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<sst xmlns="http://schemas.openxmlformats.org/spreadsheetml/2006/main" count="40" uniqueCount="38">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</sst>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Border="1" applyAlignment="1">
      <alignment horizontal="left" indent="2"/>
    </xf>
    <xf numFmtId="166" fontId="1" fillId="0" borderId="10" xfId="42" applyNumberFormat="1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9" t="s">
        <v>1</v>
      </c>
      <c r="C2" s="19"/>
      <c r="D2" s="19"/>
      <c r="E2" s="19"/>
      <c r="F2" s="3"/>
      <c r="G2" s="19" t="s">
        <v>15</v>
      </c>
      <c r="H2" s="19"/>
      <c r="I2" s="19"/>
      <c r="J2" s="19"/>
      <c r="K2" s="19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9" t="s">
        <v>8</v>
      </c>
      <c r="H3" s="20"/>
      <c r="I3" s="20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8" t="s">
        <v>10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264.333</v>
      </c>
      <c r="E7" s="9">
        <f>+B7+C7+D7</f>
        <v>22828.132999999998</v>
      </c>
      <c r="F7" s="9"/>
      <c r="G7" s="9">
        <f>+K7-J7</f>
        <v>18958.893</v>
      </c>
      <c r="H7" s="9">
        <v>5036.66</v>
      </c>
      <c r="I7" s="9">
        <f>G7-H7</f>
        <v>13922.233</v>
      </c>
      <c r="J7" s="9">
        <v>2014.422</v>
      </c>
      <c r="K7" s="9">
        <f>+E7-L7</f>
        <v>20973.315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v>21960</v>
      </c>
      <c r="D8" s="9">
        <v>285</v>
      </c>
      <c r="E8" s="9">
        <f>+B8+C8+D8</f>
        <v>24099.818</v>
      </c>
      <c r="F8" s="9"/>
      <c r="G8" s="9">
        <f>+K8-J8</f>
        <v>20099.818</v>
      </c>
      <c r="H8" s="9">
        <v>5600</v>
      </c>
      <c r="I8" s="9">
        <f>G8-H8</f>
        <v>14499.818</v>
      </c>
      <c r="J8" s="9">
        <v>2250</v>
      </c>
      <c r="K8" s="9">
        <f>+E8-L8</f>
        <v>22349.818</v>
      </c>
      <c r="L8" s="9">
        <v>1750</v>
      </c>
    </row>
    <row r="9" spans="1:12" ht="18.75">
      <c r="A9" s="2" t="s">
        <v>31</v>
      </c>
      <c r="B9" s="9">
        <f>+L8</f>
        <v>1750</v>
      </c>
      <c r="C9" s="9">
        <v>22525</v>
      </c>
      <c r="D9" s="9">
        <v>250</v>
      </c>
      <c r="E9" s="9">
        <f>+B9+C9+D9</f>
        <v>24525</v>
      </c>
      <c r="F9" s="9"/>
      <c r="G9" s="9">
        <f>+K9-J9</f>
        <v>20550</v>
      </c>
      <c r="H9" s="9">
        <v>5950</v>
      </c>
      <c r="I9" s="9">
        <f>G9-H9</f>
        <v>14600</v>
      </c>
      <c r="J9" s="9">
        <v>2250</v>
      </c>
      <c r="K9" s="9">
        <f>+E9-L9</f>
        <v>22800</v>
      </c>
      <c r="L9" s="9">
        <v>1725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2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28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29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30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32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33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34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526.73</v>
      </c>
      <c r="I20" s="13">
        <f t="shared" si="2"/>
        <v>1232.5598444626287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35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1687.1578348908654</v>
      </c>
      <c r="H21" s="13">
        <v>519.42</v>
      </c>
      <c r="I21" s="13">
        <f t="shared" si="2"/>
        <v>1167.7378348908655</v>
      </c>
      <c r="J21" s="13">
        <f>(58.747836+0.182565+12.59214+0.344842)*2.204622</f>
        <v>158.44041364422597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36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1734.2981543236735</v>
      </c>
      <c r="H22" s="13">
        <v>535.6</v>
      </c>
      <c r="I22" s="13">
        <f t="shared" si="2"/>
        <v>1198.6981543236734</v>
      </c>
      <c r="J22" s="13">
        <f>(108.195665+0.201312+19.122929+0.290491)*2.204622</f>
        <v>281.773613054934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3" t="s">
        <v>37</v>
      </c>
      <c r="B23" s="13">
        <f>L22</f>
        <v>2214.2780000000002</v>
      </c>
      <c r="C23" s="15">
        <v>1642.478</v>
      </c>
      <c r="D23" s="13">
        <f>(0.449258+0+11.483441+0.018574)*2.204622</f>
        <v>26.348039383805997</v>
      </c>
      <c r="E23" s="13">
        <f>SUM(B23:D23)</f>
        <v>3883.104039383806</v>
      </c>
      <c r="F23" s="13"/>
      <c r="G23" s="13">
        <f>K23-J23</f>
        <v>1804.2446668874702</v>
      </c>
      <c r="H23" s="13" t="s">
        <v>24</v>
      </c>
      <c r="I23" s="13" t="s">
        <v>24</v>
      </c>
      <c r="J23" s="16">
        <f>(28.378457+0.090549+13.433952+0.33393)*2.204622</f>
        <v>93.116372496336</v>
      </c>
      <c r="K23" s="13">
        <f>E23-L23</f>
        <v>1897.3610393838062</v>
      </c>
      <c r="L23" s="13">
        <f>1666.531+319.212</f>
        <v>1985.743</v>
      </c>
    </row>
    <row r="24" spans="1:12" ht="15.75">
      <c r="A24" s="1" t="s">
        <v>27</v>
      </c>
      <c r="B24" s="12"/>
      <c r="C24" s="14">
        <f>SUM(C13:C23)</f>
        <v>20333.621999999996</v>
      </c>
      <c r="D24" s="17">
        <f>SUM(D13:D23)</f>
        <v>267.713759708766</v>
      </c>
      <c r="E24" s="14">
        <f>B13+C24+D24</f>
        <v>22456.153759708763</v>
      </c>
      <c r="F24" s="12"/>
      <c r="G24" s="14">
        <f>SUM(G13:G23)</f>
        <v>18457.97477996998</v>
      </c>
      <c r="H24" s="14">
        <f>SUM(H13:H23)</f>
        <v>4555.01</v>
      </c>
      <c r="I24" s="14">
        <f>SUM(I13:I23)</f>
        <v>12098.720113082512</v>
      </c>
      <c r="J24" s="14">
        <f>SUM(J13:J23)</f>
        <v>2012.4359797387863</v>
      </c>
      <c r="K24" s="14">
        <f>SUM(K13:K23)</f>
        <v>20470.410759708768</v>
      </c>
      <c r="L24" s="12"/>
    </row>
    <row r="25" spans="1:12" ht="18.75">
      <c r="A25" s="5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 t="s">
        <v>11</v>
      </c>
      <c r="B27" s="6">
        <f ca="1">NOW()</f>
        <v>42656.702935416666</v>
      </c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Ash, Shelbi Knisley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2016-10-13T20:52:15Z</dcterms:modified>
  <cp:category/>
  <cp:version/>
  <cp:contentType/>
  <cp:contentStatus/>
</cp:coreProperties>
</file>