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<sst xmlns="http://schemas.openxmlformats.org/spreadsheetml/2006/main" count="33" uniqueCount="32">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</sst>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332.95</v>
      </c>
      <c r="E6" s="20">
        <f>+B6+C6+D6</f>
        <v>45644.95</v>
      </c>
      <c r="F6" s="20"/>
      <c r="G6" s="20">
        <f>+I6-H6</f>
        <v>32276.865499999996</v>
      </c>
      <c r="H6" s="20">
        <v>13107.6205</v>
      </c>
      <c r="I6" s="20">
        <f>+E6-J6</f>
        <v>45384.486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v>44915</v>
      </c>
      <c r="D7" s="20">
        <v>425</v>
      </c>
      <c r="E7" s="20">
        <f>+B7+C7+D7</f>
        <v>45600.464</v>
      </c>
      <c r="F7" s="20"/>
      <c r="G7" s="20">
        <f>+I7-H7</f>
        <v>33500.464</v>
      </c>
      <c r="H7" s="20">
        <v>11800</v>
      </c>
      <c r="I7" s="20">
        <f>+E7-J7</f>
        <v>45300.464</v>
      </c>
      <c r="J7" s="20">
        <v>300</v>
      </c>
    </row>
    <row r="8" spans="1:10" ht="18.75">
      <c r="A8" s="2" t="s">
        <v>27</v>
      </c>
      <c r="B8" s="19">
        <f>J7</f>
        <v>300</v>
      </c>
      <c r="C8" s="20">
        <v>46075</v>
      </c>
      <c r="D8" s="20">
        <v>325</v>
      </c>
      <c r="E8" s="20">
        <f>+B8+C8+D8</f>
        <v>46700</v>
      </c>
      <c r="F8" s="20"/>
      <c r="G8" s="20">
        <f>+I8-H8</f>
        <v>34100</v>
      </c>
      <c r="H8" s="20">
        <v>12300</v>
      </c>
      <c r="I8" s="20">
        <f>+E8-J8</f>
        <v>46400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16">SUM(B11:D11)</f>
        <v>4296.938640265905</v>
      </c>
      <c r="F11" s="16"/>
      <c r="G11" s="22">
        <f aca="true" t="shared" si="1" ref="G11:G16">I11-H11</f>
        <v>3011.500784979051</v>
      </c>
      <c r="H11" s="17">
        <f>((655.8347+2.098+150.976814))*(2.204622/2)</f>
        <v>891.6698552868539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2766.79247764443</v>
      </c>
      <c r="H12" s="16">
        <f>((844.245+15.814+213.576162))*(2.204622/2)</f>
        <v>1183.479849059382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2975.654127609951</v>
      </c>
      <c r="H13" s="17">
        <f>((745.2441+4.978+219.587313))*(2.204622/2)</f>
        <v>1069.031583853443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29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>SUM(B17:D17)</f>
        <v>4132.32660664104</v>
      </c>
      <c r="F17" s="16"/>
      <c r="G17" s="22">
        <f>I17-H17</f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30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>SUM(B18:D18)</f>
        <v>4254.553260495869</v>
      </c>
      <c r="F18" s="16"/>
      <c r="G18" s="22">
        <f>I18-H18</f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31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>SUM(B19:D19)</f>
        <v>4061.876073658865</v>
      </c>
      <c r="F19" s="16"/>
      <c r="G19" s="22">
        <f>I19-H19</f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1" t="s">
        <v>23</v>
      </c>
      <c r="B20" s="15"/>
      <c r="C20" s="18">
        <f>SUM(C11:C19)</f>
        <v>34441.653999999995</v>
      </c>
      <c r="D20" s="18">
        <f>SUM(D11:D19)</f>
        <v>314.22146452237797</v>
      </c>
      <c r="E20" s="18">
        <f>B11+C20+D20</f>
        <v>35016.339464522374</v>
      </c>
      <c r="F20" s="15">
        <f>SUM(F11:F12)</f>
        <v>0</v>
      </c>
      <c r="G20" s="18">
        <f>SUM(G11:G19)</f>
        <v>25366.04870633416</v>
      </c>
      <c r="H20" s="18">
        <f>SUM(H11:H19)</f>
        <v>9339.13375818822</v>
      </c>
      <c r="I20" s="18">
        <f>SUM(I11:I19)</f>
        <v>34705.18246452238</v>
      </c>
      <c r="J20" s="15"/>
    </row>
    <row r="21" spans="1:10" ht="18.75">
      <c r="A21" s="7" t="s">
        <v>17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 t="s">
        <v>12</v>
      </c>
      <c r="B23" s="8">
        <f ca="1">NOW()</f>
        <v>42597.66910520833</v>
      </c>
      <c r="C23" s="9"/>
      <c r="D23" s="6"/>
      <c r="E23" s="6"/>
      <c r="F23" s="6"/>
      <c r="G23" s="6"/>
      <c r="H23" s="6"/>
      <c r="I23" s="6"/>
      <c r="J23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Ash, Shelbi Knisley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2016-08-15T20:03:33Z</dcterms:modified>
  <cp:category/>
  <cp:version/>
  <cp:contentType/>
  <cp:contentStatus/>
</cp:coreProperties>
</file>