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7170" activeTab="0"/>
  </bookViews>
  <sheets>
    <sheet name="Contents" sheetId="1" r:id="rId1"/>
    <sheet name="WheatOutlookTable1" sheetId="2" r:id="rId2"/>
    <sheet name="WheatOutlookTable2" sheetId="3" r:id="rId3"/>
    <sheet name="WheatOutlookTable3" sheetId="4" r:id="rId4"/>
    <sheet name="WheatOutlookTable4" sheetId="5" r:id="rId5"/>
    <sheet name="WheatOutlookTable5" sheetId="6" r:id="rId6"/>
    <sheet name="WheatOutlookTable6" sheetId="7" r:id="rId7"/>
    <sheet name="WheatOutlookTable7" sheetId="8" r:id="rId8"/>
    <sheet name="WheatOutlookTable8" sheetId="9" r:id="rId9"/>
    <sheet name="WheatOutlookTable9" sheetId="10" r:id="rId10"/>
  </sheets>
  <definedNames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<sst xmlns="http://schemas.openxmlformats.org/spreadsheetml/2006/main" count="1041" uniqueCount="649">
  <si>
    <t>Wheat Outlook Monthly Tables</t>
  </si>
  <si>
    <r>
      <t xml:space="preserve">Updates of this data can be found at </t>
    </r>
    <r>
      <rPr>
        <sz val="10"/>
        <color indexed="12"/>
        <rFont val="Arial"/>
        <family val="0"/>
      </rPr>
      <t>http://www.ers.usda.gov/briefing/wheat/data.htm</t>
    </r>
  </si>
  <si>
    <t>Jump to a table in this workbook by selecting its worksheet tab or by clicking its link below.</t>
  </si>
  <si>
    <t>Table 1—Wheat: U.S. market year supply and disappearance</t>
  </si>
  <si>
    <t>Table 2—Wheat: U.S. market year supply and disappearance, BY CLASS</t>
  </si>
  <si>
    <t>Table 3—Wheat: Quarterly supply and disappearance (1,000 bu.)</t>
  </si>
  <si>
    <t>Table 4—Monthly food use estimates for last 12 months (1,000 bu.)</t>
  </si>
  <si>
    <t>Table 5—Wheat: National average price received by farmers ($/bu.)</t>
  </si>
  <si>
    <t>Table 6—Wheat prices, by class</t>
  </si>
  <si>
    <t>Table 7—Wheat : Average cash grain bids at selected markets ($/bu.)</t>
  </si>
  <si>
    <t>Table 8—Wheat: U.S. exports and imports for last 6 months</t>
  </si>
  <si>
    <t>Table 9—Wheat: U.S. exports, Census and Exports Sales comparison</t>
  </si>
  <si>
    <t>Contact: Gary Vocke at gvocke@ers.usda.gov</t>
  </si>
  <si>
    <t>Table 1--Wheat: U.S. market year supply and disappearance, 3/13/2012</t>
  </si>
  <si>
    <t>Item and unit</t>
  </si>
  <si>
    <t>2005/06</t>
  </si>
  <si>
    <t>2006/07</t>
  </si>
  <si>
    <t>2007/08</t>
  </si>
  <si>
    <t>2008/09</t>
  </si>
  <si>
    <t>2009/10</t>
  </si>
  <si>
    <t>2010/11</t>
  </si>
  <si>
    <t>2011/12</t>
  </si>
  <si>
    <t>Area:
Planted</t>
  </si>
  <si>
    <t>Million acres</t>
  </si>
  <si>
    <t>57.2</t>
  </si>
  <si>
    <t>57.3</t>
  </si>
  <si>
    <t>60.5</t>
  </si>
  <si>
    <t>63.2</t>
  </si>
  <si>
    <t>59.2</t>
  </si>
  <si>
    <t>53.6</t>
  </si>
  <si>
    <t>54.4</t>
  </si>
  <si>
    <t>Harvested</t>
  </si>
  <si>
    <t>50.1</t>
  </si>
  <si>
    <t>46.8</t>
  </si>
  <si>
    <t>51.0</t>
  </si>
  <si>
    <t>55.7</t>
  </si>
  <si>
    <t>49.9</t>
  </si>
  <si>
    <t>47.6</t>
  </si>
  <si>
    <t>45.7</t>
  </si>
  <si>
    <t>Yield</t>
  </si>
  <si>
    <t>Bushels per acre</t>
  </si>
  <si>
    <t>42.0</t>
  </si>
  <si>
    <t>38.6</t>
  </si>
  <si>
    <t>40.2</t>
  </si>
  <si>
    <t>44.9</t>
  </si>
  <si>
    <t>44.5</t>
  </si>
  <si>
    <t>46.3</t>
  </si>
  <si>
    <t>43.7</t>
  </si>
  <si>
    <t>Supply:
Beginning stocks</t>
  </si>
  <si>
    <t>Million bushels</t>
  </si>
  <si>
    <t>540.1</t>
  </si>
  <si>
    <t>571.2</t>
  </si>
  <si>
    <t>456.2</t>
  </si>
  <si>
    <t>305.8</t>
  </si>
  <si>
    <t>656.5</t>
  </si>
  <si>
    <t>975.6</t>
  </si>
  <si>
    <t>862.2</t>
  </si>
  <si>
    <t>Production</t>
  </si>
  <si>
    <t>2,103.3</t>
  </si>
  <si>
    <t>1,808.4</t>
  </si>
  <si>
    <t>2,051.1</t>
  </si>
  <si>
    <t>2,499.2</t>
  </si>
  <si>
    <t>2,218.1</t>
  </si>
  <si>
    <t>2,206.9</t>
  </si>
  <si>
    <t>1,999.3</t>
  </si>
  <si>
    <t xml:space="preserve">Imports 1/ </t>
  </si>
  <si>
    <t>81.4</t>
  </si>
  <si>
    <t>121.9</t>
  </si>
  <si>
    <t>112.6</t>
  </si>
  <si>
    <t>127.0</t>
  </si>
  <si>
    <t>118.6</t>
  </si>
  <si>
    <t>96.9</t>
  </si>
  <si>
    <t>120.0</t>
  </si>
  <si>
    <t>Total supply</t>
  </si>
  <si>
    <t>2,724.8</t>
  </si>
  <si>
    <t>2,501.5</t>
  </si>
  <si>
    <t>2,619.9</t>
  </si>
  <si>
    <t>2,932.0</t>
  </si>
  <si>
    <t>2,993.2</t>
  </si>
  <si>
    <t>3,279.5</t>
  </si>
  <si>
    <t>2,981.6</t>
  </si>
  <si>
    <t>Disappearance:
Food use</t>
  </si>
  <si>
    <t>917.1</t>
  </si>
  <si>
    <t>937.9</t>
  </si>
  <si>
    <t>947.9</t>
  </si>
  <si>
    <t>926.8</t>
  </si>
  <si>
    <t>918.9</t>
  </si>
  <si>
    <t>925.6</t>
  </si>
  <si>
    <t>930.0</t>
  </si>
  <si>
    <t>Seed use</t>
  </si>
  <si>
    <t>77.1</t>
  </si>
  <si>
    <t>81.9</t>
  </si>
  <si>
    <t>87.6</t>
  </si>
  <si>
    <t>78.0</t>
  </si>
  <si>
    <t>69.5</t>
  </si>
  <si>
    <t>70.9</t>
  </si>
  <si>
    <t>81.6</t>
  </si>
  <si>
    <t>Feed and residual use</t>
  </si>
  <si>
    <t>156.6</t>
  </si>
  <si>
    <t>117.1</t>
  </si>
  <si>
    <t>16.0</t>
  </si>
  <si>
    <t>255.2</t>
  </si>
  <si>
    <t>149.9</t>
  </si>
  <si>
    <t>131.9</t>
  </si>
  <si>
    <t>145.0</t>
  </si>
  <si>
    <t>Total domestic use</t>
  </si>
  <si>
    <t>1,150.8</t>
  </si>
  <si>
    <t>1,136.8</t>
  </si>
  <si>
    <t>1,051.4</t>
  </si>
  <si>
    <t>1,260.0</t>
  </si>
  <si>
    <t>1,138.2</t>
  </si>
  <si>
    <t>1,128.4</t>
  </si>
  <si>
    <t>1,156.6</t>
  </si>
  <si>
    <t xml:space="preserve">Exports 1/ </t>
  </si>
  <si>
    <t>1,002.8</t>
  </si>
  <si>
    <t>908.5</t>
  </si>
  <si>
    <t>1,262.6</t>
  </si>
  <si>
    <t>1,015.4</t>
  </si>
  <si>
    <t>879.3</t>
  </si>
  <si>
    <t>1,288.8</t>
  </si>
  <si>
    <t>1,000.0</t>
  </si>
  <si>
    <t>Total disapperance</t>
  </si>
  <si>
    <t>2,153.6</t>
  </si>
  <si>
    <t>2,045.3</t>
  </si>
  <si>
    <t>2,314.1</t>
  </si>
  <si>
    <t>2,275.4</t>
  </si>
  <si>
    <t>2,017.5</t>
  </si>
  <si>
    <t>2,417.2</t>
  </si>
  <si>
    <t>2,156.6</t>
  </si>
  <si>
    <t>Ending stocks</t>
  </si>
  <si>
    <t>825.0</t>
  </si>
  <si>
    <t>CCC inventory 2/</t>
  </si>
  <si>
    <t>43.0</t>
  </si>
  <si>
    <t>41.0</t>
  </si>
  <si>
    <t>Stocks-to-use ratio</t>
  </si>
  <si>
    <t>26.5</t>
  </si>
  <si>
    <t>22.3</t>
  </si>
  <si>
    <t>13.2</t>
  </si>
  <si>
    <t>28.9</t>
  </si>
  <si>
    <t>48.4</t>
  </si>
  <si>
    <t>35.7</t>
  </si>
  <si>
    <t>38.3</t>
  </si>
  <si>
    <t>Loan rate</t>
  </si>
  <si>
    <t>Dollars per bushel</t>
  </si>
  <si>
    <t>2.75</t>
  </si>
  <si>
    <t>2.94</t>
  </si>
  <si>
    <t>Contract/direct payment rate</t>
  </si>
  <si>
    <t>0.52</t>
  </si>
  <si>
    <t>Farm price 3/</t>
  </si>
  <si>
    <t>3.42</t>
  </si>
  <si>
    <t>4.26</t>
  </si>
  <si>
    <t>6.48</t>
  </si>
  <si>
    <t>6.78</t>
  </si>
  <si>
    <t>4.87</t>
  </si>
  <si>
    <t>5.70</t>
  </si>
  <si>
    <t>7.15-7.45</t>
  </si>
  <si>
    <t>Government payments</t>
  </si>
  <si>
    <t>Million dollars</t>
  </si>
  <si>
    <t>1,151</t>
  </si>
  <si>
    <t>1,120</t>
  </si>
  <si>
    <t>1,118</t>
  </si>
  <si>
    <t>Market value of production</t>
  </si>
  <si>
    <t>7,167</t>
  </si>
  <si>
    <t>7,695</t>
  </si>
  <si>
    <t>13,289</t>
  </si>
  <si>
    <t>16,626</t>
  </si>
  <si>
    <t>10,654</t>
  </si>
  <si>
    <t>12,827</t>
  </si>
  <si>
    <t>14,595</t>
  </si>
  <si>
    <t>Latest market year is projected; previous market year is estimated. Totals may not add due to rounding.
1/ Includes flour and selected other products expressed in grain-equivalent bushels.
2/ Stocks owned by USDA's Commodity Credit Corporation (CCC). Most CCC-owned inventory is in the Bill Emerson Humanitarian Trust.</t>
  </si>
  <si>
    <t>3/ U.S. season-average price based on monthly prices weighted by monthly marketings. Prices do not include an allowance for loans outstanding and government purchases.
Source: USDA, World Agricultural Outlook Board, World Agricultural Supply and Demand Estimates and supporting materials.</t>
  </si>
  <si>
    <t>Date run: 3/12/2012</t>
  </si>
  <si>
    <t>Table 2--Wheat: U.S. market year supply and disappearance, 3/13/2012</t>
  </si>
  <si>
    <t>All wheat</t>
  </si>
  <si>
    <t>Hard red winter 1/</t>
  </si>
  <si>
    <t>Hard red spring 1/</t>
  </si>
  <si>
    <t>Soft red winter 1/</t>
  </si>
  <si>
    <t>White 1/</t>
  </si>
  <si>
    <t>Durum</t>
  </si>
  <si>
    <t>Area:
Planted acreage</t>
  </si>
  <si>
    <t>53.59</t>
  </si>
  <si>
    <t>28.55</t>
  </si>
  <si>
    <t>12.97</t>
  </si>
  <si>
    <t>5.27</t>
  </si>
  <si>
    <t>4.24</t>
  </si>
  <si>
    <t>2.56</t>
  </si>
  <si>
    <t>Harvested acreage</t>
  </si>
  <si>
    <t>47.62</t>
  </si>
  <si>
    <t>24.04</t>
  </si>
  <si>
    <t>12.65</t>
  </si>
  <si>
    <t>4.37</t>
  </si>
  <si>
    <t>4.04</t>
  </si>
  <si>
    <t>2.52</t>
  </si>
  <si>
    <t>46.35</t>
  </si>
  <si>
    <t>42.36</t>
  </si>
  <si>
    <t>45.08</t>
  </si>
  <si>
    <t>54.34</t>
  </si>
  <si>
    <t>68.03</t>
  </si>
  <si>
    <t>42.11</t>
  </si>
  <si>
    <t>975.64</t>
  </si>
  <si>
    <t>384.99</t>
  </si>
  <si>
    <t>234.00</t>
  </si>
  <si>
    <t>242.00</t>
  </si>
  <si>
    <t>80.00</t>
  </si>
  <si>
    <t>34.65</t>
  </si>
  <si>
    <t>2,206.92</t>
  </si>
  <si>
    <t>1,018.34</t>
  </si>
  <si>
    <t>569.98</t>
  </si>
  <si>
    <t>237.43</t>
  </si>
  <si>
    <t>275.10</t>
  </si>
  <si>
    <t>106.08</t>
  </si>
  <si>
    <t>Imports 2/</t>
  </si>
  <si>
    <t>96.92</t>
  </si>
  <si>
    <t>.90</t>
  </si>
  <si>
    <t>27.79</t>
  </si>
  <si>
    <t>28.52</t>
  </si>
  <si>
    <t>7.01</t>
  </si>
  <si>
    <t>32.72</t>
  </si>
  <si>
    <t>3,279.47</t>
  </si>
  <si>
    <t>1,404.22</t>
  </si>
  <si>
    <t>831.76</t>
  </si>
  <si>
    <t>507.94</t>
  </si>
  <si>
    <t>362.10</t>
  </si>
  <si>
    <t>173.44</t>
  </si>
  <si>
    <t>925.64</t>
  </si>
  <si>
    <t>359.18</t>
  </si>
  <si>
    <t>247.40</t>
  </si>
  <si>
    <t>150.00</t>
  </si>
  <si>
    <t>85.00</t>
  </si>
  <si>
    <t>84.06</t>
  </si>
  <si>
    <t>70.89</t>
  </si>
  <si>
    <t>31.95</t>
  </si>
  <si>
    <t>14.09</t>
  </si>
  <si>
    <t>16.41</t>
  </si>
  <si>
    <t>5.98</t>
  </si>
  <si>
    <t>2.46</t>
  </si>
  <si>
    <t>131.86</t>
  </si>
  <si>
    <t>11.47</t>
  </si>
  <si>
    <t>46.26</t>
  </si>
  <si>
    <t>61.61</t>
  </si>
  <si>
    <t>4.40</t>
  </si>
  <si>
    <t>8.13</t>
  </si>
  <si>
    <t>1,128.39</t>
  </si>
  <si>
    <t>402.59</t>
  </si>
  <si>
    <t>307.75</t>
  </si>
  <si>
    <t>228.03</t>
  </si>
  <si>
    <t>95.38</t>
  </si>
  <si>
    <t>94.65</t>
  </si>
  <si>
    <t>Exports 2/</t>
  </si>
  <si>
    <t>1,288.83</t>
  </si>
  <si>
    <t>615.85</t>
  </si>
  <si>
    <t>339.02</t>
  </si>
  <si>
    <t>108.92</t>
  </si>
  <si>
    <t>181.72</t>
  </si>
  <si>
    <t>43.33</t>
  </si>
  <si>
    <t>Total disappearance</t>
  </si>
  <si>
    <t>2,417.23</t>
  </si>
  <si>
    <t>1,018.44</t>
  </si>
  <si>
    <t>646.76</t>
  </si>
  <si>
    <t>336.94</t>
  </si>
  <si>
    <t>277.10</t>
  </si>
  <si>
    <t>137.98</t>
  </si>
  <si>
    <t>862.25</t>
  </si>
  <si>
    <t>385.78</t>
  </si>
  <si>
    <t>185.00</t>
  </si>
  <si>
    <t>171.00</t>
  </si>
  <si>
    <t>35.47</t>
  </si>
  <si>
    <t>54.41</t>
  </si>
  <si>
    <t>28.48</t>
  </si>
  <si>
    <t>11.59</t>
  </si>
  <si>
    <t>8.56</t>
  </si>
  <si>
    <t>4.41</t>
  </si>
  <si>
    <t>1.37</t>
  </si>
  <si>
    <t>45.72</t>
  </si>
  <si>
    <t>21.44</t>
  </si>
  <si>
    <t>11.30</t>
  </si>
  <si>
    <t>7.42</t>
  </si>
  <si>
    <t>1.32</t>
  </si>
  <si>
    <t>43.74</t>
  </si>
  <si>
    <t>36.38</t>
  </si>
  <si>
    <t>35.21</t>
  </si>
  <si>
    <t>61.66</t>
  </si>
  <si>
    <t>74.00</t>
  </si>
  <si>
    <t>38.19</t>
  </si>
  <si>
    <t>1,999.35</t>
  </si>
  <si>
    <t>780.09</t>
  </si>
  <si>
    <t>397.69</t>
  </si>
  <si>
    <t>457.54</t>
  </si>
  <si>
    <t>313.55</t>
  </si>
  <si>
    <t>50.48</t>
  </si>
  <si>
    <t>120.00</t>
  </si>
  <si>
    <t>1.00</t>
  </si>
  <si>
    <t>38.00</t>
  </si>
  <si>
    <t>30.00</t>
  </si>
  <si>
    <t>9.00</t>
  </si>
  <si>
    <t>42.00</t>
  </si>
  <si>
    <t>2,981.59</t>
  </si>
  <si>
    <t>1,166.87</t>
  </si>
  <si>
    <t>620.69</t>
  </si>
  <si>
    <t>658.54</t>
  </si>
  <si>
    <t>407.55</t>
  </si>
  <si>
    <t>127.95</t>
  </si>
  <si>
    <t>930.00</t>
  </si>
  <si>
    <t>392.50</t>
  </si>
  <si>
    <t>217.50</t>
  </si>
  <si>
    <t>155.00</t>
  </si>
  <si>
    <t>81.60</t>
  </si>
  <si>
    <t>33.60</t>
  </si>
  <si>
    <t>21.60</t>
  </si>
  <si>
    <t>16.00</t>
  </si>
  <si>
    <t>5.80</t>
  </si>
  <si>
    <t>4.60</t>
  </si>
  <si>
    <t>145.00</t>
  </si>
  <si>
    <t>10.00</t>
  </si>
  <si>
    <t>.00</t>
  </si>
  <si>
    <t>115.00</t>
  </si>
  <si>
    <t>20.00</t>
  </si>
  <si>
    <t>1,156.60</t>
  </si>
  <si>
    <t>436.10</t>
  </si>
  <si>
    <t>239.10</t>
  </si>
  <si>
    <t>286.00</t>
  </si>
  <si>
    <t>110.80</t>
  </si>
  <si>
    <t>84.60</t>
  </si>
  <si>
    <t>1,000.00</t>
  </si>
  <si>
    <t>395.00</t>
  </si>
  <si>
    <t>240.00</t>
  </si>
  <si>
    <t>130.00</t>
  </si>
  <si>
    <t>210.00</t>
  </si>
  <si>
    <t>25.00</t>
  </si>
  <si>
    <t>2,156.60</t>
  </si>
  <si>
    <t>831.10</t>
  </si>
  <si>
    <t>479.10</t>
  </si>
  <si>
    <t>416.00</t>
  </si>
  <si>
    <t>320.80</t>
  </si>
  <si>
    <t>109.60</t>
  </si>
  <si>
    <t>824.99</t>
  </si>
  <si>
    <t>335.77</t>
  </si>
  <si>
    <t>141.59</t>
  </si>
  <si>
    <t>242.54</t>
  </si>
  <si>
    <t>86.75</t>
  </si>
  <si>
    <t>18.35</t>
  </si>
  <si>
    <t>Latest market year is projected; previous market year is estimated. Totals may not add due to rounding.
1/ Area and yield data are unpublished National Agricultural Statistics Service data. Supply and disappearance data, except production, are approximations.</t>
  </si>
  <si>
    <t>2/ Includes flour and selected other products expressed in grain-equivalent bushels.
Source: USDA, National Agricultural Statistics Service, Crop Production and unpublished data; and USDA, World Agricultural Outlook Board, World Agricultural Supply and Demand Estimates and supporting materials.</t>
  </si>
  <si>
    <t>Table 3--Wheat: U.S. quarterly supply and disappearance (million bushels), 3/13/2012</t>
  </si>
  <si>
    <t>Imports 1/</t>
  </si>
  <si>
    <t>Food use</t>
  </si>
  <si>
    <t>Exports 1/</t>
  </si>
  <si>
    <t>2003/04</t>
  </si>
  <si>
    <t>Jun-Aug</t>
  </si>
  <si>
    <t>Sep-Nov</t>
  </si>
  <si>
    <t>Dec-Feb</t>
  </si>
  <si>
    <t>Mar-May</t>
  </si>
  <si>
    <t xml:space="preserve">Mkt. year
</t>
  </si>
  <si>
    <t>2004/05</t>
  </si>
  <si>
    <t>Mkt. year</t>
  </si>
  <si>
    <t>Latest market year is projected; previous market year is estimated. Totals may not add due to rounding.
1/ Includes flour and selected other products expressed in grain-equivalent bushels.
Source: USDA, World Agricultural Outlook Board, World Agricultural Supply and Demand Estimates and supporting materials.</t>
  </si>
  <si>
    <t>Table 4--Wheat: Monthly food disappearance estimates (1,000 grain-equivalent bushels), 3/13/2012</t>
  </si>
  <si>
    <t>Wheat ground for flour</t>
  </si>
  <si>
    <t>+</t>
  </si>
  <si>
    <t>Food imports 2/</t>
  </si>
  <si>
    <t>Nonmilled food use 3/</t>
  </si>
  <si>
    <t>-</t>
  </si>
  <si>
    <t>Food exports 2/</t>
  </si>
  <si>
    <t>=</t>
  </si>
  <si>
    <t>Food use 4/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</si>
  <si>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</si>
  <si>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</si>
  <si>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</si>
  <si>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</si>
  <si>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</si>
  <si>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</si>
  <si>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</si>
  <si>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</si>
  <si>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</si>
  <si>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</si>
  <si>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</si>
  <si>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</si>
  <si>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1/ Current year is preliminary. Previous year is preliminary through August of current year, estimated afterwards.
2/ Food imports and exports used to calculate total food use. Includes all categories of wheat flour, semolina, bulgur, and couscous and selected categories of pasta.
3/ Wheat prepared for food use by processes other than milling.</t>
  </si>
  <si>
    <t>4/ Estimated food use equals wheat ground for flour plus food imports plus nonmilled food use minus food exports. See http://www.ers.usda.gov/Briefing/Wheat/wheatfooduse.htm for more information.
Sources: Calculated using data from U.S. Department of Commerce, Bureau of the Census, Flour Milling Products (MQ311A) and Foreign Trade Statistics.</t>
  </si>
  <si>
    <t>Table 5--Wheat: National average price received by farmers (dollars per bushel) 1/, 3/13/2012</t>
  </si>
  <si>
    <t>Winter</t>
  </si>
  <si>
    <t>Other spring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</si>
  <si>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</si>
  <si>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</si>
  <si>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</si>
  <si>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</si>
  <si>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</si>
  <si>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</si>
  <si>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</si>
  <si>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</si>
  <si>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</si>
  <si>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</si>
  <si>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</si>
  <si>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1/ Preliminary mid-month, weighted-average price for current month.
Source: USDA, National Agricultural Statistics Service, Agricultural Prices.</t>
  </si>
  <si>
    <t>Table 6--Wheat: National average prices received by farmers by class (dollars per bushel), 3/13/2012</t>
  </si>
  <si>
    <t>Hard red winter</t>
  </si>
  <si>
    <t>Soft red winter</t>
  </si>
  <si>
    <t>Hard red spring</t>
  </si>
  <si>
    <t>White</t>
  </si>
  <si>
    <t>Table 7--Wheat: Average cash grain bids at principal markets, 3/13/2012</t>
  </si>
  <si>
    <t>No. 1 hard red winter 
(ordinary protein)
Kansas City, MO
(dollars per bushel)</t>
  </si>
  <si>
    <t>No. 1 hard red winter 
(13% protein)
Kansas City, MO
(dollars per bushel)</t>
  </si>
  <si>
    <t>No. 1 hard red winter 
(ordinary protein)
Portland, OR
(dollars per bushel)</t>
  </si>
  <si>
    <t>No. 1 hard red winter 
(ordinary protein)
Texas Gulf, TX 1/
(dollars per metric ton)</t>
  </si>
  <si>
    <t xml:space="preserve">June                     </t>
  </si>
  <si>
    <t>4.50</t>
  </si>
  <si>
    <t>8.61</t>
  </si>
  <si>
    <t>5.44</t>
  </si>
  <si>
    <t>9.52</t>
  </si>
  <si>
    <t>7.41</t>
  </si>
  <si>
    <t>157.67</t>
  </si>
  <si>
    <t>326.28</t>
  </si>
  <si>
    <t xml:space="preserve">July                     </t>
  </si>
  <si>
    <t>5.26</t>
  </si>
  <si>
    <t>8.03</t>
  </si>
  <si>
    <t>6.09</t>
  </si>
  <si>
    <t>8.54</t>
  </si>
  <si>
    <t>4.76</t>
  </si>
  <si>
    <t>6.60</t>
  </si>
  <si>
    <t>195.82</t>
  </si>
  <si>
    <t>303.87</t>
  </si>
  <si>
    <t xml:space="preserve">August                   </t>
  </si>
  <si>
    <t>6.76</t>
  </si>
  <si>
    <t>8.63</t>
  </si>
  <si>
    <t>7.25</t>
  </si>
  <si>
    <t>9.06</t>
  </si>
  <si>
    <t>5.90</t>
  </si>
  <si>
    <t>7.26</t>
  </si>
  <si>
    <t>246.44</t>
  </si>
  <si>
    <t>327.02</t>
  </si>
  <si>
    <t xml:space="preserve">September                </t>
  </si>
  <si>
    <t>8.30</t>
  </si>
  <si>
    <t>7.68</t>
  </si>
  <si>
    <t>8.73</t>
  </si>
  <si>
    <t>271.80</t>
  </si>
  <si>
    <t>314.34</t>
  </si>
  <si>
    <t xml:space="preserve">October                  </t>
  </si>
  <si>
    <t>7.04</t>
  </si>
  <si>
    <t>7.77</t>
  </si>
  <si>
    <t>7.64</t>
  </si>
  <si>
    <t>8.53</t>
  </si>
  <si>
    <t>--</t>
  </si>
  <si>
    <t>6.82</t>
  </si>
  <si>
    <t>273.90</t>
  </si>
  <si>
    <t>289.54</t>
  </si>
  <si>
    <t xml:space="preserve">November                 </t>
  </si>
  <si>
    <t>7.13</t>
  </si>
  <si>
    <t>7.74</t>
  </si>
  <si>
    <t>7.73</t>
  </si>
  <si>
    <t>8.43</t>
  </si>
  <si>
    <t>6.25</t>
  </si>
  <si>
    <t>6.54</t>
  </si>
  <si>
    <t>273.74</t>
  </si>
  <si>
    <t>281.09</t>
  </si>
  <si>
    <t xml:space="preserve">December                 </t>
  </si>
  <si>
    <t>8.04</t>
  </si>
  <si>
    <t>7.46</t>
  </si>
  <si>
    <t>8.64</t>
  </si>
  <si>
    <t>7.10</t>
  </si>
  <si>
    <t>6.29</t>
  </si>
  <si>
    <t>308.65</t>
  </si>
  <si>
    <t>267.86</t>
  </si>
  <si>
    <t xml:space="preserve">January                  </t>
  </si>
  <si>
    <t>7.69</t>
  </si>
  <si>
    <t>9.56</t>
  </si>
  <si>
    <t>7.67</t>
  </si>
  <si>
    <t>274.84</t>
  </si>
  <si>
    <t xml:space="preserve">February                 </t>
  </si>
  <si>
    <t>9.23</t>
  </si>
  <si>
    <t>7.59</t>
  </si>
  <si>
    <t>10.20</t>
  </si>
  <si>
    <t>8.16</t>
  </si>
  <si>
    <t>8.37</t>
  </si>
  <si>
    <t>6.75</t>
  </si>
  <si>
    <t>346.86</t>
  </si>
  <si>
    <t>277.78</t>
  </si>
  <si>
    <t xml:space="preserve">March                    </t>
  </si>
  <si>
    <t>8.44</t>
  </si>
  <si>
    <t>9.38</t>
  </si>
  <si>
    <t>7.63</t>
  </si>
  <si>
    <t>316.73</t>
  </si>
  <si>
    <t xml:space="preserve">April                    </t>
  </si>
  <si>
    <t>9.28</t>
  </si>
  <si>
    <t>10.02</t>
  </si>
  <si>
    <t>8.19</t>
  </si>
  <si>
    <t>335.84</t>
  </si>
  <si>
    <t xml:space="preserve">May                      </t>
  </si>
  <si>
    <t>10.19</t>
  </si>
  <si>
    <t>8.14</t>
  </si>
  <si>
    <t>354.58</t>
  </si>
  <si>
    <t>No. 1 dark northern spring 
(13% protein)
Chicago, IL
(dollars per bushel)</t>
  </si>
  <si>
    <t>No. 1 dark northern spring 
(14% protein)
Chicago, IL
(dollars per bushel)</t>
  </si>
  <si>
    <t>No. 1 dark northern spring 
(14% protein)
Portland, OR
(dollars per bushel)</t>
  </si>
  <si>
    <t>No. 1 hard amber durum
Minneapolis, MN
(dollars per bushel)</t>
  </si>
  <si>
    <t>5.61</t>
  </si>
  <si>
    <t>11.23</t>
  </si>
  <si>
    <t>6.90</t>
  </si>
  <si>
    <t>6.35</t>
  </si>
  <si>
    <t>11.60</t>
  </si>
  <si>
    <t>9.75</t>
  </si>
  <si>
    <t>6.89</t>
  </si>
  <si>
    <t>11.16</t>
  </si>
  <si>
    <t>6.57</t>
  </si>
  <si>
    <t>10.26</t>
  </si>
  <si>
    <t>9.73</t>
  </si>
  <si>
    <t>7.92</t>
  </si>
  <si>
    <t>10.21</t>
  </si>
  <si>
    <t>9.83</t>
  </si>
  <si>
    <t>7.30</t>
  </si>
  <si>
    <t>9.84</t>
  </si>
  <si>
    <t>8.35</t>
  </si>
  <si>
    <t>9.80</t>
  </si>
  <si>
    <t>8.38</t>
  </si>
  <si>
    <t>9.82</t>
  </si>
  <si>
    <t>7.49</t>
  </si>
  <si>
    <t>9.97</t>
  </si>
  <si>
    <t>7.70</t>
  </si>
  <si>
    <t>8.67</t>
  </si>
  <si>
    <t>10.61</t>
  </si>
  <si>
    <t>9.40</t>
  </si>
  <si>
    <t>10.01</t>
  </si>
  <si>
    <t>9.02</t>
  </si>
  <si>
    <t>9.13</t>
  </si>
  <si>
    <t>10.14</t>
  </si>
  <si>
    <t>9.69</t>
  </si>
  <si>
    <t>9.71</t>
  </si>
  <si>
    <t>9.77</t>
  </si>
  <si>
    <t>11.24</t>
  </si>
  <si>
    <t>9.43</t>
  </si>
  <si>
    <t>10.73</t>
  </si>
  <si>
    <t>9.42</t>
  </si>
  <si>
    <t>10.77</t>
  </si>
  <si>
    <t>9.16</t>
  </si>
  <si>
    <t>12.22</t>
  </si>
  <si>
    <t>9.53</t>
  </si>
  <si>
    <t>10.38</t>
  </si>
  <si>
    <t>12.36</t>
  </si>
  <si>
    <t>11.50</t>
  </si>
  <si>
    <t>10.85</t>
  </si>
  <si>
    <t>12.76</t>
  </si>
  <si>
    <t>12.10</t>
  </si>
  <si>
    <t>13.04</t>
  </si>
  <si>
    <t>No. 2 soft red winter
St. Louis, MO
(dollars per bushel)</t>
  </si>
  <si>
    <t>No. 2 soft red winter
Chicago, IL
(dollars per bushel)</t>
  </si>
  <si>
    <t>No. 2 soft red winter
Toledo, OH
(dollars per bushel)</t>
  </si>
  <si>
    <t>No. 1 soft white
Portland, OR
(dollars per bushel)</t>
  </si>
  <si>
    <t>4.56</t>
  </si>
  <si>
    <t>6.63</t>
  </si>
  <si>
    <t>6.71</t>
  </si>
  <si>
    <t>4.34</t>
  </si>
  <si>
    <t>4.57</t>
  </si>
  <si>
    <t>7.45</t>
  </si>
  <si>
    <t>5.48</t>
  </si>
  <si>
    <t>7.96</t>
  </si>
  <si>
    <t>5.38</t>
  </si>
  <si>
    <t>5.42</t>
  </si>
  <si>
    <t>6.73</t>
  </si>
  <si>
    <t>4.88</t>
  </si>
  <si>
    <t>6.22</t>
  </si>
  <si>
    <t>6.96</t>
  </si>
  <si>
    <t>7.03</t>
  </si>
  <si>
    <t>6.10</t>
  </si>
  <si>
    <t>7.28</t>
  </si>
  <si>
    <t>6.30</t>
  </si>
  <si>
    <t>6.92</t>
  </si>
  <si>
    <t>6.44</t>
  </si>
  <si>
    <t>6.43</t>
  </si>
  <si>
    <t>6.40</t>
  </si>
  <si>
    <t>6.20</t>
  </si>
  <si>
    <t>6.61</t>
  </si>
  <si>
    <t>6.46</t>
  </si>
  <si>
    <t>6.38</t>
  </si>
  <si>
    <t>5.97</t>
  </si>
  <si>
    <t>5.96</t>
  </si>
  <si>
    <t>6.00</t>
  </si>
  <si>
    <t>6.07</t>
  </si>
  <si>
    <t>6.05</t>
  </si>
  <si>
    <t>7.58</t>
  </si>
  <si>
    <t>5.91</t>
  </si>
  <si>
    <t>7.20</t>
  </si>
  <si>
    <t>5.94</t>
  </si>
  <si>
    <t>6.04</t>
  </si>
  <si>
    <t>7.34</t>
  </si>
  <si>
    <t>5.93</t>
  </si>
  <si>
    <t>6.42</t>
  </si>
  <si>
    <t>7.55</t>
  </si>
  <si>
    <t>6.23</t>
  </si>
  <si>
    <t>6.45</t>
  </si>
  <si>
    <t>7.83</t>
  </si>
  <si>
    <t>6.27</t>
  </si>
  <si>
    <t>8.34</t>
  </si>
  <si>
    <t>7.99</t>
  </si>
  <si>
    <t>8.12</t>
  </si>
  <si>
    <t>6.69</t>
  </si>
  <si>
    <t>8.31</t>
  </si>
  <si>
    <t>6.98</t>
  </si>
  <si>
    <t>6.95</t>
  </si>
  <si>
    <t>7.06</t>
  </si>
  <si>
    <t>7.44</t>
  </si>
  <si>
    <t>7.81</t>
  </si>
  <si>
    <t>7.56</t>
  </si>
  <si>
    <t>7.84</t>
  </si>
  <si>
    <t>-- = Not available or no quote.
1/ Free on board.
Source: USDA, Agricultural Marketing Service, State Grain Reports, http://www.ams.usda.gov/AMSv1.0/ams.fetchTemplateData.do?template=TemplateS&amp;navID=MarketNewsAndTransportationData&amp;leftNav=MarketNewsAndTransportationData&amp;page=LSMarketNewsPageStateGrainReports.</t>
  </si>
  <si>
    <t>Table 8--Wheat: U.S. exports and imports for last 6 months (1,000 bushels), 3/13/2012</t>
  </si>
  <si>
    <t>Exports</t>
  </si>
  <si>
    <t>All wheat grain</t>
  </si>
  <si>
    <t>All wheat flour 1/</t>
  </si>
  <si>
    <t>All wheat products 2/</t>
  </si>
  <si>
    <t>Total all wheat</t>
  </si>
  <si>
    <t>Imports</t>
  </si>
  <si>
    <t>Totals may not add due to rounding.
1/ Expressed in grain-equivalent bushels. Includes meal, groats, and durum.
2/ Expressed in grain-equivalent bushels. Includes bulgur, couscous, and selected categories of pasta.
Source: U.S. Department of Commerce, U.S. Census Bureau, Foreign Trade Statistics; and ERS calculations using Census trade statistics.</t>
  </si>
  <si>
    <t xml:space="preserve">Table 9--Wheat:  U.S. exports, Census and export sales comparison (1,000 metric tons),3/9/12 </t>
  </si>
  <si>
    <t>2011/12(as of 3/1/12)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</si>
  <si>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</si>
  <si>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</si>
  <si>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</si>
  <si>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</si>
  <si>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</si>
  <si>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</si>
  <si>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</si>
  <si>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</si>
  <si>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</si>
  <si>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</si>
  <si>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</si>
  <si>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</si>
  <si>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</si>
  <si>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</si>
  <si>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Egypt</t>
  </si>
  <si>
    <t xml:space="preserve">           na</t>
  </si>
  <si>
    <t>Nigeria</t>
  </si>
  <si>
    <t>Japan</t>
  </si>
  <si>
    <t>Mexico</t>
  </si>
  <si>
    <t>Philippines</t>
  </si>
  <si>
    <t>South Korea</t>
  </si>
  <si>
    <t>Taiwan</t>
  </si>
  <si>
    <t>Venezuela</t>
  </si>
  <si>
    <t>Colombia</t>
  </si>
  <si>
    <t>Peru</t>
  </si>
  <si>
    <t>Indonesia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</si>
  <si>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</si>
  <si>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</si>
  <si>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</si>
  <si>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</si>
  <si>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</si>
  <si>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</si>
  <si>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 is U.S. Department of Commerce, U.S. Census Bureau</t>
  </si>
  <si>
    <r>
      <t>2/ Source is Foreign Agricultural Service's weekly</t>
    </r>
    <r>
      <rPr>
        <i/>
        <sz val="8"/>
        <rFont val="Arial"/>
        <family val="2"/>
      </rPr>
      <t xml:space="preserve"> U.S. Export Sales</t>
    </r>
    <r>
      <rPr>
        <sz val="8"/>
        <rFont val="Arial"/>
        <family val="2"/>
      </rPr>
      <t xml:space="preserve"> report.</t>
    </r>
  </si>
  <si>
    <t>Source: USDA, Foreign Agricultural Service's, U.S. Export Sales.</t>
  </si>
  <si>
    <t>Created March 12,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</si>
</sst>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##,###,###"/>
    <numFmt numFmtId="165" formatCode="[$-1010409]#,###,###"/>
    <numFmt numFmtId="166" formatCode="[$-1010409]#,##0.00;\-#,##0.00"/>
    <numFmt numFmtId="167" formatCode="[$-1010409]General"/>
    <numFmt numFmtId="168" formatCode="[$-1010409]#,##0;\-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sz val="2"/>
      <color indexed="8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 wrapText="1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18" fillId="0" borderId="0" xfId="56" applyFont="1" applyAlignment="1">
      <alignment vertical="top" wrapText="1"/>
      <protection/>
    </xf>
    <xf numFmtId="0" fontId="18" fillId="0" borderId="0" xfId="56" applyFont="1">
      <alignment/>
      <protection/>
    </xf>
    <xf numFmtId="0" fontId="19" fillId="0" borderId="0" xfId="56" applyFont="1" applyAlignment="1">
      <alignment vertical="top"/>
      <protection/>
    </xf>
    <xf numFmtId="0" fontId="20" fillId="0" borderId="0" xfId="56" applyFont="1" applyAlignment="1">
      <alignment vertical="top"/>
      <protection/>
    </xf>
    <xf numFmtId="0" fontId="18" fillId="0" borderId="0" xfId="56" applyFont="1" applyAlignment="1">
      <alignment vertical="top"/>
      <protection/>
    </xf>
    <xf numFmtId="0" fontId="22" fillId="0" borderId="0" xfId="52" applyFont="1" applyAlignment="1" applyProtection="1">
      <alignment vertical="top" wrapText="1"/>
      <protection/>
    </xf>
    <xf numFmtId="0" fontId="21" fillId="0" borderId="0" xfId="52" applyAlignment="1" applyProtection="1">
      <alignment/>
      <protection/>
    </xf>
    <xf numFmtId="0" fontId="18" fillId="0" borderId="0" xfId="56">
      <alignment/>
      <protection/>
    </xf>
    <xf numFmtId="0" fontId="24" fillId="0" borderId="0" xfId="57" applyFont="1" applyFill="1" applyBorder="1">
      <alignment wrapText="1"/>
      <protection/>
    </xf>
    <xf numFmtId="0" fontId="18" fillId="0" borderId="0" xfId="57">
      <alignment wrapText="1"/>
      <protection/>
    </xf>
    <xf numFmtId="0" fontId="24" fillId="0" borderId="10" xfId="57" applyFont="1" applyFill="1" applyBorder="1" applyAlignment="1">
      <alignment horizontal="left" vertical="top" wrapText="1"/>
      <protection/>
    </xf>
    <xf numFmtId="0" fontId="24" fillId="0" borderId="10" xfId="57" applyFont="1" applyFill="1" applyBorder="1" applyAlignment="1">
      <alignment horizontal="right" vertical="top" wrapText="1"/>
      <protection/>
    </xf>
    <xf numFmtId="0" fontId="24" fillId="0" borderId="0" xfId="57" applyFont="1" applyFill="1" applyBorder="1" applyAlignment="1">
      <alignment vertical="top" wrapText="1"/>
      <protection/>
    </xf>
    <xf numFmtId="0" fontId="24" fillId="0" borderId="0" xfId="57" applyFont="1" applyFill="1" applyBorder="1" applyAlignment="1">
      <alignment vertical="top" wrapText="1"/>
      <protection/>
    </xf>
    <xf numFmtId="0" fontId="24" fillId="0" borderId="0" xfId="57" applyFont="1" applyFill="1" applyBorder="1">
      <alignment wrapText="1"/>
      <protection/>
    </xf>
    <xf numFmtId="0" fontId="24" fillId="0" borderId="0" xfId="57" applyFont="1" applyFill="1" applyBorder="1" applyAlignment="1">
      <alignment horizontal="right" wrapText="1"/>
      <protection/>
    </xf>
    <xf numFmtId="0" fontId="24" fillId="0" borderId="0" xfId="57" applyFont="1" applyFill="1">
      <alignment wrapText="1"/>
      <protection/>
    </xf>
    <xf numFmtId="0" fontId="24" fillId="0" borderId="11" xfId="57" applyFont="1" applyFill="1" applyBorder="1" applyAlignment="1">
      <alignment vertical="top" wrapText="1"/>
      <protection/>
    </xf>
    <xf numFmtId="0" fontId="25" fillId="0" borderId="0" xfId="57" applyFont="1" applyFill="1" applyBorder="1" applyAlignment="1">
      <alignment horizontal="right" vertical="top" wrapText="1"/>
      <protection/>
    </xf>
    <xf numFmtId="0" fontId="24" fillId="0" borderId="0" xfId="57" applyFont="1" applyFill="1" applyBorder="1" applyAlignment="1">
      <alignment vertical="center" wrapText="1"/>
      <protection/>
    </xf>
    <xf numFmtId="0" fontId="24" fillId="0" borderId="10" xfId="57" applyFont="1" applyFill="1" applyBorder="1">
      <alignment wrapText="1"/>
      <protection/>
    </xf>
    <xf numFmtId="0" fontId="24" fillId="0" borderId="10" xfId="57" applyFont="1" applyFill="1" applyBorder="1" applyAlignment="1">
      <alignment horizontal="right" wrapText="1"/>
      <protection/>
    </xf>
    <xf numFmtId="0" fontId="24" fillId="0" borderId="12" xfId="57" applyFont="1" applyFill="1" applyBorder="1" applyAlignment="1">
      <alignment vertical="top" wrapText="1"/>
      <protection/>
    </xf>
    <xf numFmtId="0" fontId="24" fillId="0" borderId="12" xfId="57" applyFont="1" applyFill="1" applyBorder="1">
      <alignment wrapText="1"/>
      <protection/>
    </xf>
    <xf numFmtId="0" fontId="24" fillId="0" borderId="12" xfId="57" applyFont="1" applyFill="1" applyBorder="1" applyAlignment="1">
      <alignment horizontal="right" wrapText="1"/>
      <protection/>
    </xf>
    <xf numFmtId="0" fontId="25" fillId="0" borderId="0" xfId="57" applyFont="1" applyFill="1" applyBorder="1" applyAlignment="1">
      <alignment horizontal="right" vertical="center" wrapText="1"/>
      <protection/>
    </xf>
    <xf numFmtId="164" fontId="24" fillId="0" borderId="0" xfId="57" applyNumberFormat="1" applyFont="1" applyFill="1" applyBorder="1" applyAlignment="1">
      <alignment horizontal="right" vertical="top" wrapText="1"/>
      <protection/>
    </xf>
    <xf numFmtId="0" fontId="22" fillId="0" borderId="12" xfId="57" applyFont="1" applyFill="1" applyBorder="1" applyAlignment="1">
      <alignment vertical="top" wrapText="1"/>
      <protection/>
    </xf>
    <xf numFmtId="0" fontId="26" fillId="0" borderId="11" xfId="57" applyFont="1" applyFill="1" applyBorder="1" applyAlignment="1">
      <alignment horizontal="right" vertical="top" wrapText="1"/>
      <protection/>
    </xf>
    <xf numFmtId="0" fontId="24" fillId="0" borderId="12" xfId="57" applyFont="1" applyFill="1" applyBorder="1" applyAlignment="1">
      <alignment horizontal="center" vertical="top" wrapText="1"/>
      <protection/>
    </xf>
    <xf numFmtId="0" fontId="24" fillId="0" borderId="0" xfId="57" applyFont="1" applyFill="1" applyBorder="1" applyAlignment="1">
      <alignment horizontal="left" vertical="top" wrapText="1"/>
      <protection/>
    </xf>
    <xf numFmtId="0" fontId="24" fillId="0" borderId="0" xfId="57" applyFont="1" applyFill="1" applyBorder="1" applyAlignment="1">
      <alignment horizontal="left" vertical="top" wrapText="1"/>
      <protection/>
    </xf>
    <xf numFmtId="0" fontId="26" fillId="0" borderId="0" xfId="57" applyFont="1" applyFill="1" applyBorder="1" applyAlignment="1">
      <alignment horizontal="center" wrapText="1"/>
      <protection/>
    </xf>
    <xf numFmtId="165" fontId="24" fillId="0" borderId="0" xfId="57" applyNumberFormat="1" applyFont="1" applyFill="1" applyBorder="1" applyAlignment="1">
      <alignment horizontal="right" wrapText="1"/>
      <protection/>
    </xf>
    <xf numFmtId="0" fontId="24" fillId="0" borderId="10" xfId="57" applyFont="1" applyFill="1" applyBorder="1" applyAlignment="1">
      <alignment vertical="top" wrapText="1"/>
      <protection/>
    </xf>
    <xf numFmtId="0" fontId="24" fillId="0" borderId="11" xfId="57" applyFont="1" applyFill="1" applyBorder="1" applyAlignment="1">
      <alignment horizontal="center" vertical="top" wrapText="1"/>
      <protection/>
    </xf>
    <xf numFmtId="166" fontId="24" fillId="0" borderId="0" xfId="57" applyNumberFormat="1" applyFont="1" applyFill="1" applyBorder="1" applyAlignment="1">
      <alignment horizontal="center" vertical="top" wrapText="1"/>
      <protection/>
    </xf>
    <xf numFmtId="0" fontId="24" fillId="0" borderId="12" xfId="57" applyFont="1" applyFill="1" applyBorder="1" applyAlignment="1">
      <alignment vertical="top" wrapText="1"/>
      <protection/>
    </xf>
    <xf numFmtId="166" fontId="24" fillId="0" borderId="12" xfId="57" applyNumberFormat="1" applyFont="1" applyFill="1" applyBorder="1" applyAlignment="1">
      <alignment horizontal="center" vertical="top" wrapText="1"/>
      <protection/>
    </xf>
    <xf numFmtId="0" fontId="24" fillId="0" borderId="11" xfId="57" applyFont="1" applyFill="1" applyBorder="1" applyAlignment="1">
      <alignment horizontal="center" vertical="center" wrapText="1"/>
      <protection/>
    </xf>
    <xf numFmtId="0" fontId="24" fillId="0" borderId="12" xfId="57" applyFont="1" applyFill="1" applyBorder="1" applyAlignment="1">
      <alignment horizontal="center" wrapText="1"/>
      <protection/>
    </xf>
    <xf numFmtId="0" fontId="24" fillId="0" borderId="0" xfId="57" applyFont="1" applyFill="1" applyBorder="1" applyAlignment="1">
      <alignment vertical="center" wrapText="1"/>
      <protection/>
    </xf>
    <xf numFmtId="0" fontId="24" fillId="0" borderId="0" xfId="57" applyFont="1" applyFill="1" applyBorder="1" applyAlignment="1">
      <alignment horizontal="center" vertical="center" wrapText="1"/>
      <protection/>
    </xf>
    <xf numFmtId="0" fontId="24" fillId="0" borderId="0" xfId="57" applyFont="1" applyFill="1" applyAlignment="1">
      <alignment vertical="top" wrapText="1"/>
      <protection/>
    </xf>
    <xf numFmtId="0" fontId="24" fillId="0" borderId="11" xfId="57" applyFont="1" applyFill="1" applyBorder="1" applyAlignment="1">
      <alignment horizont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horizontal="center" vertical="top" wrapText="1"/>
      <protection/>
    </xf>
    <xf numFmtId="0" fontId="24" fillId="0" borderId="10" xfId="57" applyFont="1" applyFill="1" applyBorder="1" applyAlignment="1">
      <alignment horizontal="left" wrapText="1"/>
      <protection/>
    </xf>
    <xf numFmtId="0" fontId="24" fillId="0" borderId="11" xfId="57" applyFont="1" applyFill="1" applyBorder="1" applyAlignment="1">
      <alignment horizontal="right" wrapText="1"/>
      <protection/>
    </xf>
    <xf numFmtId="167" fontId="24" fillId="0" borderId="12" xfId="57" applyNumberFormat="1" applyFont="1" applyFill="1" applyBorder="1" applyAlignment="1">
      <alignment horizontal="right" vertical="top" wrapText="1"/>
      <protection/>
    </xf>
    <xf numFmtId="168" fontId="24" fillId="0" borderId="0" xfId="57" applyNumberFormat="1" applyFont="1" applyFill="1" applyBorder="1" applyAlignment="1">
      <alignment horizontal="right" vertical="top" wrapText="1"/>
      <protection/>
    </xf>
    <xf numFmtId="0" fontId="27" fillId="0" borderId="0" xfId="57" applyFont="1" applyFill="1" applyBorder="1" applyAlignment="1">
      <alignment vertical="top" wrapText="1"/>
      <protection/>
    </xf>
    <xf numFmtId="168" fontId="24" fillId="0" borderId="0" xfId="57" applyNumberFormat="1" applyFont="1" applyFill="1" applyBorder="1" applyAlignment="1" applyProtection="1">
      <alignment horizontal="right" vertical="top" wrapText="1"/>
      <protection/>
    </xf>
    <xf numFmtId="0" fontId="24" fillId="0" borderId="12" xfId="57" applyFont="1" applyFill="1" applyBorder="1" applyAlignment="1">
      <alignment horizontal="left" vertical="top" wrapText="1"/>
      <protection/>
    </xf>
    <xf numFmtId="0" fontId="27" fillId="0" borderId="12" xfId="57" applyFont="1" applyFill="1" applyBorder="1" applyAlignment="1">
      <alignment vertical="top" wrapText="1"/>
      <protection/>
    </xf>
    <xf numFmtId="168" fontId="24" fillId="0" borderId="12" xfId="57" applyNumberFormat="1" applyFont="1" applyFill="1" applyBorder="1" applyAlignment="1" applyProtection="1">
      <alignment horizontal="right" vertical="top" wrapText="1"/>
      <protection/>
    </xf>
    <xf numFmtId="0" fontId="28" fillId="0" borderId="0" xfId="0" applyFont="1" applyBorder="1" applyAlignment="1" quotePrefix="1">
      <alignment horizontal="left"/>
    </xf>
    <xf numFmtId="43" fontId="28" fillId="0" borderId="0" xfId="42" applyFont="1" applyAlignment="1">
      <alignment/>
    </xf>
    <xf numFmtId="43" fontId="28" fillId="0" borderId="0" xfId="42" applyNumberFormat="1" applyFont="1" applyAlignment="1">
      <alignment/>
    </xf>
    <xf numFmtId="0" fontId="28" fillId="0" borderId="0" xfId="0" applyFont="1" applyAlignment="1">
      <alignment/>
    </xf>
    <xf numFmtId="0" fontId="28" fillId="0" borderId="13" xfId="0" applyFont="1" applyBorder="1" applyAlignment="1">
      <alignment/>
    </xf>
    <xf numFmtId="43" fontId="28" fillId="0" borderId="14" xfId="42" applyNumberFormat="1" applyFont="1" applyBorder="1" applyAlignment="1" quotePrefix="1">
      <alignment horizontal="centerContinuous"/>
    </xf>
    <xf numFmtId="43" fontId="28" fillId="0" borderId="15" xfId="42" applyNumberFormat="1" applyFont="1" applyBorder="1" applyAlignment="1">
      <alignment horizontal="centerContinuous"/>
    </xf>
    <xf numFmtId="0" fontId="28" fillId="0" borderId="14" xfId="0" applyFont="1" applyBorder="1" applyAlignment="1">
      <alignment horizontal="centerContinuous"/>
    </xf>
    <xf numFmtId="0" fontId="28" fillId="0" borderId="16" xfId="0" applyFont="1" applyBorder="1" applyAlignment="1">
      <alignment/>
    </xf>
    <xf numFmtId="43" fontId="28" fillId="0" borderId="13" xfId="42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7" xfId="0" applyFont="1" applyBorder="1" applyAlignment="1">
      <alignment/>
    </xf>
    <xf numFmtId="43" fontId="28" fillId="0" borderId="18" xfId="42" applyNumberFormat="1" applyFont="1" applyBorder="1" applyAlignment="1">
      <alignment horizontal="centerContinuous"/>
    </xf>
    <xf numFmtId="43" fontId="28" fillId="0" borderId="17" xfId="42" applyNumberFormat="1" applyFont="1" applyBorder="1" applyAlignment="1">
      <alignment horizontal="centerContinuous"/>
    </xf>
    <xf numFmtId="43" fontId="28" fillId="0" borderId="19" xfId="42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28" fillId="0" borderId="18" xfId="0" applyFont="1" applyBorder="1" applyAlignment="1">
      <alignment horizontal="center"/>
    </xf>
    <xf numFmtId="0" fontId="28" fillId="0" borderId="16" xfId="0" applyFont="1" applyBorder="1" applyAlignment="1" quotePrefix="1">
      <alignment horizontal="left"/>
    </xf>
    <xf numFmtId="43" fontId="28" fillId="0" borderId="20" xfId="42" applyNumberFormat="1" applyFont="1" applyBorder="1" applyAlignment="1">
      <alignment horizontal="right"/>
    </xf>
    <xf numFmtId="43" fontId="28" fillId="0" borderId="0" xfId="42" applyNumberFormat="1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17" xfId="0" applyFont="1" applyBorder="1" applyAlignment="1" quotePrefix="1">
      <alignment horizontal="left"/>
    </xf>
    <xf numFmtId="43" fontId="28" fillId="0" borderId="21" xfId="42" applyNumberFormat="1" applyFont="1" applyBorder="1" applyAlignment="1">
      <alignment horizontal="right"/>
    </xf>
    <xf numFmtId="0" fontId="28" fillId="0" borderId="18" xfId="0" applyFont="1" applyBorder="1" applyAlignment="1">
      <alignment horizontal="centerContinuous"/>
    </xf>
    <xf numFmtId="43" fontId="28" fillId="0" borderId="18" xfId="42" applyNumberFormat="1" applyFont="1" applyFill="1" applyBorder="1" applyAlignment="1">
      <alignment horizontal="right"/>
    </xf>
    <xf numFmtId="43" fontId="28" fillId="0" borderId="0" xfId="42" applyNumberFormat="1" applyFont="1" applyAlignment="1">
      <alignment horizontal="center"/>
    </xf>
    <xf numFmtId="2" fontId="2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Border="1" applyAlignment="1">
      <alignment/>
    </xf>
    <xf numFmtId="0" fontId="28" fillId="0" borderId="0" xfId="0" applyFont="1" applyAlignment="1" quotePrefix="1">
      <alignment horizontal="left"/>
    </xf>
    <xf numFmtId="0" fontId="18" fillId="0" borderId="0" xfId="0" applyFont="1" applyAlignment="1">
      <alignment/>
    </xf>
    <xf numFmtId="0" fontId="28" fillId="0" borderId="18" xfId="0" applyFont="1" applyBorder="1" applyAlignment="1">
      <alignment/>
    </xf>
    <xf numFmtId="3" fontId="18" fillId="0" borderId="18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9" fillId="0" borderId="0" xfId="0" applyFont="1" applyAlignment="1" quotePrefix="1">
      <alignment horizontal="left"/>
    </xf>
    <xf numFmtId="0" fontId="2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briefing/wheat/data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ms.usda.gov/AMSv1.0/ams.fetchTemplateData.do?template=TemplateS&amp;navID=MarketNewsAndTransportationData&amp;leftNav=MarketNewsAndTransportationData&amp;page=LSMarketNewsPageStateGrainRepor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2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79.140625" style="2" customWidth="1"/>
    <col min="2" max="16384" width="9.140625" style="2" customWidth="1"/>
  </cols>
  <sheetData>
    <row r="1" ht="46.5" customHeight="1">
      <c r="A1" s="1"/>
    </row>
    <row r="2" ht="22.5" customHeight="1">
      <c r="A2" s="3" t="s">
        <v>0</v>
      </c>
    </row>
    <row r="3" ht="12.75">
      <c r="A3" s="4"/>
    </row>
    <row r="4" ht="12.75">
      <c r="A4" s="5" t="s">
        <v>648</v>
      </c>
    </row>
    <row r="5" ht="12.75">
      <c r="A5" s="6" t="s">
        <v>1</v>
      </c>
    </row>
    <row r="6" ht="12.75">
      <c r="A6" s="1" t="s">
        <v>2</v>
      </c>
    </row>
    <row r="9" ht="12.75">
      <c r="A9" s="7" t="s">
        <v>3</v>
      </c>
    </row>
    <row r="10" ht="12.75">
      <c r="A10" s="8"/>
    </row>
    <row r="11" ht="12.75">
      <c r="A11" s="7" t="s">
        <v>4</v>
      </c>
    </row>
    <row r="12" ht="12.75">
      <c r="A12" s="8"/>
    </row>
    <row r="13" ht="12.75">
      <c r="A13" s="7" t="s">
        <v>5</v>
      </c>
    </row>
    <row r="14" ht="12.75">
      <c r="A14" s="8"/>
    </row>
    <row r="15" ht="12.75">
      <c r="A15" s="7" t="s">
        <v>6</v>
      </c>
    </row>
    <row r="16" ht="12.75">
      <c r="A16" s="8"/>
    </row>
    <row r="17" ht="12.75">
      <c r="A17" s="7" t="s">
        <v>7</v>
      </c>
    </row>
    <row r="18" ht="12.75">
      <c r="A18" s="8"/>
    </row>
    <row r="19" ht="12.75">
      <c r="A19" s="7" t="s">
        <v>8</v>
      </c>
    </row>
    <row r="20" ht="12.75">
      <c r="A20" s="8"/>
    </row>
    <row r="21" ht="12.75">
      <c r="A21" s="7" t="s">
        <v>9</v>
      </c>
    </row>
    <row r="22" ht="12.75">
      <c r="A22" s="8"/>
    </row>
    <row r="23" ht="12.75">
      <c r="A23" s="7" t="s">
        <v>10</v>
      </c>
    </row>
    <row r="24" ht="12.75">
      <c r="A24" s="8"/>
    </row>
    <row r="25" ht="12.75">
      <c r="A25" s="7" t="s">
        <v>11</v>
      </c>
    </row>
    <row r="27" ht="12.75">
      <c r="A27" s="2" t="s">
        <v>12</v>
      </c>
    </row>
  </sheetData>
  <sheetProtection/>
  <hyperlinks>
    <hyperlink ref="A9" location="WheatOutlookTable1!A1" display="Table 1—Wheat: U.S. market year supply and disappearance"/>
    <hyperlink ref="A11" location="WheatOutlookTable2!A1" display="Table 2—Wheat: U.S. market year supply and disappearance, BY CLASS"/>
    <hyperlink ref="A13" location="WheatOutlookTable3!A1" display="Table 3—Wheat: Quarterly supply and disappearance (1,000 bu.)"/>
    <hyperlink ref="A15" location="WheatOutlookTable4!A1" display="Table 4—Monthly food use estimates for last 12 months (1,000 bu.)"/>
    <hyperlink ref="A17" location="WheatOutlookTable5!A1" display="Table 5—Wheat: National average price received by farmers ($/bu.)"/>
    <hyperlink ref="A19" location="WheatOutlookTable6!A1" display="Table 6—Wheat prices, by class"/>
    <hyperlink ref="A21" location="WheatOutlookTable7!A1" display="Table 7—Wheat : Average cash grain bids at selected markets ($/bu.)"/>
    <hyperlink ref="A23" location="WheatOutlookTable8!A1" display="Table 8—Wheat: U.S. exports and imports for last 6 months"/>
    <hyperlink ref="A25" location="WheatOutlookTable9!A1" display="Table 9—Wheat: U.S. exports, Census and Exports Sales comparison"/>
    <hyperlink ref="A5" r:id="rId1" display="Updates of this data can be found at http://www.ers.usda.gov/briefing/wheat/data.htm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L12" sqref="L12"/>
    </sheetView>
  </sheetViews>
  <sheetFormatPr defaultColWidth="9.140625" defaultRowHeight="15"/>
  <sheetData>
    <row r="1" spans="1:9" ht="15">
      <c r="A1" s="57" t="s">
        <v>611</v>
      </c>
      <c r="B1" s="58"/>
      <c r="C1" s="59"/>
      <c r="D1" s="59"/>
      <c r="E1" s="59"/>
      <c r="F1" s="59"/>
      <c r="G1" s="59"/>
      <c r="H1" s="60"/>
      <c r="I1" s="60"/>
    </row>
    <row r="2" spans="1:9" ht="15">
      <c r="A2" s="61"/>
      <c r="B2" s="62" t="s">
        <v>19</v>
      </c>
      <c r="C2" s="63"/>
      <c r="D2" s="62" t="s">
        <v>20</v>
      </c>
      <c r="E2" s="63"/>
      <c r="F2" s="62" t="s">
        <v>612</v>
      </c>
      <c r="G2" s="62"/>
      <c r="H2" s="64"/>
      <c r="I2" s="64"/>
    </row>
    <row r="3" spans="1:7" ht="15">
      <c r="A3" s="65" t="s">
        <v>613</v>
      </c>
      <c r="B3" s="59"/>
      <c r="C3" s="66"/>
      <c r="D3" s="59"/>
      <c r="E3" s="66"/>
      <c r="G3" s="67" t="s">
        <v>614</v>
      </c>
    </row>
    <row r="4" spans="1:8" ht="15">
      <c r="A4" s="68" t="s">
        <v>615</v>
      </c>
      <c r="B4" s="69"/>
      <c r="C4" s="70"/>
      <c r="D4" s="69"/>
      <c r="E4" s="70"/>
      <c r="F4" s="71" t="s">
        <v>616</v>
      </c>
      <c r="G4" s="72" t="s">
        <v>617</v>
      </c>
      <c r="H4" s="73" t="s">
        <v>618</v>
      </c>
    </row>
    <row r="5" spans="1:8" ht="15">
      <c r="A5" s="74" t="s">
        <v>619</v>
      </c>
      <c r="B5" s="75"/>
      <c r="C5" s="75" t="s">
        <v>620</v>
      </c>
      <c r="D5" s="75"/>
      <c r="E5" s="75" t="s">
        <v>620</v>
      </c>
      <c r="F5" s="76" t="s">
        <v>621</v>
      </c>
      <c r="G5" s="76"/>
      <c r="H5" s="77"/>
    </row>
    <row r="6" spans="1:9" ht="15">
      <c r="A6" s="78" t="s">
        <v>622</v>
      </c>
      <c r="B6" s="79" t="s">
        <v>623</v>
      </c>
      <c r="C6" s="79" t="s">
        <v>624</v>
      </c>
      <c r="D6" s="79" t="s">
        <v>623</v>
      </c>
      <c r="E6" s="79" t="s">
        <v>624</v>
      </c>
      <c r="F6" s="69" t="s">
        <v>625</v>
      </c>
      <c r="G6" s="69"/>
      <c r="H6" s="80"/>
      <c r="I6" s="81"/>
    </row>
    <row r="7" spans="1:8" ht="15">
      <c r="A7" s="77"/>
      <c r="B7" s="76"/>
      <c r="C7" s="76"/>
      <c r="D7" s="76"/>
      <c r="E7" s="76"/>
      <c r="F7" s="76"/>
      <c r="G7" s="76"/>
      <c r="H7" s="77"/>
    </row>
    <row r="8" spans="1:8" ht="15">
      <c r="A8" s="60" t="s">
        <v>626</v>
      </c>
      <c r="B8" s="59"/>
      <c r="C8" s="82"/>
      <c r="D8" s="59"/>
      <c r="E8" s="82"/>
      <c r="F8" s="59"/>
      <c r="G8" s="59"/>
      <c r="H8" s="83"/>
    </row>
    <row r="9" spans="1:8" ht="15">
      <c r="A9" s="60" t="s">
        <v>627</v>
      </c>
      <c r="B9" s="84">
        <v>423.6</v>
      </c>
      <c r="C9" s="85">
        <v>455.6</v>
      </c>
      <c r="D9" s="84" t="s">
        <v>628</v>
      </c>
      <c r="E9" s="85">
        <v>4021.2</v>
      </c>
      <c r="F9" s="85">
        <v>246.7</v>
      </c>
      <c r="G9" s="86">
        <v>198</v>
      </c>
      <c r="H9" s="84">
        <f>+G9+F9</f>
        <v>444.7</v>
      </c>
    </row>
    <row r="10" spans="1:8" ht="15">
      <c r="A10" s="60" t="s">
        <v>629</v>
      </c>
      <c r="B10" s="84">
        <v>3256.1</v>
      </c>
      <c r="C10" s="85">
        <v>3233</v>
      </c>
      <c r="D10" s="84" t="s">
        <v>628</v>
      </c>
      <c r="E10" s="85">
        <v>3645.3</v>
      </c>
      <c r="F10" s="85">
        <v>2420.3</v>
      </c>
      <c r="G10" s="86">
        <v>348</v>
      </c>
      <c r="H10" s="84">
        <f aca="true" t="shared" si="0" ref="H10:H21">+G10+F10</f>
        <v>2768.3</v>
      </c>
    </row>
    <row r="11" spans="1:8" ht="15">
      <c r="A11" s="87" t="s">
        <v>630</v>
      </c>
      <c r="B11" s="84">
        <v>3171</v>
      </c>
      <c r="C11" s="85">
        <v>3148.3</v>
      </c>
      <c r="D11" s="84" t="s">
        <v>628</v>
      </c>
      <c r="E11" s="85">
        <v>3273</v>
      </c>
      <c r="F11" s="85">
        <v>2716.5</v>
      </c>
      <c r="G11" s="85">
        <v>592.8</v>
      </c>
      <c r="H11" s="84">
        <f t="shared" si="0"/>
        <v>3309.3</v>
      </c>
    </row>
    <row r="12" spans="1:8" ht="15">
      <c r="A12" s="60" t="s">
        <v>631</v>
      </c>
      <c r="B12" s="84">
        <v>1999.7</v>
      </c>
      <c r="C12" s="85">
        <v>1974.6</v>
      </c>
      <c r="D12" s="84" t="s">
        <v>628</v>
      </c>
      <c r="E12" s="85">
        <v>2601</v>
      </c>
      <c r="F12" s="85">
        <v>2501.9</v>
      </c>
      <c r="G12" s="85">
        <v>720.7</v>
      </c>
      <c r="H12" s="84">
        <f t="shared" si="0"/>
        <v>3222.6000000000004</v>
      </c>
    </row>
    <row r="13" spans="1:8" ht="15">
      <c r="A13" s="88" t="s">
        <v>632</v>
      </c>
      <c r="B13" s="84">
        <v>1573.1</v>
      </c>
      <c r="C13" s="85">
        <v>1517.5</v>
      </c>
      <c r="D13" s="84" t="s">
        <v>628</v>
      </c>
      <c r="E13" s="85">
        <v>1806.3</v>
      </c>
      <c r="F13" s="85">
        <v>1513.3</v>
      </c>
      <c r="G13" s="85">
        <v>357.2</v>
      </c>
      <c r="H13" s="84">
        <f t="shared" si="0"/>
        <v>1870.5</v>
      </c>
    </row>
    <row r="14" spans="1:8" ht="15">
      <c r="A14" s="60" t="s">
        <v>633</v>
      </c>
      <c r="B14" s="84">
        <v>1102.1</v>
      </c>
      <c r="C14" s="85">
        <v>1110.7</v>
      </c>
      <c r="D14" s="84" t="s">
        <v>628</v>
      </c>
      <c r="E14" s="85">
        <v>1640.2</v>
      </c>
      <c r="F14" s="85">
        <v>1088.3</v>
      </c>
      <c r="G14" s="86">
        <v>683.1</v>
      </c>
      <c r="H14" s="84">
        <f t="shared" si="0"/>
        <v>1771.4</v>
      </c>
    </row>
    <row r="15" spans="1:8" ht="15">
      <c r="A15" s="89" t="s">
        <v>634</v>
      </c>
      <c r="B15" s="84">
        <v>837.8</v>
      </c>
      <c r="C15" s="85">
        <v>843.6</v>
      </c>
      <c r="D15" s="84" t="s">
        <v>628</v>
      </c>
      <c r="E15" s="85">
        <v>912.9</v>
      </c>
      <c r="F15" s="85">
        <v>624.2</v>
      </c>
      <c r="G15" s="86">
        <v>204.4</v>
      </c>
      <c r="H15" s="84">
        <v>189.4</v>
      </c>
    </row>
    <row r="16" spans="1:8" ht="15">
      <c r="A16" s="89" t="s">
        <v>635</v>
      </c>
      <c r="B16" s="84">
        <v>658.1</v>
      </c>
      <c r="C16" s="85">
        <v>657.8</v>
      </c>
      <c r="D16" s="84" t="s">
        <v>628</v>
      </c>
      <c r="E16" s="85">
        <v>615.7</v>
      </c>
      <c r="F16" s="85">
        <v>401.8</v>
      </c>
      <c r="G16" s="86">
        <v>163.4</v>
      </c>
      <c r="H16" s="84">
        <f t="shared" si="0"/>
        <v>565.2</v>
      </c>
    </row>
    <row r="17" spans="1:8" ht="15">
      <c r="A17" s="89" t="s">
        <v>636</v>
      </c>
      <c r="B17" s="84">
        <v>623</v>
      </c>
      <c r="C17" s="85">
        <v>575.4</v>
      </c>
      <c r="D17" s="84" t="s">
        <v>628</v>
      </c>
      <c r="E17" s="85">
        <v>782.7</v>
      </c>
      <c r="F17" s="85">
        <v>405.1</v>
      </c>
      <c r="G17" s="85">
        <v>39.4</v>
      </c>
      <c r="H17" s="84">
        <f t="shared" si="0"/>
        <v>444.5</v>
      </c>
    </row>
    <row r="18" spans="1:8" ht="15">
      <c r="A18" s="89" t="s">
        <v>637</v>
      </c>
      <c r="B18" s="84">
        <v>525.5</v>
      </c>
      <c r="C18" s="85">
        <v>566.8</v>
      </c>
      <c r="D18" s="84" t="s">
        <v>628</v>
      </c>
      <c r="E18" s="85">
        <v>922.9</v>
      </c>
      <c r="F18" s="85">
        <v>538.1</v>
      </c>
      <c r="G18" s="85">
        <v>32.5</v>
      </c>
      <c r="H18" s="84">
        <f t="shared" si="0"/>
        <v>570.6</v>
      </c>
    </row>
    <row r="19" spans="1:8" ht="15">
      <c r="A19" s="89" t="s">
        <v>638</v>
      </c>
      <c r="B19" s="84">
        <v>539</v>
      </c>
      <c r="C19" s="85">
        <v>528.6</v>
      </c>
      <c r="D19" s="84" t="s">
        <v>628</v>
      </c>
      <c r="E19" s="85">
        <v>781.4</v>
      </c>
      <c r="F19" s="85">
        <v>601.1</v>
      </c>
      <c r="G19" s="85">
        <v>94.1</v>
      </c>
      <c r="H19" s="84">
        <f t="shared" si="0"/>
        <v>695.2</v>
      </c>
    </row>
    <row r="20" spans="1:8" ht="15">
      <c r="A20" s="87" t="s">
        <v>639</v>
      </c>
      <c r="B20" s="84">
        <v>545.4</v>
      </c>
      <c r="C20" s="85">
        <v>606.1</v>
      </c>
      <c r="D20" s="84" t="s">
        <v>628</v>
      </c>
      <c r="E20" s="85">
        <v>1307.6</v>
      </c>
      <c r="F20" s="85">
        <v>601.7</v>
      </c>
      <c r="G20" s="85">
        <v>75.1</v>
      </c>
      <c r="H20" s="84">
        <f t="shared" si="0"/>
        <v>676.8000000000001</v>
      </c>
    </row>
    <row r="21" spans="1:8" ht="15">
      <c r="A21" s="60" t="s">
        <v>640</v>
      </c>
      <c r="B21" s="84">
        <v>23181.9</v>
      </c>
      <c r="C21" s="85">
        <v>21686.3</v>
      </c>
      <c r="D21" s="84" t="s">
        <v>628</v>
      </c>
      <c r="E21" s="85">
        <v>33438.5</v>
      </c>
      <c r="F21" s="85">
        <v>19047.1</v>
      </c>
      <c r="G21" s="85">
        <v>5309.3</v>
      </c>
      <c r="H21" s="84">
        <f t="shared" si="0"/>
        <v>24356.399999999998</v>
      </c>
    </row>
    <row r="22" spans="1:8" ht="15">
      <c r="A22" s="90" t="s">
        <v>641</v>
      </c>
      <c r="B22" s="84"/>
      <c r="D22" s="84"/>
      <c r="G22" s="85"/>
      <c r="H22" s="84"/>
    </row>
    <row r="23" spans="1:8" ht="15">
      <c r="A23" s="60" t="s">
        <v>642</v>
      </c>
      <c r="B23" s="84">
        <v>23976.9</v>
      </c>
      <c r="C23" s="84">
        <f>+C21+107.8</f>
        <v>21794.1</v>
      </c>
      <c r="D23" s="84" t="s">
        <v>628</v>
      </c>
      <c r="E23" s="84">
        <f>+E21+100.3</f>
        <v>33538.8</v>
      </c>
      <c r="F23" s="84">
        <f>+F21+112.6</f>
        <v>19159.699999999997</v>
      </c>
      <c r="G23" s="84">
        <f>+G21+79.9</f>
        <v>5389.2</v>
      </c>
      <c r="H23" s="84">
        <f>+G23+F23</f>
        <v>24548.899999999998</v>
      </c>
    </row>
    <row r="24" spans="1:8" ht="15">
      <c r="A24" s="90" t="s">
        <v>643</v>
      </c>
      <c r="B24" s="85"/>
      <c r="C24" s="85"/>
      <c r="D24" s="85"/>
      <c r="E24" s="85"/>
      <c r="G24" s="85"/>
      <c r="H24" s="91"/>
    </row>
    <row r="25" spans="1:8" ht="15">
      <c r="A25" s="92" t="s">
        <v>644</v>
      </c>
      <c r="B25" s="93"/>
      <c r="C25" s="93"/>
      <c r="D25" s="93"/>
      <c r="E25" s="93">
        <v>35244</v>
      </c>
      <c r="F25" s="93"/>
      <c r="G25" s="93"/>
      <c r="H25" s="93">
        <v>27.22</v>
      </c>
    </row>
    <row r="26" spans="1:9" ht="15">
      <c r="A26" s="94" t="s">
        <v>645</v>
      </c>
      <c r="B26" s="86"/>
      <c r="C26" s="86"/>
      <c r="D26" s="86"/>
      <c r="E26" s="86"/>
      <c r="F26" s="86"/>
      <c r="G26" s="86"/>
      <c r="H26" s="86"/>
      <c r="I26" s="95"/>
    </row>
    <row r="27" ht="15">
      <c r="A27" s="96" t="s">
        <v>646</v>
      </c>
    </row>
    <row r="28" spans="1:3" ht="15">
      <c r="A28" s="96" t="s">
        <v>647</v>
      </c>
      <c r="B28" s="97"/>
      <c r="C28" s="9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5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0.42578125" style="10" customWidth="1"/>
    <col min="2" max="2" width="22.28125" style="10" customWidth="1"/>
    <col min="3" max="3" width="14.421875" style="10" customWidth="1"/>
    <col min="4" max="10" width="8.00390625" style="10" customWidth="1"/>
    <col min="11" max="16384" width="9.140625" style="10" customWidth="1"/>
  </cols>
  <sheetData>
    <row r="1" spans="1:10" ht="11.25" customHeight="1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11" t="s">
        <v>14</v>
      </c>
      <c r="B2" s="11"/>
      <c r="C2" s="11"/>
      <c r="D2" s="12" t="s">
        <v>15</v>
      </c>
      <c r="E2" s="12" t="s">
        <v>16</v>
      </c>
      <c r="F2" s="12" t="s">
        <v>17</v>
      </c>
      <c r="G2" s="12" t="s">
        <v>18</v>
      </c>
      <c r="H2" s="12" t="s">
        <v>19</v>
      </c>
      <c r="I2" s="12" t="s">
        <v>20</v>
      </c>
      <c r="J2" s="12" t="s">
        <v>21</v>
      </c>
    </row>
    <row r="3" spans="1:10" ht="22.5">
      <c r="A3" s="13"/>
      <c r="B3" s="14" t="s">
        <v>22</v>
      </c>
      <c r="C3" s="15" t="s">
        <v>23</v>
      </c>
      <c r="D3" s="16" t="s">
        <v>24</v>
      </c>
      <c r="E3" s="16" t="s">
        <v>25</v>
      </c>
      <c r="F3" s="16" t="s">
        <v>26</v>
      </c>
      <c r="G3" s="16" t="s">
        <v>27</v>
      </c>
      <c r="H3" s="16" t="s">
        <v>28</v>
      </c>
      <c r="I3" s="16" t="s">
        <v>29</v>
      </c>
      <c r="J3" s="16" t="s">
        <v>30</v>
      </c>
    </row>
    <row r="4" spans="1:10" ht="12.75">
      <c r="A4" s="13"/>
      <c r="B4" s="14" t="s">
        <v>31</v>
      </c>
      <c r="C4" s="15" t="s">
        <v>23</v>
      </c>
      <c r="D4" s="16" t="s">
        <v>32</v>
      </c>
      <c r="E4" s="16" t="s">
        <v>33</v>
      </c>
      <c r="F4" s="16" t="s">
        <v>34</v>
      </c>
      <c r="G4" s="16" t="s">
        <v>35</v>
      </c>
      <c r="H4" s="16" t="s">
        <v>36</v>
      </c>
      <c r="I4" s="16" t="s">
        <v>37</v>
      </c>
      <c r="J4" s="16" t="s">
        <v>38</v>
      </c>
    </row>
    <row r="5" spans="1:10" ht="12.75">
      <c r="A5" s="13"/>
      <c r="B5" s="13"/>
      <c r="C5" s="13"/>
      <c r="D5" s="16"/>
      <c r="E5" s="16"/>
      <c r="F5" s="16"/>
      <c r="G5" s="16"/>
      <c r="H5" s="16"/>
      <c r="I5" s="16"/>
      <c r="J5" s="16"/>
    </row>
    <row r="6" spans="1:10" ht="12.75">
      <c r="A6" s="13"/>
      <c r="B6" s="14" t="s">
        <v>39</v>
      </c>
      <c r="C6" s="15" t="s">
        <v>40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  <c r="J6" s="16" t="s">
        <v>47</v>
      </c>
    </row>
    <row r="7" spans="1:10" ht="12.75">
      <c r="A7" s="13"/>
      <c r="B7" s="13"/>
      <c r="C7" s="13"/>
      <c r="D7" s="16"/>
      <c r="E7" s="16"/>
      <c r="F7" s="16"/>
      <c r="G7" s="16"/>
      <c r="H7" s="16"/>
      <c r="I7" s="16"/>
      <c r="J7" s="16"/>
    </row>
    <row r="8" spans="1:10" ht="22.5">
      <c r="A8" s="13"/>
      <c r="B8" s="14" t="s">
        <v>48</v>
      </c>
      <c r="C8" s="15" t="s">
        <v>49</v>
      </c>
      <c r="D8" s="16" t="s">
        <v>50</v>
      </c>
      <c r="E8" s="16" t="s">
        <v>51</v>
      </c>
      <c r="F8" s="16" t="s">
        <v>52</v>
      </c>
      <c r="G8" s="16" t="s">
        <v>53</v>
      </c>
      <c r="H8" s="16" t="s">
        <v>54</v>
      </c>
      <c r="I8" s="16" t="s">
        <v>55</v>
      </c>
      <c r="J8" s="16" t="s">
        <v>56</v>
      </c>
    </row>
    <row r="9" spans="1:10" ht="12.75">
      <c r="A9" s="13"/>
      <c r="B9" s="14" t="s">
        <v>57</v>
      </c>
      <c r="C9" s="15" t="s">
        <v>49</v>
      </c>
      <c r="D9" s="16" t="s">
        <v>58</v>
      </c>
      <c r="E9" s="16" t="s">
        <v>59</v>
      </c>
      <c r="F9" s="16" t="s">
        <v>60</v>
      </c>
      <c r="G9" s="16" t="s">
        <v>61</v>
      </c>
      <c r="H9" s="16" t="s">
        <v>62</v>
      </c>
      <c r="I9" s="16" t="s">
        <v>63</v>
      </c>
      <c r="J9" s="16" t="s">
        <v>64</v>
      </c>
    </row>
    <row r="10" spans="1:10" ht="12.75">
      <c r="A10" s="13"/>
      <c r="B10" s="14" t="s">
        <v>65</v>
      </c>
      <c r="C10" s="15" t="s">
        <v>49</v>
      </c>
      <c r="D10" s="16" t="s">
        <v>66</v>
      </c>
      <c r="E10" s="16" t="s">
        <v>67</v>
      </c>
      <c r="F10" s="16" t="s">
        <v>68</v>
      </c>
      <c r="G10" s="16" t="s">
        <v>69</v>
      </c>
      <c r="H10" s="16" t="s">
        <v>70</v>
      </c>
      <c r="I10" s="16" t="s">
        <v>71</v>
      </c>
      <c r="J10" s="16" t="s">
        <v>72</v>
      </c>
    </row>
    <row r="11" spans="1:10" ht="12.75">
      <c r="A11" s="13"/>
      <c r="B11" s="14" t="s">
        <v>73</v>
      </c>
      <c r="C11" s="15" t="s">
        <v>49</v>
      </c>
      <c r="D11" s="16" t="s">
        <v>74</v>
      </c>
      <c r="E11" s="16" t="s">
        <v>75</v>
      </c>
      <c r="F11" s="16" t="s">
        <v>76</v>
      </c>
      <c r="G11" s="16" t="s">
        <v>77</v>
      </c>
      <c r="H11" s="16" t="s">
        <v>78</v>
      </c>
      <c r="I11" s="16" t="s">
        <v>79</v>
      </c>
      <c r="J11" s="16" t="s">
        <v>80</v>
      </c>
    </row>
    <row r="12" spans="1:10" ht="12.75">
      <c r="A12" s="13"/>
      <c r="B12" s="13"/>
      <c r="C12" s="13"/>
      <c r="D12" s="16"/>
      <c r="E12" s="16"/>
      <c r="F12" s="16"/>
      <c r="G12" s="16"/>
      <c r="H12" s="16"/>
      <c r="I12" s="16"/>
      <c r="J12" s="16"/>
    </row>
    <row r="13" spans="1:10" ht="22.5">
      <c r="A13" s="13"/>
      <c r="B13" s="14" t="s">
        <v>81</v>
      </c>
      <c r="C13" s="15" t="s">
        <v>49</v>
      </c>
      <c r="D13" s="16" t="s">
        <v>82</v>
      </c>
      <c r="E13" s="16" t="s">
        <v>83</v>
      </c>
      <c r="F13" s="16" t="s">
        <v>84</v>
      </c>
      <c r="G13" s="16" t="s">
        <v>85</v>
      </c>
      <c r="H13" s="16" t="s">
        <v>86</v>
      </c>
      <c r="I13" s="16" t="s">
        <v>87</v>
      </c>
      <c r="J13" s="16" t="s">
        <v>88</v>
      </c>
    </row>
    <row r="14" spans="1:10" ht="12.75">
      <c r="A14" s="13"/>
      <c r="B14" s="14" t="s">
        <v>89</v>
      </c>
      <c r="C14" s="15" t="s">
        <v>49</v>
      </c>
      <c r="D14" s="16" t="s">
        <v>90</v>
      </c>
      <c r="E14" s="16" t="s">
        <v>91</v>
      </c>
      <c r="F14" s="16" t="s">
        <v>92</v>
      </c>
      <c r="G14" s="16" t="s">
        <v>93</v>
      </c>
      <c r="H14" s="16" t="s">
        <v>94</v>
      </c>
      <c r="I14" s="16" t="s">
        <v>95</v>
      </c>
      <c r="J14" s="16" t="s">
        <v>96</v>
      </c>
    </row>
    <row r="15" spans="1:10" ht="12.75">
      <c r="A15" s="13"/>
      <c r="B15" s="14" t="s">
        <v>97</v>
      </c>
      <c r="C15" s="15" t="s">
        <v>49</v>
      </c>
      <c r="D15" s="16" t="s">
        <v>98</v>
      </c>
      <c r="E15" s="16" t="s">
        <v>99</v>
      </c>
      <c r="F15" s="16" t="s">
        <v>100</v>
      </c>
      <c r="G15" s="16" t="s">
        <v>101</v>
      </c>
      <c r="H15" s="16" t="s">
        <v>102</v>
      </c>
      <c r="I15" s="16" t="s">
        <v>103</v>
      </c>
      <c r="J15" s="16" t="s">
        <v>104</v>
      </c>
    </row>
    <row r="16" spans="1:10" ht="12.75">
      <c r="A16" s="13"/>
      <c r="B16" s="14" t="s">
        <v>105</v>
      </c>
      <c r="C16" s="15" t="s">
        <v>49</v>
      </c>
      <c r="D16" s="16" t="s">
        <v>106</v>
      </c>
      <c r="E16" s="16" t="s">
        <v>107</v>
      </c>
      <c r="F16" s="16" t="s">
        <v>108</v>
      </c>
      <c r="G16" s="16" t="s">
        <v>109</v>
      </c>
      <c r="H16" s="16" t="s">
        <v>110</v>
      </c>
      <c r="I16" s="16" t="s">
        <v>111</v>
      </c>
      <c r="J16" s="16" t="s">
        <v>112</v>
      </c>
    </row>
    <row r="17" spans="1:10" ht="12.75">
      <c r="A17" s="13"/>
      <c r="B17" s="14" t="s">
        <v>113</v>
      </c>
      <c r="C17" s="15" t="s">
        <v>49</v>
      </c>
      <c r="D17" s="16" t="s">
        <v>114</v>
      </c>
      <c r="E17" s="16" t="s">
        <v>115</v>
      </c>
      <c r="F17" s="16" t="s">
        <v>116</v>
      </c>
      <c r="G17" s="16" t="s">
        <v>117</v>
      </c>
      <c r="H17" s="16" t="s">
        <v>118</v>
      </c>
      <c r="I17" s="16" t="s">
        <v>119</v>
      </c>
      <c r="J17" s="16" t="s">
        <v>120</v>
      </c>
    </row>
    <row r="18" spans="1:10" ht="12.75">
      <c r="A18" s="13"/>
      <c r="B18" s="14" t="s">
        <v>121</v>
      </c>
      <c r="C18" s="15" t="s">
        <v>49</v>
      </c>
      <c r="D18" s="16" t="s">
        <v>122</v>
      </c>
      <c r="E18" s="16" t="s">
        <v>123</v>
      </c>
      <c r="F18" s="16" t="s">
        <v>124</v>
      </c>
      <c r="G18" s="16" t="s">
        <v>125</v>
      </c>
      <c r="H18" s="16" t="s">
        <v>126</v>
      </c>
      <c r="I18" s="16" t="s">
        <v>127</v>
      </c>
      <c r="J18" s="16" t="s">
        <v>128</v>
      </c>
    </row>
    <row r="19" spans="1:10" ht="12.75">
      <c r="A19" s="13"/>
      <c r="B19" s="13"/>
      <c r="C19" s="13"/>
      <c r="D19" s="16"/>
      <c r="E19" s="16"/>
      <c r="F19" s="16"/>
      <c r="G19" s="16"/>
      <c r="H19" s="16"/>
      <c r="I19" s="16"/>
      <c r="J19" s="16"/>
    </row>
    <row r="20" spans="1:10" ht="12.75">
      <c r="A20" s="13"/>
      <c r="B20" s="14" t="s">
        <v>129</v>
      </c>
      <c r="C20" s="15" t="s">
        <v>49</v>
      </c>
      <c r="D20" s="16" t="s">
        <v>51</v>
      </c>
      <c r="E20" s="16" t="s">
        <v>52</v>
      </c>
      <c r="F20" s="16" t="s">
        <v>53</v>
      </c>
      <c r="G20" s="16" t="s">
        <v>54</v>
      </c>
      <c r="H20" s="16" t="s">
        <v>55</v>
      </c>
      <c r="I20" s="16" t="s">
        <v>56</v>
      </c>
      <c r="J20" s="16" t="s">
        <v>130</v>
      </c>
    </row>
    <row r="21" spans="1:10" ht="12.75">
      <c r="A21" s="13"/>
      <c r="B21" s="14" t="s">
        <v>131</v>
      </c>
      <c r="C21" s="15" t="s">
        <v>49</v>
      </c>
      <c r="D21" s="16" t="s">
        <v>132</v>
      </c>
      <c r="E21" s="16" t="s">
        <v>133</v>
      </c>
      <c r="F21" s="16"/>
      <c r="G21" s="16"/>
      <c r="H21" s="16"/>
      <c r="I21" s="16"/>
      <c r="J21" s="16"/>
    </row>
    <row r="22" spans="1:10" ht="12.75">
      <c r="A22" s="13"/>
      <c r="B22" s="13"/>
      <c r="C22" s="13"/>
      <c r="D22" s="16"/>
      <c r="E22" s="16"/>
      <c r="F22" s="16"/>
      <c r="G22" s="16"/>
      <c r="H22" s="16"/>
      <c r="I22" s="16"/>
      <c r="J22" s="16"/>
    </row>
    <row r="23" spans="1:10" ht="12.75">
      <c r="A23" s="13"/>
      <c r="B23" s="14" t="s">
        <v>134</v>
      </c>
      <c r="C23" s="15"/>
      <c r="D23" s="16" t="s">
        <v>135</v>
      </c>
      <c r="E23" s="16" t="s">
        <v>136</v>
      </c>
      <c r="F23" s="16" t="s">
        <v>137</v>
      </c>
      <c r="G23" s="16" t="s">
        <v>138</v>
      </c>
      <c r="H23" s="16" t="s">
        <v>139</v>
      </c>
      <c r="I23" s="16" t="s">
        <v>140</v>
      </c>
      <c r="J23" s="16" t="s">
        <v>141</v>
      </c>
    </row>
    <row r="24" spans="1:10" ht="12.75">
      <c r="A24" s="13"/>
      <c r="B24" s="13"/>
      <c r="C24" s="13"/>
      <c r="D24" s="16"/>
      <c r="E24" s="16"/>
      <c r="F24" s="16"/>
      <c r="G24" s="16"/>
      <c r="H24" s="16"/>
      <c r="I24" s="16"/>
      <c r="J24" s="16"/>
    </row>
    <row r="25" spans="1:10" ht="12.75">
      <c r="A25" s="13"/>
      <c r="B25" s="14" t="s">
        <v>142</v>
      </c>
      <c r="C25" s="15" t="s">
        <v>143</v>
      </c>
      <c r="D25" s="16" t="s">
        <v>144</v>
      </c>
      <c r="E25" s="16" t="s">
        <v>144</v>
      </c>
      <c r="F25" s="16" t="s">
        <v>144</v>
      </c>
      <c r="G25" s="16" t="s">
        <v>144</v>
      </c>
      <c r="H25" s="16" t="s">
        <v>144</v>
      </c>
      <c r="I25" s="16" t="s">
        <v>145</v>
      </c>
      <c r="J25" s="16" t="s">
        <v>145</v>
      </c>
    </row>
    <row r="26" spans="1:10" ht="12.75">
      <c r="A26" s="13"/>
      <c r="B26" s="14" t="s">
        <v>146</v>
      </c>
      <c r="C26" s="15" t="s">
        <v>143</v>
      </c>
      <c r="D26" s="16" t="s">
        <v>147</v>
      </c>
      <c r="E26" s="16" t="s">
        <v>147</v>
      </c>
      <c r="F26" s="16" t="s">
        <v>147</v>
      </c>
      <c r="G26" s="16" t="s">
        <v>147</v>
      </c>
      <c r="H26" s="16" t="s">
        <v>147</v>
      </c>
      <c r="I26" s="16" t="s">
        <v>147</v>
      </c>
      <c r="J26" s="16" t="s">
        <v>147</v>
      </c>
    </row>
    <row r="27" spans="1:10" ht="12.75">
      <c r="A27" s="13"/>
      <c r="B27" s="14" t="s">
        <v>148</v>
      </c>
      <c r="C27" s="15" t="s">
        <v>143</v>
      </c>
      <c r="D27" s="16" t="s">
        <v>149</v>
      </c>
      <c r="E27" s="16" t="s">
        <v>150</v>
      </c>
      <c r="F27" s="16" t="s">
        <v>151</v>
      </c>
      <c r="G27" s="16" t="s">
        <v>152</v>
      </c>
      <c r="H27" s="16" t="s">
        <v>153</v>
      </c>
      <c r="I27" s="16" t="s">
        <v>154</v>
      </c>
      <c r="J27" s="16" t="s">
        <v>155</v>
      </c>
    </row>
    <row r="28" spans="1:10" ht="12.75">
      <c r="A28" s="13"/>
      <c r="B28" s="13"/>
      <c r="C28" s="13"/>
      <c r="D28" s="16"/>
      <c r="E28" s="16"/>
      <c r="F28" s="16"/>
      <c r="G28" s="16"/>
      <c r="H28" s="16"/>
      <c r="I28" s="16"/>
      <c r="J28" s="16"/>
    </row>
    <row r="29" spans="1:10" ht="12.75">
      <c r="A29" s="13"/>
      <c r="B29" s="14" t="s">
        <v>156</v>
      </c>
      <c r="C29" s="15" t="s">
        <v>157</v>
      </c>
      <c r="D29" s="16" t="s">
        <v>158</v>
      </c>
      <c r="E29" s="16" t="s">
        <v>159</v>
      </c>
      <c r="F29" s="16" t="s">
        <v>160</v>
      </c>
      <c r="G29" s="16"/>
      <c r="H29" s="16"/>
      <c r="I29" s="16"/>
      <c r="J29" s="16"/>
    </row>
    <row r="30" spans="1:10" ht="12.75">
      <c r="A30" s="13"/>
      <c r="B30" s="14" t="s">
        <v>161</v>
      </c>
      <c r="C30" s="15" t="s">
        <v>157</v>
      </c>
      <c r="D30" s="16" t="s">
        <v>162</v>
      </c>
      <c r="E30" s="16" t="s">
        <v>163</v>
      </c>
      <c r="F30" s="16" t="s">
        <v>164</v>
      </c>
      <c r="G30" s="16" t="s">
        <v>165</v>
      </c>
      <c r="H30" s="16" t="s">
        <v>166</v>
      </c>
      <c r="I30" s="16" t="s">
        <v>167</v>
      </c>
      <c r="J30" s="16" t="s">
        <v>168</v>
      </c>
    </row>
    <row r="31" spans="1:10" ht="12.75">
      <c r="A31" s="13"/>
      <c r="B31" s="13"/>
      <c r="C31" s="13"/>
      <c r="D31" s="16"/>
      <c r="E31" s="16"/>
      <c r="F31" s="16"/>
      <c r="G31" s="16"/>
      <c r="H31" s="16"/>
      <c r="I31" s="16"/>
      <c r="J31" s="16"/>
    </row>
    <row r="32" spans="1:10" ht="10.5" customHeight="1">
      <c r="A32" s="15"/>
      <c r="B32" s="17"/>
      <c r="C32" s="17"/>
      <c r="D32" s="17"/>
      <c r="E32" s="17"/>
      <c r="F32" s="17"/>
      <c r="G32" s="17"/>
      <c r="H32" s="17"/>
      <c r="I32" s="17"/>
      <c r="J32" s="15"/>
    </row>
    <row r="33" spans="1:10" ht="32.25" customHeight="1">
      <c r="A33" s="18" t="s">
        <v>169</v>
      </c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32.25" customHeight="1">
      <c r="A34" s="13" t="s">
        <v>170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0.5" customHeight="1">
      <c r="A35" s="19" t="s">
        <v>171</v>
      </c>
      <c r="B35" s="19"/>
      <c r="C35" s="19"/>
      <c r="D35" s="19"/>
      <c r="E35" s="19"/>
      <c r="F35" s="19"/>
      <c r="G35" s="19"/>
      <c r="H35" s="19"/>
      <c r="I35" s="19"/>
      <c r="J35" s="19"/>
    </row>
  </sheetData>
  <sheetProtection/>
  <mergeCells count="21">
    <mergeCell ref="A33:J33"/>
    <mergeCell ref="A34:J34"/>
    <mergeCell ref="A35:J35"/>
    <mergeCell ref="A23:A24"/>
    <mergeCell ref="B24:C24"/>
    <mergeCell ref="A25:A28"/>
    <mergeCell ref="B28:C28"/>
    <mergeCell ref="A29:A31"/>
    <mergeCell ref="B31:C31"/>
    <mergeCell ref="A8:A12"/>
    <mergeCell ref="B12:C12"/>
    <mergeCell ref="A13:A19"/>
    <mergeCell ref="B19:C19"/>
    <mergeCell ref="A20:A22"/>
    <mergeCell ref="B22:C22"/>
    <mergeCell ref="A1:J1"/>
    <mergeCell ref="A2:C2"/>
    <mergeCell ref="A3:A5"/>
    <mergeCell ref="B5:C5"/>
    <mergeCell ref="A6:A7"/>
    <mergeCell ref="B7:C7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3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6.57421875" style="10" customWidth="1"/>
    <col min="2" max="2" width="0.71875" style="10" customWidth="1"/>
    <col min="3" max="3" width="17.8515625" style="10" customWidth="1"/>
    <col min="4" max="4" width="13.7109375" style="10" customWidth="1"/>
    <col min="5" max="10" width="7.57421875" style="10" customWidth="1"/>
    <col min="11" max="16384" width="9.140625" style="10" customWidth="1"/>
  </cols>
  <sheetData>
    <row r="1" spans="1:10" ht="11.25" customHeight="1">
      <c r="A1" s="20" t="s">
        <v>172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2.5">
      <c r="A2" s="21" t="str">
        <f>"Market year, item, and unit"</f>
        <v>Market year, item, and unit</v>
      </c>
      <c r="B2" s="21"/>
      <c r="C2" s="21"/>
      <c r="D2" s="21"/>
      <c r="E2" s="22" t="s">
        <v>173</v>
      </c>
      <c r="F2" s="22" t="s">
        <v>174</v>
      </c>
      <c r="G2" s="22" t="s">
        <v>175</v>
      </c>
      <c r="H2" s="22" t="s">
        <v>176</v>
      </c>
      <c r="I2" s="22" t="s">
        <v>177</v>
      </c>
      <c r="J2" s="22" t="s">
        <v>178</v>
      </c>
    </row>
    <row r="3" spans="1:10" ht="22.5">
      <c r="A3" s="13" t="s">
        <v>20</v>
      </c>
      <c r="B3" s="13"/>
      <c r="C3" s="15" t="s">
        <v>179</v>
      </c>
      <c r="D3" s="15" t="s">
        <v>23</v>
      </c>
      <c r="E3" s="16" t="s">
        <v>180</v>
      </c>
      <c r="F3" s="16" t="s">
        <v>181</v>
      </c>
      <c r="G3" s="16" t="s">
        <v>182</v>
      </c>
      <c r="H3" s="16" t="s">
        <v>183</v>
      </c>
      <c r="I3" s="16" t="s">
        <v>184</v>
      </c>
      <c r="J3" s="16" t="s">
        <v>185</v>
      </c>
    </row>
    <row r="4" spans="1:10" ht="12.75">
      <c r="A4" s="13"/>
      <c r="B4" s="13"/>
      <c r="C4" s="15" t="s">
        <v>186</v>
      </c>
      <c r="D4" s="15" t="s">
        <v>23</v>
      </c>
      <c r="E4" s="16" t="s">
        <v>187</v>
      </c>
      <c r="F4" s="16" t="s">
        <v>188</v>
      </c>
      <c r="G4" s="16" t="s">
        <v>189</v>
      </c>
      <c r="H4" s="16" t="s">
        <v>190</v>
      </c>
      <c r="I4" s="16" t="s">
        <v>191</v>
      </c>
      <c r="J4" s="16" t="s">
        <v>192</v>
      </c>
    </row>
    <row r="5" spans="1:10" ht="10.5" customHeight="1">
      <c r="A5" s="13"/>
      <c r="B5" s="13"/>
      <c r="C5" s="9"/>
      <c r="D5" s="9"/>
      <c r="E5" s="16"/>
      <c r="F5" s="16"/>
      <c r="G5" s="16"/>
      <c r="H5" s="16"/>
      <c r="I5" s="16"/>
      <c r="J5" s="16"/>
    </row>
    <row r="6" spans="1:10" ht="12.75">
      <c r="A6" s="13"/>
      <c r="B6" s="13"/>
      <c r="C6" s="15" t="s">
        <v>39</v>
      </c>
      <c r="D6" s="15" t="s">
        <v>40</v>
      </c>
      <c r="E6" s="16" t="s">
        <v>193</v>
      </c>
      <c r="F6" s="16" t="s">
        <v>194</v>
      </c>
      <c r="G6" s="16" t="s">
        <v>195</v>
      </c>
      <c r="H6" s="16" t="s">
        <v>196</v>
      </c>
      <c r="I6" s="16" t="s">
        <v>197</v>
      </c>
      <c r="J6" s="16" t="s">
        <v>198</v>
      </c>
    </row>
    <row r="7" spans="1:10" ht="10.5" customHeight="1">
      <c r="A7" s="13"/>
      <c r="B7" s="13"/>
      <c r="C7" s="9"/>
      <c r="D7" s="9"/>
      <c r="E7" s="16"/>
      <c r="F7" s="16"/>
      <c r="G7" s="16"/>
      <c r="H7" s="16"/>
      <c r="I7" s="16"/>
      <c r="J7" s="16"/>
    </row>
    <row r="8" spans="1:10" ht="22.5">
      <c r="A8" s="13"/>
      <c r="B8" s="13"/>
      <c r="C8" s="15" t="s">
        <v>48</v>
      </c>
      <c r="D8" s="15" t="s">
        <v>49</v>
      </c>
      <c r="E8" s="16" t="s">
        <v>199</v>
      </c>
      <c r="F8" s="16" t="s">
        <v>200</v>
      </c>
      <c r="G8" s="16" t="s">
        <v>201</v>
      </c>
      <c r="H8" s="16" t="s">
        <v>202</v>
      </c>
      <c r="I8" s="16" t="s">
        <v>203</v>
      </c>
      <c r="J8" s="16" t="s">
        <v>204</v>
      </c>
    </row>
    <row r="9" spans="1:10" ht="12.75">
      <c r="A9" s="13"/>
      <c r="B9" s="13"/>
      <c r="C9" s="15" t="s">
        <v>57</v>
      </c>
      <c r="D9" s="15" t="s">
        <v>49</v>
      </c>
      <c r="E9" s="16" t="s">
        <v>205</v>
      </c>
      <c r="F9" s="16" t="s">
        <v>206</v>
      </c>
      <c r="G9" s="16" t="s">
        <v>207</v>
      </c>
      <c r="H9" s="16" t="s">
        <v>208</v>
      </c>
      <c r="I9" s="16" t="s">
        <v>209</v>
      </c>
      <c r="J9" s="16" t="s">
        <v>210</v>
      </c>
    </row>
    <row r="10" spans="1:10" ht="12.75">
      <c r="A10" s="13"/>
      <c r="B10" s="13"/>
      <c r="C10" s="15" t="s">
        <v>211</v>
      </c>
      <c r="D10" s="15" t="s">
        <v>49</v>
      </c>
      <c r="E10" s="16" t="s">
        <v>212</v>
      </c>
      <c r="F10" s="16" t="s">
        <v>213</v>
      </c>
      <c r="G10" s="16" t="s">
        <v>214</v>
      </c>
      <c r="H10" s="16" t="s">
        <v>215</v>
      </c>
      <c r="I10" s="16" t="s">
        <v>216</v>
      </c>
      <c r="J10" s="16" t="s">
        <v>217</v>
      </c>
    </row>
    <row r="11" spans="1:10" ht="12.75">
      <c r="A11" s="13"/>
      <c r="B11" s="13"/>
      <c r="C11" s="15" t="s">
        <v>73</v>
      </c>
      <c r="D11" s="15" t="s">
        <v>49</v>
      </c>
      <c r="E11" s="16" t="s">
        <v>218</v>
      </c>
      <c r="F11" s="16" t="s">
        <v>219</v>
      </c>
      <c r="G11" s="16" t="s">
        <v>220</v>
      </c>
      <c r="H11" s="16" t="s">
        <v>221</v>
      </c>
      <c r="I11" s="16" t="s">
        <v>222</v>
      </c>
      <c r="J11" s="16" t="s">
        <v>223</v>
      </c>
    </row>
    <row r="12" spans="1:10" ht="10.5" customHeight="1">
      <c r="A12" s="13"/>
      <c r="B12" s="13"/>
      <c r="C12" s="9"/>
      <c r="D12" s="9"/>
      <c r="E12" s="16"/>
      <c r="F12" s="16"/>
      <c r="G12" s="16"/>
      <c r="H12" s="16"/>
      <c r="I12" s="16"/>
      <c r="J12" s="16"/>
    </row>
    <row r="13" spans="1:10" ht="22.5">
      <c r="A13" s="13"/>
      <c r="B13" s="13"/>
      <c r="C13" s="15" t="s">
        <v>81</v>
      </c>
      <c r="D13" s="15" t="s">
        <v>49</v>
      </c>
      <c r="E13" s="16" t="s">
        <v>224</v>
      </c>
      <c r="F13" s="16" t="s">
        <v>225</v>
      </c>
      <c r="G13" s="16" t="s">
        <v>226</v>
      </c>
      <c r="H13" s="16" t="s">
        <v>227</v>
      </c>
      <c r="I13" s="16" t="s">
        <v>228</v>
      </c>
      <c r="J13" s="16" t="s">
        <v>229</v>
      </c>
    </row>
    <row r="14" spans="1:10" ht="12.75">
      <c r="A14" s="13"/>
      <c r="B14" s="13"/>
      <c r="C14" s="15" t="s">
        <v>89</v>
      </c>
      <c r="D14" s="15" t="s">
        <v>49</v>
      </c>
      <c r="E14" s="16" t="s">
        <v>230</v>
      </c>
      <c r="F14" s="16" t="s">
        <v>231</v>
      </c>
      <c r="G14" s="16" t="s">
        <v>232</v>
      </c>
      <c r="H14" s="16" t="s">
        <v>233</v>
      </c>
      <c r="I14" s="16" t="s">
        <v>234</v>
      </c>
      <c r="J14" s="16" t="s">
        <v>235</v>
      </c>
    </row>
    <row r="15" spans="1:10" ht="12.75">
      <c r="A15" s="13"/>
      <c r="B15" s="13"/>
      <c r="C15" s="15" t="s">
        <v>97</v>
      </c>
      <c r="D15" s="15" t="s">
        <v>49</v>
      </c>
      <c r="E15" s="16" t="s">
        <v>236</v>
      </c>
      <c r="F15" s="16" t="s">
        <v>237</v>
      </c>
      <c r="G15" s="16" t="s">
        <v>238</v>
      </c>
      <c r="H15" s="16" t="s">
        <v>239</v>
      </c>
      <c r="I15" s="16" t="s">
        <v>240</v>
      </c>
      <c r="J15" s="16" t="s">
        <v>241</v>
      </c>
    </row>
    <row r="16" spans="1:10" ht="12.75">
      <c r="A16" s="13"/>
      <c r="B16" s="13"/>
      <c r="C16" s="15" t="s">
        <v>105</v>
      </c>
      <c r="D16" s="15" t="s">
        <v>49</v>
      </c>
      <c r="E16" s="16" t="s">
        <v>242</v>
      </c>
      <c r="F16" s="16" t="s">
        <v>243</v>
      </c>
      <c r="G16" s="16" t="s">
        <v>244</v>
      </c>
      <c r="H16" s="16" t="s">
        <v>245</v>
      </c>
      <c r="I16" s="16" t="s">
        <v>246</v>
      </c>
      <c r="J16" s="16" t="s">
        <v>247</v>
      </c>
    </row>
    <row r="17" spans="1:10" ht="12.75">
      <c r="A17" s="13"/>
      <c r="B17" s="13"/>
      <c r="C17" s="15" t="s">
        <v>248</v>
      </c>
      <c r="D17" s="15" t="s">
        <v>49</v>
      </c>
      <c r="E17" s="16" t="s">
        <v>249</v>
      </c>
      <c r="F17" s="16" t="s">
        <v>250</v>
      </c>
      <c r="G17" s="16" t="s">
        <v>251</v>
      </c>
      <c r="H17" s="16" t="s">
        <v>252</v>
      </c>
      <c r="I17" s="16" t="s">
        <v>253</v>
      </c>
      <c r="J17" s="16" t="s">
        <v>254</v>
      </c>
    </row>
    <row r="18" spans="1:10" ht="12.75">
      <c r="A18" s="13"/>
      <c r="B18" s="13"/>
      <c r="C18" s="15" t="s">
        <v>255</v>
      </c>
      <c r="D18" s="15" t="s">
        <v>49</v>
      </c>
      <c r="E18" s="16" t="s">
        <v>256</v>
      </c>
      <c r="F18" s="16" t="s">
        <v>257</v>
      </c>
      <c r="G18" s="16" t="s">
        <v>258</v>
      </c>
      <c r="H18" s="16" t="s">
        <v>259</v>
      </c>
      <c r="I18" s="16" t="s">
        <v>260</v>
      </c>
      <c r="J18" s="16" t="s">
        <v>261</v>
      </c>
    </row>
    <row r="19" spans="1:10" ht="10.5" customHeight="1">
      <c r="A19" s="13"/>
      <c r="B19" s="13"/>
      <c r="C19" s="9"/>
      <c r="D19" s="9"/>
      <c r="E19" s="16"/>
      <c r="F19" s="16"/>
      <c r="G19" s="16"/>
      <c r="H19" s="16"/>
      <c r="I19" s="16"/>
      <c r="J19" s="16"/>
    </row>
    <row r="20" spans="1:10" ht="12.75">
      <c r="A20" s="13"/>
      <c r="B20" s="13"/>
      <c r="C20" s="15" t="s">
        <v>129</v>
      </c>
      <c r="D20" s="15" t="s">
        <v>49</v>
      </c>
      <c r="E20" s="16" t="s">
        <v>262</v>
      </c>
      <c r="F20" s="16" t="s">
        <v>263</v>
      </c>
      <c r="G20" s="16" t="s">
        <v>264</v>
      </c>
      <c r="H20" s="16" t="s">
        <v>265</v>
      </c>
      <c r="I20" s="16" t="s">
        <v>228</v>
      </c>
      <c r="J20" s="16" t="s">
        <v>266</v>
      </c>
    </row>
    <row r="21" spans="1:10" ht="10.5" customHeight="1">
      <c r="A21" s="13"/>
      <c r="B21" s="13"/>
      <c r="C21" s="9"/>
      <c r="D21" s="9"/>
      <c r="E21" s="16"/>
      <c r="F21" s="16"/>
      <c r="G21" s="16"/>
      <c r="H21" s="16"/>
      <c r="I21" s="16"/>
      <c r="J21" s="16"/>
    </row>
    <row r="22" spans="1:10" ht="22.5">
      <c r="A22" s="23" t="s">
        <v>21</v>
      </c>
      <c r="B22" s="13"/>
      <c r="C22" s="15" t="s">
        <v>179</v>
      </c>
      <c r="D22" s="15" t="s">
        <v>23</v>
      </c>
      <c r="E22" s="16" t="s">
        <v>267</v>
      </c>
      <c r="F22" s="16" t="s">
        <v>268</v>
      </c>
      <c r="G22" s="16" t="s">
        <v>269</v>
      </c>
      <c r="H22" s="16" t="s">
        <v>270</v>
      </c>
      <c r="I22" s="16" t="s">
        <v>271</v>
      </c>
      <c r="J22" s="16" t="s">
        <v>272</v>
      </c>
    </row>
    <row r="23" spans="1:10" ht="12.75">
      <c r="A23" s="23"/>
      <c r="B23" s="13"/>
      <c r="C23" s="15" t="s">
        <v>186</v>
      </c>
      <c r="D23" s="15" t="s">
        <v>23</v>
      </c>
      <c r="E23" s="16" t="s">
        <v>273</v>
      </c>
      <c r="F23" s="16" t="s">
        <v>274</v>
      </c>
      <c r="G23" s="16" t="s">
        <v>275</v>
      </c>
      <c r="H23" s="16" t="s">
        <v>276</v>
      </c>
      <c r="I23" s="16" t="s">
        <v>184</v>
      </c>
      <c r="J23" s="16" t="s">
        <v>277</v>
      </c>
    </row>
    <row r="24" spans="1:10" ht="10.5" customHeight="1">
      <c r="A24" s="23"/>
      <c r="B24" s="13"/>
      <c r="C24" s="9"/>
      <c r="D24" s="9"/>
      <c r="E24" s="16"/>
      <c r="F24" s="16"/>
      <c r="G24" s="16"/>
      <c r="H24" s="16"/>
      <c r="I24" s="16"/>
      <c r="J24" s="16"/>
    </row>
    <row r="25" spans="1:10" ht="12.75">
      <c r="A25" s="23"/>
      <c r="B25" s="13"/>
      <c r="C25" s="15" t="s">
        <v>39</v>
      </c>
      <c r="D25" s="15" t="s">
        <v>40</v>
      </c>
      <c r="E25" s="16" t="s">
        <v>278</v>
      </c>
      <c r="F25" s="16" t="s">
        <v>279</v>
      </c>
      <c r="G25" s="16" t="s">
        <v>280</v>
      </c>
      <c r="H25" s="16" t="s">
        <v>281</v>
      </c>
      <c r="I25" s="16" t="s">
        <v>282</v>
      </c>
      <c r="J25" s="16" t="s">
        <v>283</v>
      </c>
    </row>
    <row r="26" spans="1:10" ht="10.5" customHeight="1">
      <c r="A26" s="23"/>
      <c r="B26" s="13"/>
      <c r="C26" s="9"/>
      <c r="D26" s="9"/>
      <c r="E26" s="16"/>
      <c r="F26" s="16"/>
      <c r="G26" s="16"/>
      <c r="H26" s="16"/>
      <c r="I26" s="16"/>
      <c r="J26" s="16"/>
    </row>
    <row r="27" spans="1:10" ht="22.5">
      <c r="A27" s="23"/>
      <c r="B27" s="13"/>
      <c r="C27" s="15" t="s">
        <v>48</v>
      </c>
      <c r="D27" s="15" t="s">
        <v>49</v>
      </c>
      <c r="E27" s="16" t="s">
        <v>262</v>
      </c>
      <c r="F27" s="16" t="s">
        <v>263</v>
      </c>
      <c r="G27" s="16" t="s">
        <v>264</v>
      </c>
      <c r="H27" s="16" t="s">
        <v>265</v>
      </c>
      <c r="I27" s="16" t="s">
        <v>228</v>
      </c>
      <c r="J27" s="16" t="s">
        <v>266</v>
      </c>
    </row>
    <row r="28" spans="1:10" ht="12.75">
      <c r="A28" s="23"/>
      <c r="B28" s="13"/>
      <c r="C28" s="15" t="s">
        <v>57</v>
      </c>
      <c r="D28" s="15" t="s">
        <v>49</v>
      </c>
      <c r="E28" s="16" t="s">
        <v>284</v>
      </c>
      <c r="F28" s="16" t="s">
        <v>285</v>
      </c>
      <c r="G28" s="16" t="s">
        <v>286</v>
      </c>
      <c r="H28" s="16" t="s">
        <v>287</v>
      </c>
      <c r="I28" s="16" t="s">
        <v>288</v>
      </c>
      <c r="J28" s="16" t="s">
        <v>289</v>
      </c>
    </row>
    <row r="29" spans="1:10" ht="12.75">
      <c r="A29" s="23"/>
      <c r="B29" s="13"/>
      <c r="C29" s="15" t="s">
        <v>211</v>
      </c>
      <c r="D29" s="15" t="s">
        <v>49</v>
      </c>
      <c r="E29" s="16" t="s">
        <v>290</v>
      </c>
      <c r="F29" s="16" t="s">
        <v>291</v>
      </c>
      <c r="G29" s="16" t="s">
        <v>292</v>
      </c>
      <c r="H29" s="16" t="s">
        <v>293</v>
      </c>
      <c r="I29" s="16" t="s">
        <v>294</v>
      </c>
      <c r="J29" s="16" t="s">
        <v>295</v>
      </c>
    </row>
    <row r="30" spans="1:10" ht="12.75">
      <c r="A30" s="23"/>
      <c r="B30" s="13"/>
      <c r="C30" s="15" t="s">
        <v>73</v>
      </c>
      <c r="D30" s="15" t="s">
        <v>49</v>
      </c>
      <c r="E30" s="16" t="s">
        <v>296</v>
      </c>
      <c r="F30" s="16" t="s">
        <v>297</v>
      </c>
      <c r="G30" s="16" t="s">
        <v>298</v>
      </c>
      <c r="H30" s="16" t="s">
        <v>299</v>
      </c>
      <c r="I30" s="16" t="s">
        <v>300</v>
      </c>
      <c r="J30" s="16" t="s">
        <v>301</v>
      </c>
    </row>
    <row r="31" spans="1:10" ht="10.5" customHeight="1">
      <c r="A31" s="23"/>
      <c r="B31" s="13"/>
      <c r="C31" s="9"/>
      <c r="D31" s="9"/>
      <c r="E31" s="16"/>
      <c r="F31" s="16"/>
      <c r="G31" s="16"/>
      <c r="H31" s="16"/>
      <c r="I31" s="16"/>
      <c r="J31" s="16"/>
    </row>
    <row r="32" spans="1:10" ht="22.5">
      <c r="A32" s="23"/>
      <c r="B32" s="13"/>
      <c r="C32" s="15" t="s">
        <v>81</v>
      </c>
      <c r="D32" s="15" t="s">
        <v>49</v>
      </c>
      <c r="E32" s="16" t="s">
        <v>302</v>
      </c>
      <c r="F32" s="16" t="s">
        <v>303</v>
      </c>
      <c r="G32" s="16" t="s">
        <v>304</v>
      </c>
      <c r="H32" s="16" t="s">
        <v>305</v>
      </c>
      <c r="I32" s="16" t="s">
        <v>228</v>
      </c>
      <c r="J32" s="16" t="s">
        <v>203</v>
      </c>
    </row>
    <row r="33" spans="1:10" ht="12.75">
      <c r="A33" s="23"/>
      <c r="B33" s="13"/>
      <c r="C33" s="15" t="s">
        <v>89</v>
      </c>
      <c r="D33" s="15" t="s">
        <v>49</v>
      </c>
      <c r="E33" s="16" t="s">
        <v>306</v>
      </c>
      <c r="F33" s="16" t="s">
        <v>307</v>
      </c>
      <c r="G33" s="16" t="s">
        <v>308</v>
      </c>
      <c r="H33" s="16" t="s">
        <v>309</v>
      </c>
      <c r="I33" s="16" t="s">
        <v>310</v>
      </c>
      <c r="J33" s="16" t="s">
        <v>311</v>
      </c>
    </row>
    <row r="34" spans="1:10" ht="12.75">
      <c r="A34" s="23"/>
      <c r="B34" s="13"/>
      <c r="C34" s="15" t="s">
        <v>97</v>
      </c>
      <c r="D34" s="15" t="s">
        <v>49</v>
      </c>
      <c r="E34" s="16" t="s">
        <v>312</v>
      </c>
      <c r="F34" s="16" t="s">
        <v>313</v>
      </c>
      <c r="G34" s="16" t="s">
        <v>314</v>
      </c>
      <c r="H34" s="16" t="s">
        <v>315</v>
      </c>
      <c r="I34" s="16" t="s">
        <v>316</v>
      </c>
      <c r="J34" s="16" t="s">
        <v>314</v>
      </c>
    </row>
    <row r="35" spans="1:10" ht="12.75">
      <c r="A35" s="23"/>
      <c r="B35" s="13"/>
      <c r="C35" s="15" t="s">
        <v>105</v>
      </c>
      <c r="D35" s="15" t="s">
        <v>49</v>
      </c>
      <c r="E35" s="16" t="s">
        <v>317</v>
      </c>
      <c r="F35" s="16" t="s">
        <v>318</v>
      </c>
      <c r="G35" s="16" t="s">
        <v>319</v>
      </c>
      <c r="H35" s="16" t="s">
        <v>320</v>
      </c>
      <c r="I35" s="16" t="s">
        <v>321</v>
      </c>
      <c r="J35" s="16" t="s">
        <v>322</v>
      </c>
    </row>
    <row r="36" spans="1:10" ht="12.75">
      <c r="A36" s="23"/>
      <c r="B36" s="13"/>
      <c r="C36" s="15" t="s">
        <v>248</v>
      </c>
      <c r="D36" s="15" t="s">
        <v>49</v>
      </c>
      <c r="E36" s="16" t="s">
        <v>323</v>
      </c>
      <c r="F36" s="16" t="s">
        <v>324</v>
      </c>
      <c r="G36" s="16" t="s">
        <v>325</v>
      </c>
      <c r="H36" s="16" t="s">
        <v>326</v>
      </c>
      <c r="I36" s="16" t="s">
        <v>327</v>
      </c>
      <c r="J36" s="16" t="s">
        <v>328</v>
      </c>
    </row>
    <row r="37" spans="1:10" ht="12.75">
      <c r="A37" s="23"/>
      <c r="B37" s="13"/>
      <c r="C37" s="15" t="s">
        <v>255</v>
      </c>
      <c r="D37" s="15" t="s">
        <v>49</v>
      </c>
      <c r="E37" s="16" t="s">
        <v>329</v>
      </c>
      <c r="F37" s="16" t="s">
        <v>330</v>
      </c>
      <c r="G37" s="16" t="s">
        <v>331</v>
      </c>
      <c r="H37" s="16" t="s">
        <v>332</v>
      </c>
      <c r="I37" s="16" t="s">
        <v>333</v>
      </c>
      <c r="J37" s="16" t="s">
        <v>334</v>
      </c>
    </row>
    <row r="38" spans="1:10" ht="10.5" customHeight="1">
      <c r="A38" s="23"/>
      <c r="B38" s="13"/>
      <c r="C38" s="9"/>
      <c r="D38" s="9"/>
      <c r="E38" s="16"/>
      <c r="F38" s="16"/>
      <c r="G38" s="16"/>
      <c r="H38" s="16"/>
      <c r="I38" s="16"/>
      <c r="J38" s="16"/>
    </row>
    <row r="39" spans="1:10" ht="12.75">
      <c r="A39" s="23"/>
      <c r="B39" s="23"/>
      <c r="C39" s="15" t="s">
        <v>129</v>
      </c>
      <c r="D39" s="15" t="s">
        <v>49</v>
      </c>
      <c r="E39" s="16" t="s">
        <v>335</v>
      </c>
      <c r="F39" s="16" t="s">
        <v>336</v>
      </c>
      <c r="G39" s="16" t="s">
        <v>337</v>
      </c>
      <c r="H39" s="16" t="s">
        <v>338</v>
      </c>
      <c r="I39" s="16" t="s">
        <v>339</v>
      </c>
      <c r="J39" s="16" t="s">
        <v>340</v>
      </c>
    </row>
    <row r="40" spans="1:10" ht="10.5" customHeight="1">
      <c r="A40" s="23"/>
      <c r="B40" s="23"/>
      <c r="C40" s="24"/>
      <c r="D40" s="24"/>
      <c r="E40" s="25"/>
      <c r="F40" s="25"/>
      <c r="G40" s="25"/>
      <c r="H40" s="25"/>
      <c r="I40" s="25"/>
      <c r="J40" s="25"/>
    </row>
    <row r="41" spans="1:10" ht="32.25" customHeight="1">
      <c r="A41" s="20" t="s">
        <v>341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32.25" customHeight="1">
      <c r="A42" s="20" t="s">
        <v>342</v>
      </c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0.5" customHeight="1">
      <c r="A43" s="26" t="s">
        <v>171</v>
      </c>
      <c r="B43" s="26"/>
      <c r="C43" s="26"/>
      <c r="D43" s="26"/>
      <c r="E43" s="26"/>
      <c r="F43" s="26"/>
      <c r="G43" s="26"/>
      <c r="H43" s="26"/>
      <c r="I43" s="26"/>
      <c r="J43" s="26"/>
    </row>
  </sheetData>
  <sheetProtection/>
  <mergeCells count="27">
    <mergeCell ref="A43:J43"/>
    <mergeCell ref="B32:B38"/>
    <mergeCell ref="C38:D38"/>
    <mergeCell ref="B39:B40"/>
    <mergeCell ref="C40:D40"/>
    <mergeCell ref="A41:J41"/>
    <mergeCell ref="A42:J42"/>
    <mergeCell ref="C19:D19"/>
    <mergeCell ref="B20:B21"/>
    <mergeCell ref="C21:D21"/>
    <mergeCell ref="A22:A40"/>
    <mergeCell ref="B22:B24"/>
    <mergeCell ref="C24:D24"/>
    <mergeCell ref="B25:B26"/>
    <mergeCell ref="C26:D26"/>
    <mergeCell ref="B27:B31"/>
    <mergeCell ref="C31:D31"/>
    <mergeCell ref="A1:J1"/>
    <mergeCell ref="A2:D2"/>
    <mergeCell ref="A3:A21"/>
    <mergeCell ref="B3:B5"/>
    <mergeCell ref="C5:D5"/>
    <mergeCell ref="B6:B7"/>
    <mergeCell ref="C7:D7"/>
    <mergeCell ref="B8:B12"/>
    <mergeCell ref="C12:D12"/>
    <mergeCell ref="B13:B19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7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2" width="8.8515625" style="10" customWidth="1"/>
    <col min="3" max="10" width="9.57421875" style="10" customWidth="1"/>
    <col min="11" max="16384" width="9.140625" style="10" customWidth="1"/>
  </cols>
  <sheetData>
    <row r="1" spans="1:10" ht="11.25" customHeight="1">
      <c r="A1" s="13" t="s">
        <v>343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2.5">
      <c r="A2" s="21" t="str">
        <f>"Market year and quarter"</f>
        <v>Market year and quarter</v>
      </c>
      <c r="B2" s="21"/>
      <c r="C2" s="22" t="s">
        <v>57</v>
      </c>
      <c r="D2" s="22" t="s">
        <v>344</v>
      </c>
      <c r="E2" s="22" t="s">
        <v>73</v>
      </c>
      <c r="F2" s="22" t="s">
        <v>345</v>
      </c>
      <c r="G2" s="22" t="s">
        <v>89</v>
      </c>
      <c r="H2" s="22" t="s">
        <v>97</v>
      </c>
      <c r="I2" s="22" t="s">
        <v>346</v>
      </c>
      <c r="J2" s="22" t="s">
        <v>129</v>
      </c>
    </row>
    <row r="3" spans="1:10" ht="12.75">
      <c r="A3" s="13" t="s">
        <v>347</v>
      </c>
      <c r="B3" s="14" t="s">
        <v>348</v>
      </c>
      <c r="C3" s="27">
        <v>2344.415</v>
      </c>
      <c r="D3" s="27">
        <v>15.704</v>
      </c>
      <c r="E3" s="27">
        <v>2851.535</v>
      </c>
      <c r="F3" s="27">
        <v>230.523</v>
      </c>
      <c r="G3" s="27">
        <v>2.135</v>
      </c>
      <c r="H3" s="27">
        <v>314.961</v>
      </c>
      <c r="I3" s="27">
        <v>264.944</v>
      </c>
      <c r="J3" s="27">
        <v>2038.972</v>
      </c>
    </row>
    <row r="4" spans="1:10" ht="12.75">
      <c r="A4" s="13"/>
      <c r="B4" s="14" t="s">
        <v>349</v>
      </c>
      <c r="C4" s="27"/>
      <c r="D4" s="27">
        <v>17.75</v>
      </c>
      <c r="E4" s="27">
        <v>2056.7219999999998</v>
      </c>
      <c r="F4" s="27">
        <v>239.587</v>
      </c>
      <c r="G4" s="27">
        <v>53.33</v>
      </c>
      <c r="H4" s="27">
        <v>-61.928</v>
      </c>
      <c r="I4" s="27">
        <v>305.449</v>
      </c>
      <c r="J4" s="27">
        <v>1520.284</v>
      </c>
    </row>
    <row r="5" spans="1:10" ht="12.75">
      <c r="A5" s="13"/>
      <c r="B5" s="14" t="s">
        <v>350</v>
      </c>
      <c r="C5" s="27"/>
      <c r="D5" s="27">
        <v>12.906</v>
      </c>
      <c r="E5" s="27">
        <v>1533.19</v>
      </c>
      <c r="F5" s="27">
        <v>215.882</v>
      </c>
      <c r="G5" s="27">
        <v>2.15</v>
      </c>
      <c r="H5" s="27">
        <v>3.102</v>
      </c>
      <c r="I5" s="27">
        <v>291.439</v>
      </c>
      <c r="J5" s="27">
        <v>1020.617</v>
      </c>
    </row>
    <row r="6" spans="1:10" ht="12.75">
      <c r="A6" s="13"/>
      <c r="B6" s="14" t="s">
        <v>351</v>
      </c>
      <c r="C6" s="27"/>
      <c r="D6" s="27">
        <v>16.667</v>
      </c>
      <c r="E6" s="27">
        <v>1037.2839999999999</v>
      </c>
      <c r="F6" s="27">
        <v>225.938</v>
      </c>
      <c r="G6" s="27">
        <v>22.035</v>
      </c>
      <c r="H6" s="27">
        <v>-53.62</v>
      </c>
      <c r="I6" s="27">
        <v>296.492</v>
      </c>
      <c r="J6" s="27">
        <v>546.439</v>
      </c>
    </row>
    <row r="7" spans="1:10" ht="22.5">
      <c r="A7" s="13"/>
      <c r="B7" s="14" t="s">
        <v>352</v>
      </c>
      <c r="C7" s="27">
        <v>2344.415</v>
      </c>
      <c r="D7" s="27">
        <v>63.027</v>
      </c>
      <c r="E7" s="27">
        <v>2898.858</v>
      </c>
      <c r="F7" s="27">
        <v>911.93</v>
      </c>
      <c r="G7" s="27">
        <v>79.65</v>
      </c>
      <c r="H7" s="27">
        <v>202.515</v>
      </c>
      <c r="I7" s="27">
        <v>1158.324</v>
      </c>
      <c r="J7" s="27">
        <v>546.439</v>
      </c>
    </row>
    <row r="8" spans="1:10" ht="12.75">
      <c r="A8" s="13"/>
      <c r="B8" s="14"/>
      <c r="C8" s="27"/>
      <c r="D8" s="27"/>
      <c r="E8" s="27"/>
      <c r="F8" s="27"/>
      <c r="G8" s="27"/>
      <c r="H8" s="27"/>
      <c r="I8" s="27"/>
      <c r="J8" s="27"/>
    </row>
    <row r="9" spans="1:10" ht="12.75">
      <c r="A9" s="13" t="s">
        <v>353</v>
      </c>
      <c r="B9" s="14" t="s">
        <v>348</v>
      </c>
      <c r="C9" s="27">
        <v>2156.79</v>
      </c>
      <c r="D9" s="27">
        <v>17.415</v>
      </c>
      <c r="E9" s="27">
        <v>2720.644</v>
      </c>
      <c r="F9" s="27">
        <v>227.489</v>
      </c>
      <c r="G9" s="27">
        <v>4.085</v>
      </c>
      <c r="H9" s="27">
        <v>263.851</v>
      </c>
      <c r="I9" s="27">
        <v>286.812</v>
      </c>
      <c r="J9" s="27">
        <v>1938.407</v>
      </c>
    </row>
    <row r="10" spans="1:10" ht="12.75">
      <c r="A10" s="13"/>
      <c r="B10" s="14" t="s">
        <v>349</v>
      </c>
      <c r="C10" s="27"/>
      <c r="D10" s="27">
        <v>18.683</v>
      </c>
      <c r="E10" s="27">
        <v>1957.09</v>
      </c>
      <c r="F10" s="27">
        <v>235.582</v>
      </c>
      <c r="G10" s="27">
        <v>46.877</v>
      </c>
      <c r="H10" s="27">
        <v>-55.591</v>
      </c>
      <c r="I10" s="27">
        <v>299.896</v>
      </c>
      <c r="J10" s="27">
        <v>1430.326</v>
      </c>
    </row>
    <row r="11" spans="1:10" ht="12.75">
      <c r="A11" s="13"/>
      <c r="B11" s="14" t="s">
        <v>350</v>
      </c>
      <c r="C11" s="27"/>
      <c r="D11" s="27">
        <v>17.774</v>
      </c>
      <c r="E11" s="27">
        <v>1448.1</v>
      </c>
      <c r="F11" s="27">
        <v>217.782</v>
      </c>
      <c r="G11" s="27">
        <v>2.235</v>
      </c>
      <c r="H11" s="27">
        <v>3.374</v>
      </c>
      <c r="I11" s="27">
        <v>240.318</v>
      </c>
      <c r="J11" s="27">
        <v>984.391</v>
      </c>
    </row>
    <row r="12" spans="1:10" ht="12.75">
      <c r="A12" s="13"/>
      <c r="B12" s="14" t="s">
        <v>351</v>
      </c>
      <c r="C12" s="27"/>
      <c r="D12" s="27">
        <v>16.698</v>
      </c>
      <c r="E12" s="27">
        <v>1001.0889999999999</v>
      </c>
      <c r="F12" s="27">
        <v>228.698</v>
      </c>
      <c r="G12" s="27">
        <v>24.412</v>
      </c>
      <c r="H12" s="27">
        <v>-31.006</v>
      </c>
      <c r="I12" s="27">
        <v>238.885</v>
      </c>
      <c r="J12" s="27">
        <v>540.1</v>
      </c>
    </row>
    <row r="13" spans="1:10" ht="22.5">
      <c r="A13" s="13"/>
      <c r="B13" s="14" t="s">
        <v>352</v>
      </c>
      <c r="C13" s="27">
        <v>2156.79</v>
      </c>
      <c r="D13" s="27">
        <v>70.57</v>
      </c>
      <c r="E13" s="27">
        <v>2773.799</v>
      </c>
      <c r="F13" s="27">
        <v>909.551</v>
      </c>
      <c r="G13" s="27">
        <v>77.609</v>
      </c>
      <c r="H13" s="27">
        <v>180.628</v>
      </c>
      <c r="I13" s="27">
        <v>1065.911</v>
      </c>
      <c r="J13" s="27">
        <v>540.1</v>
      </c>
    </row>
    <row r="14" spans="1:10" ht="12.75">
      <c r="A14" s="13"/>
      <c r="B14" s="14"/>
      <c r="C14" s="27"/>
      <c r="D14" s="27"/>
      <c r="E14" s="27"/>
      <c r="F14" s="27"/>
      <c r="G14" s="27"/>
      <c r="H14" s="27"/>
      <c r="I14" s="27"/>
      <c r="J14" s="27"/>
    </row>
    <row r="15" spans="1:10" ht="12.75">
      <c r="A15" s="13" t="s">
        <v>15</v>
      </c>
      <c r="B15" s="14" t="s">
        <v>348</v>
      </c>
      <c r="C15" s="27">
        <v>2103.325</v>
      </c>
      <c r="D15" s="27">
        <v>18.575</v>
      </c>
      <c r="E15" s="27">
        <v>2662</v>
      </c>
      <c r="F15" s="27">
        <v>231.184</v>
      </c>
      <c r="G15" s="27">
        <v>1.72</v>
      </c>
      <c r="H15" s="27">
        <v>261.412</v>
      </c>
      <c r="I15" s="27">
        <v>244.393</v>
      </c>
      <c r="J15" s="27">
        <v>1923.291</v>
      </c>
    </row>
    <row r="16" spans="1:10" ht="12.75">
      <c r="A16" s="13"/>
      <c r="B16" s="14" t="s">
        <v>349</v>
      </c>
      <c r="C16" s="27"/>
      <c r="D16" s="27">
        <v>20.338</v>
      </c>
      <c r="E16" s="27">
        <v>1943.629</v>
      </c>
      <c r="F16" s="27">
        <v>238.401</v>
      </c>
      <c r="G16" s="27">
        <v>50.157</v>
      </c>
      <c r="H16" s="27">
        <v>-60.612</v>
      </c>
      <c r="I16" s="27">
        <v>286.259</v>
      </c>
      <c r="J16" s="27">
        <v>1429.424</v>
      </c>
    </row>
    <row r="17" spans="1:10" ht="12.75">
      <c r="A17" s="13"/>
      <c r="B17" s="14" t="s">
        <v>350</v>
      </c>
      <c r="C17" s="27"/>
      <c r="D17" s="27">
        <v>20.098</v>
      </c>
      <c r="E17" s="27">
        <v>1449.522</v>
      </c>
      <c r="F17" s="27">
        <v>219.359</v>
      </c>
      <c r="G17" s="27">
        <v>1.438</v>
      </c>
      <c r="H17" s="27">
        <v>4.43</v>
      </c>
      <c r="I17" s="27">
        <v>252.08</v>
      </c>
      <c r="J17" s="27">
        <v>972.215</v>
      </c>
    </row>
    <row r="18" spans="1:10" ht="12.75">
      <c r="A18" s="13"/>
      <c r="B18" s="14" t="s">
        <v>351</v>
      </c>
      <c r="C18" s="27"/>
      <c r="D18" s="27">
        <v>22.344</v>
      </c>
      <c r="E18" s="27">
        <v>994.5590000000001</v>
      </c>
      <c r="F18" s="27">
        <v>228.175</v>
      </c>
      <c r="G18" s="27">
        <v>23.746</v>
      </c>
      <c r="H18" s="27">
        <v>-48.601</v>
      </c>
      <c r="I18" s="27">
        <v>220.049</v>
      </c>
      <c r="J18" s="27">
        <v>571.19</v>
      </c>
    </row>
    <row r="19" spans="1:10" ht="22.5">
      <c r="A19" s="13"/>
      <c r="B19" s="14" t="s">
        <v>352</v>
      </c>
      <c r="C19" s="27">
        <v>2103.325</v>
      </c>
      <c r="D19" s="27">
        <v>81.355</v>
      </c>
      <c r="E19" s="27">
        <v>2724.7799999999997</v>
      </c>
      <c r="F19" s="27">
        <v>917.119</v>
      </c>
      <c r="G19" s="27">
        <v>77.061</v>
      </c>
      <c r="H19" s="27">
        <v>156.629</v>
      </c>
      <c r="I19" s="27">
        <v>1002.781</v>
      </c>
      <c r="J19" s="27">
        <v>571.19</v>
      </c>
    </row>
    <row r="20" spans="1:10" ht="12.75">
      <c r="A20" s="13"/>
      <c r="B20" s="14"/>
      <c r="C20" s="27"/>
      <c r="D20" s="27"/>
      <c r="E20" s="27"/>
      <c r="F20" s="27"/>
      <c r="G20" s="27"/>
      <c r="H20" s="27"/>
      <c r="I20" s="27"/>
      <c r="J20" s="27"/>
    </row>
    <row r="21" spans="1:10" ht="12.75">
      <c r="A21" s="13" t="s">
        <v>16</v>
      </c>
      <c r="B21" s="14" t="s">
        <v>348</v>
      </c>
      <c r="C21" s="27">
        <v>1808.416</v>
      </c>
      <c r="D21" s="27">
        <v>26.474</v>
      </c>
      <c r="E21" s="27">
        <v>2406.08</v>
      </c>
      <c r="F21" s="27">
        <v>234.967</v>
      </c>
      <c r="G21" s="27">
        <v>1.894</v>
      </c>
      <c r="H21" s="27">
        <v>204.723</v>
      </c>
      <c r="I21" s="27">
        <v>213.951</v>
      </c>
      <c r="J21" s="27">
        <v>1750.545</v>
      </c>
    </row>
    <row r="22" spans="1:10" ht="12.75">
      <c r="A22" s="13"/>
      <c r="B22" s="14" t="s">
        <v>349</v>
      </c>
      <c r="C22" s="27"/>
      <c r="D22" s="27">
        <v>29.456</v>
      </c>
      <c r="E22" s="27">
        <v>1780.001</v>
      </c>
      <c r="F22" s="27">
        <v>243.244</v>
      </c>
      <c r="G22" s="27">
        <v>56.414</v>
      </c>
      <c r="H22" s="27">
        <v>-46.538</v>
      </c>
      <c r="I22" s="27">
        <v>212.223</v>
      </c>
      <c r="J22" s="27">
        <v>1314.658</v>
      </c>
    </row>
    <row r="23" spans="1:10" ht="12.75">
      <c r="A23" s="13"/>
      <c r="B23" s="14" t="s">
        <v>350</v>
      </c>
      <c r="C23" s="27"/>
      <c r="D23" s="27">
        <v>31.718</v>
      </c>
      <c r="E23" s="27">
        <v>1346.376</v>
      </c>
      <c r="F23" s="27">
        <v>225.327</v>
      </c>
      <c r="G23" s="27">
        <v>1.112</v>
      </c>
      <c r="H23" s="27">
        <v>28.249</v>
      </c>
      <c r="I23" s="27">
        <v>234.96</v>
      </c>
      <c r="J23" s="27">
        <v>856.728</v>
      </c>
    </row>
    <row r="24" spans="1:10" ht="12.75">
      <c r="A24" s="13"/>
      <c r="B24" s="14" t="s">
        <v>351</v>
      </c>
      <c r="C24" s="27"/>
      <c r="D24" s="27">
        <v>34.214</v>
      </c>
      <c r="E24" s="27">
        <v>890.942</v>
      </c>
      <c r="F24" s="27">
        <v>234.373</v>
      </c>
      <c r="G24" s="27">
        <v>22.449</v>
      </c>
      <c r="H24" s="27">
        <v>-69.375</v>
      </c>
      <c r="I24" s="27">
        <v>247.342</v>
      </c>
      <c r="J24" s="27">
        <v>456.153</v>
      </c>
    </row>
    <row r="25" spans="1:10" ht="22.5">
      <c r="A25" s="13"/>
      <c r="B25" s="14" t="s">
        <v>352</v>
      </c>
      <c r="C25" s="27">
        <v>1808.416</v>
      </c>
      <c r="D25" s="27">
        <v>121.862</v>
      </c>
      <c r="E25" s="27">
        <v>2501.468</v>
      </c>
      <c r="F25" s="27">
        <v>937.911</v>
      </c>
      <c r="G25" s="27">
        <v>81.869</v>
      </c>
      <c r="H25" s="27">
        <v>117.059</v>
      </c>
      <c r="I25" s="27">
        <v>908.476</v>
      </c>
      <c r="J25" s="27">
        <v>456.153</v>
      </c>
    </row>
    <row r="26" spans="1:10" ht="12.75">
      <c r="A26" s="13"/>
      <c r="B26" s="14"/>
      <c r="C26" s="27"/>
      <c r="D26" s="27"/>
      <c r="E26" s="27"/>
      <c r="F26" s="27"/>
      <c r="G26" s="27"/>
      <c r="H26" s="27"/>
      <c r="I26" s="27"/>
      <c r="J26" s="27"/>
    </row>
    <row r="27" spans="1:10" ht="12.75">
      <c r="A27" s="13" t="s">
        <v>17</v>
      </c>
      <c r="B27" s="14" t="s">
        <v>348</v>
      </c>
      <c r="C27" s="27">
        <v>2051.088</v>
      </c>
      <c r="D27" s="27">
        <v>30.388</v>
      </c>
      <c r="E27" s="27">
        <v>2537.6290000000004</v>
      </c>
      <c r="F27" s="27">
        <v>239.85</v>
      </c>
      <c r="G27" s="27">
        <v>1.395</v>
      </c>
      <c r="H27" s="27">
        <v>256.718</v>
      </c>
      <c r="I27" s="27">
        <v>322.739</v>
      </c>
      <c r="J27" s="27">
        <v>1716.927</v>
      </c>
    </row>
    <row r="28" spans="1:10" ht="12.75">
      <c r="A28" s="13"/>
      <c r="B28" s="14" t="s">
        <v>349</v>
      </c>
      <c r="C28" s="27"/>
      <c r="D28" s="27">
        <v>21.486</v>
      </c>
      <c r="E28" s="27">
        <v>1738.413</v>
      </c>
      <c r="F28" s="27">
        <v>245.026</v>
      </c>
      <c r="G28" s="27">
        <v>59.915</v>
      </c>
      <c r="H28" s="27">
        <v>-119.882</v>
      </c>
      <c r="I28" s="27">
        <v>421.416</v>
      </c>
      <c r="J28" s="27">
        <v>1131.938</v>
      </c>
    </row>
    <row r="29" spans="1:10" ht="12.75">
      <c r="A29" s="13"/>
      <c r="B29" s="14" t="s">
        <v>350</v>
      </c>
      <c r="C29" s="27"/>
      <c r="D29" s="27">
        <v>23.775</v>
      </c>
      <c r="E29" s="27">
        <v>1155.7130000000002</v>
      </c>
      <c r="F29" s="27">
        <v>227.448</v>
      </c>
      <c r="G29" s="27">
        <v>1.786</v>
      </c>
      <c r="H29" s="27">
        <v>-44.19</v>
      </c>
      <c r="I29" s="27">
        <v>261.399</v>
      </c>
      <c r="J29" s="27">
        <v>709.27</v>
      </c>
    </row>
    <row r="30" spans="1:10" ht="12.75">
      <c r="A30" s="13"/>
      <c r="B30" s="14" t="s">
        <v>351</v>
      </c>
      <c r="C30" s="27"/>
      <c r="D30" s="27">
        <v>36.982</v>
      </c>
      <c r="E30" s="27">
        <v>746.252</v>
      </c>
      <c r="F30" s="27">
        <v>235.541</v>
      </c>
      <c r="G30" s="27">
        <v>24.519</v>
      </c>
      <c r="H30" s="27">
        <v>-76.684</v>
      </c>
      <c r="I30" s="27">
        <v>257.058</v>
      </c>
      <c r="J30" s="27">
        <v>305.818</v>
      </c>
    </row>
    <row r="31" spans="1:10" ht="22.5">
      <c r="A31" s="13"/>
      <c r="B31" s="14" t="s">
        <v>352</v>
      </c>
      <c r="C31" s="27">
        <v>2051.088</v>
      </c>
      <c r="D31" s="27">
        <v>112.631</v>
      </c>
      <c r="E31" s="27">
        <v>2619.872</v>
      </c>
      <c r="F31" s="27">
        <v>947.865</v>
      </c>
      <c r="G31" s="27">
        <v>87.615</v>
      </c>
      <c r="H31" s="27">
        <v>15.962</v>
      </c>
      <c r="I31" s="27">
        <v>1262.612</v>
      </c>
      <c r="J31" s="27">
        <v>305.818</v>
      </c>
    </row>
    <row r="32" spans="1:10" ht="12.75">
      <c r="A32" s="13"/>
      <c r="B32" s="14"/>
      <c r="C32" s="27"/>
      <c r="D32" s="27"/>
      <c r="E32" s="27"/>
      <c r="F32" s="27"/>
      <c r="G32" s="27"/>
      <c r="H32" s="27"/>
      <c r="I32" s="27"/>
      <c r="J32" s="27"/>
    </row>
    <row r="33" spans="1:10" ht="12.75">
      <c r="A33" s="13" t="s">
        <v>18</v>
      </c>
      <c r="B33" s="14" t="s">
        <v>348</v>
      </c>
      <c r="C33" s="27">
        <v>2499.164</v>
      </c>
      <c r="D33" s="27">
        <v>27.764</v>
      </c>
      <c r="E33" s="27">
        <v>2832.746</v>
      </c>
      <c r="F33" s="27">
        <v>236.199</v>
      </c>
      <c r="G33" s="27">
        <v>1.557</v>
      </c>
      <c r="H33" s="27">
        <v>392.602</v>
      </c>
      <c r="I33" s="27">
        <v>344.502</v>
      </c>
      <c r="J33" s="27">
        <v>1857.886</v>
      </c>
    </row>
    <row r="34" spans="1:10" ht="12.75">
      <c r="A34" s="13"/>
      <c r="B34" s="14" t="s">
        <v>349</v>
      </c>
      <c r="C34" s="27"/>
      <c r="D34" s="27">
        <v>27.792</v>
      </c>
      <c r="E34" s="27">
        <v>1885.6779999999999</v>
      </c>
      <c r="F34" s="27">
        <v>238.42</v>
      </c>
      <c r="G34" s="27">
        <v>54.29</v>
      </c>
      <c r="H34" s="27">
        <v>-123.718</v>
      </c>
      <c r="I34" s="27">
        <v>294.597</v>
      </c>
      <c r="J34" s="27">
        <v>1422.089</v>
      </c>
    </row>
    <row r="35" spans="1:10" ht="12.75">
      <c r="A35" s="13"/>
      <c r="B35" s="14" t="s">
        <v>350</v>
      </c>
      <c r="C35" s="27"/>
      <c r="D35" s="27">
        <v>36.401</v>
      </c>
      <c r="E35" s="27">
        <v>1458.49</v>
      </c>
      <c r="F35" s="27">
        <v>219.445</v>
      </c>
      <c r="G35" s="27">
        <v>1.496</v>
      </c>
      <c r="H35" s="27">
        <v>27.566</v>
      </c>
      <c r="I35" s="27">
        <v>169.919</v>
      </c>
      <c r="J35" s="27">
        <v>1040.064</v>
      </c>
    </row>
    <row r="36" spans="1:10" ht="12.75">
      <c r="A36" s="13"/>
      <c r="B36" s="14" t="s">
        <v>351</v>
      </c>
      <c r="C36" s="27"/>
      <c r="D36" s="27">
        <v>35.014</v>
      </c>
      <c r="E36" s="27">
        <v>1075.078</v>
      </c>
      <c r="F36" s="27">
        <v>232.705</v>
      </c>
      <c r="G36" s="27">
        <v>20.702</v>
      </c>
      <c r="H36" s="27">
        <v>-41.231</v>
      </c>
      <c r="I36" s="27">
        <v>206.397</v>
      </c>
      <c r="J36" s="27">
        <v>656.505</v>
      </c>
    </row>
    <row r="37" spans="1:10" ht="22.5">
      <c r="A37" s="13"/>
      <c r="B37" s="14" t="s">
        <v>352</v>
      </c>
      <c r="C37" s="27">
        <v>2499.164</v>
      </c>
      <c r="D37" s="27">
        <v>126.971</v>
      </c>
      <c r="E37" s="27">
        <v>2931.9530000000004</v>
      </c>
      <c r="F37" s="27">
        <v>926.769</v>
      </c>
      <c r="G37" s="27">
        <v>78.045</v>
      </c>
      <c r="H37" s="27">
        <v>255.219</v>
      </c>
      <c r="I37" s="27">
        <v>1015.415</v>
      </c>
      <c r="J37" s="27">
        <v>656.505</v>
      </c>
    </row>
    <row r="38" spans="1:10" ht="12.75">
      <c r="A38" s="13"/>
      <c r="B38" s="14"/>
      <c r="C38" s="27"/>
      <c r="D38" s="27"/>
      <c r="E38" s="27"/>
      <c r="F38" s="27"/>
      <c r="G38" s="27"/>
      <c r="H38" s="27"/>
      <c r="I38" s="27"/>
      <c r="J38" s="27"/>
    </row>
    <row r="39" spans="1:10" ht="12.75">
      <c r="A39" s="13" t="s">
        <v>19</v>
      </c>
      <c r="B39" s="14" t="s">
        <v>348</v>
      </c>
      <c r="C39" s="27">
        <v>2218.061</v>
      </c>
      <c r="D39" s="27">
        <v>27.612</v>
      </c>
      <c r="E39" s="27">
        <v>2902.178</v>
      </c>
      <c r="F39" s="27">
        <v>231.217</v>
      </c>
      <c r="G39" s="27">
        <v>1.448</v>
      </c>
      <c r="H39" s="27">
        <v>260.509</v>
      </c>
      <c r="I39" s="27">
        <v>199.666</v>
      </c>
      <c r="J39" s="27">
        <v>2209.338</v>
      </c>
    </row>
    <row r="40" spans="1:10" ht="12.75">
      <c r="A40" s="13"/>
      <c r="B40" s="14" t="s">
        <v>349</v>
      </c>
      <c r="C40" s="27"/>
      <c r="D40" s="27">
        <v>24.262</v>
      </c>
      <c r="E40" s="27">
        <v>2233.6000000000004</v>
      </c>
      <c r="F40" s="27">
        <v>236.946</v>
      </c>
      <c r="G40" s="27">
        <v>45.479</v>
      </c>
      <c r="H40" s="27">
        <v>-82.594</v>
      </c>
      <c r="I40" s="27">
        <v>252.078</v>
      </c>
      <c r="J40" s="27">
        <v>1781.691</v>
      </c>
    </row>
    <row r="41" spans="1:10" ht="12.75">
      <c r="A41" s="13"/>
      <c r="B41" s="14" t="s">
        <v>350</v>
      </c>
      <c r="C41" s="27"/>
      <c r="D41" s="27">
        <v>29.888</v>
      </c>
      <c r="E41" s="27">
        <v>1811.579</v>
      </c>
      <c r="F41" s="27">
        <v>221.643</v>
      </c>
      <c r="G41" s="27">
        <v>1.201</v>
      </c>
      <c r="H41" s="27">
        <v>31.362</v>
      </c>
      <c r="I41" s="27">
        <v>201.016</v>
      </c>
      <c r="J41" s="27">
        <v>1356.357</v>
      </c>
    </row>
    <row r="42" spans="1:10" ht="12.75">
      <c r="A42" s="13"/>
      <c r="B42" s="14" t="s">
        <v>351</v>
      </c>
      <c r="C42" s="27"/>
      <c r="D42" s="27">
        <v>36.828</v>
      </c>
      <c r="E42" s="27">
        <v>1393.185</v>
      </c>
      <c r="F42" s="27">
        <v>229.114</v>
      </c>
      <c r="G42" s="27">
        <v>21.343</v>
      </c>
      <c r="H42" s="27">
        <v>-59.427</v>
      </c>
      <c r="I42" s="27">
        <v>226.518</v>
      </c>
      <c r="J42" s="27">
        <v>975.637</v>
      </c>
    </row>
    <row r="43" spans="1:10" ht="22.5">
      <c r="A43" s="13"/>
      <c r="B43" s="14" t="s">
        <v>352</v>
      </c>
      <c r="C43" s="27">
        <v>2218.061</v>
      </c>
      <c r="D43" s="27">
        <v>118.59</v>
      </c>
      <c r="E43" s="27">
        <v>2993.1560000000004</v>
      </c>
      <c r="F43" s="27">
        <v>918.92</v>
      </c>
      <c r="G43" s="27">
        <v>69.471</v>
      </c>
      <c r="H43" s="27">
        <v>149.85</v>
      </c>
      <c r="I43" s="27">
        <v>879.278</v>
      </c>
      <c r="J43" s="27">
        <v>975.637</v>
      </c>
    </row>
    <row r="44" spans="1:10" ht="12.75">
      <c r="A44" s="13"/>
      <c r="B44" s="14"/>
      <c r="C44" s="27"/>
      <c r="D44" s="27"/>
      <c r="E44" s="27"/>
      <c r="F44" s="27"/>
      <c r="G44" s="27"/>
      <c r="H44" s="27"/>
      <c r="I44" s="27"/>
      <c r="J44" s="27"/>
    </row>
    <row r="45" spans="1:10" ht="12.75">
      <c r="A45" s="13" t="s">
        <v>20</v>
      </c>
      <c r="B45" s="14" t="s">
        <v>348</v>
      </c>
      <c r="C45" s="27">
        <v>2206.916</v>
      </c>
      <c r="D45" s="27">
        <v>27.498</v>
      </c>
      <c r="E45" s="27">
        <v>3210.0510000000004</v>
      </c>
      <c r="F45" s="27">
        <v>234.765</v>
      </c>
      <c r="G45" s="27">
        <v>1.5</v>
      </c>
      <c r="H45" s="27">
        <v>258.161</v>
      </c>
      <c r="I45" s="27">
        <v>266.008</v>
      </c>
      <c r="J45" s="27">
        <v>2449.617</v>
      </c>
    </row>
    <row r="46" spans="1:10" ht="12.75">
      <c r="A46" s="13"/>
      <c r="B46" s="14" t="s">
        <v>349</v>
      </c>
      <c r="C46" s="27"/>
      <c r="D46" s="27">
        <v>23.763</v>
      </c>
      <c r="E46" s="27">
        <v>2473.38</v>
      </c>
      <c r="F46" s="27">
        <v>241.765</v>
      </c>
      <c r="G46" s="27">
        <v>51.511</v>
      </c>
      <c r="H46" s="27">
        <v>-62.853</v>
      </c>
      <c r="I46" s="27">
        <v>310.011</v>
      </c>
      <c r="J46" s="27">
        <v>1932.946</v>
      </c>
    </row>
    <row r="47" spans="1:10" ht="12.75">
      <c r="A47" s="13"/>
      <c r="B47" s="14" t="s">
        <v>350</v>
      </c>
      <c r="C47" s="27"/>
      <c r="D47" s="27">
        <v>23.301</v>
      </c>
      <c r="E47" s="27">
        <v>1956.2469999999998</v>
      </c>
      <c r="F47" s="27">
        <v>220.896</v>
      </c>
      <c r="G47" s="27">
        <v>1.39</v>
      </c>
      <c r="H47" s="27">
        <v>-2.704</v>
      </c>
      <c r="I47" s="27">
        <v>311.363</v>
      </c>
      <c r="J47" s="27">
        <v>1425.302</v>
      </c>
    </row>
    <row r="48" spans="1:10" ht="12.75">
      <c r="A48" s="13"/>
      <c r="B48" s="14" t="s">
        <v>351</v>
      </c>
      <c r="C48" s="27"/>
      <c r="D48" s="27">
        <v>22.358</v>
      </c>
      <c r="E48" s="27">
        <v>1447.6599999999999</v>
      </c>
      <c r="F48" s="27">
        <v>228.215</v>
      </c>
      <c r="G48" s="27">
        <v>16.488</v>
      </c>
      <c r="H48" s="27">
        <v>-60.74</v>
      </c>
      <c r="I48" s="27">
        <v>401.451</v>
      </c>
      <c r="J48" s="27">
        <v>862.246</v>
      </c>
    </row>
    <row r="49" spans="1:10" ht="22.5">
      <c r="A49" s="13"/>
      <c r="B49" s="14" t="s">
        <v>352</v>
      </c>
      <c r="C49" s="27">
        <v>2206.916</v>
      </c>
      <c r="D49" s="27">
        <v>96.92</v>
      </c>
      <c r="E49" s="27">
        <v>3279.473</v>
      </c>
      <c r="F49" s="27">
        <v>925.641</v>
      </c>
      <c r="G49" s="27">
        <v>70.889</v>
      </c>
      <c r="H49" s="27">
        <v>131.864</v>
      </c>
      <c r="I49" s="27">
        <v>1288.833</v>
      </c>
      <c r="J49" s="27">
        <v>862.246</v>
      </c>
    </row>
    <row r="50" spans="1:10" ht="12.75">
      <c r="A50" s="13"/>
      <c r="B50" s="14"/>
      <c r="C50" s="27"/>
      <c r="D50" s="27"/>
      <c r="E50" s="27"/>
      <c r="F50" s="27"/>
      <c r="G50" s="27"/>
      <c r="H50" s="27"/>
      <c r="I50" s="27"/>
      <c r="J50" s="27"/>
    </row>
    <row r="51" spans="1:10" ht="12.75">
      <c r="A51" s="13" t="s">
        <v>21</v>
      </c>
      <c r="B51" s="14" t="s">
        <v>348</v>
      </c>
      <c r="C51" s="27">
        <v>1999.347</v>
      </c>
      <c r="D51" s="27">
        <v>20.821</v>
      </c>
      <c r="E51" s="27">
        <v>2882.4139999999998</v>
      </c>
      <c r="F51" s="27">
        <v>230</v>
      </c>
      <c r="G51" s="27">
        <v>6.137</v>
      </c>
      <c r="H51" s="27">
        <v>203.195</v>
      </c>
      <c r="I51" s="27">
        <v>296.413</v>
      </c>
      <c r="J51" s="27">
        <v>2146.669</v>
      </c>
    </row>
    <row r="52" spans="1:10" ht="12.75">
      <c r="A52" s="13"/>
      <c r="B52" s="14" t="s">
        <v>349</v>
      </c>
      <c r="C52" s="27"/>
      <c r="D52" s="27">
        <v>32.268</v>
      </c>
      <c r="E52" s="27">
        <v>2178.937</v>
      </c>
      <c r="F52" s="27">
        <v>244</v>
      </c>
      <c r="G52" s="27">
        <v>52.467</v>
      </c>
      <c r="H52" s="27">
        <v>-10.839</v>
      </c>
      <c r="I52" s="27">
        <v>236.886</v>
      </c>
      <c r="J52" s="27">
        <v>1656.423</v>
      </c>
    </row>
    <row r="53" spans="1:10" ht="12.75">
      <c r="A53" s="13"/>
      <c r="B53" s="14" t="s">
        <v>354</v>
      </c>
      <c r="C53" s="27">
        <v>1999.347</v>
      </c>
      <c r="D53" s="27">
        <v>120</v>
      </c>
      <c r="E53" s="27">
        <v>2981.593</v>
      </c>
      <c r="F53" s="27">
        <v>930</v>
      </c>
      <c r="G53" s="27">
        <v>81.6</v>
      </c>
      <c r="H53" s="27">
        <v>145</v>
      </c>
      <c r="I53" s="27">
        <v>1000</v>
      </c>
      <c r="J53" s="27">
        <v>824.993</v>
      </c>
    </row>
    <row r="54" spans="1:10" ht="12.75">
      <c r="A54" s="13"/>
      <c r="B54" s="14"/>
      <c r="C54" s="27"/>
      <c r="D54" s="27"/>
      <c r="E54" s="27"/>
      <c r="F54" s="27"/>
      <c r="G54" s="27"/>
      <c r="H54" s="27"/>
      <c r="I54" s="27"/>
      <c r="J54" s="27"/>
    </row>
    <row r="55" spans="1:10" ht="1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32.25" customHeight="1">
      <c r="A56" s="13" t="s">
        <v>355</v>
      </c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0.5" customHeight="1">
      <c r="A57" s="19" t="s">
        <v>171</v>
      </c>
      <c r="B57" s="19"/>
      <c r="C57" s="19"/>
      <c r="D57" s="19"/>
      <c r="E57" s="19"/>
      <c r="F57" s="19"/>
      <c r="G57" s="19"/>
      <c r="H57" s="19"/>
      <c r="I57" s="19"/>
      <c r="J57" s="19"/>
    </row>
  </sheetData>
  <sheetProtection/>
  <mergeCells count="13">
    <mergeCell ref="A57:J57"/>
    <mergeCell ref="A27:A32"/>
    <mergeCell ref="A33:A38"/>
    <mergeCell ref="A39:A44"/>
    <mergeCell ref="A45:A50"/>
    <mergeCell ref="A51:A54"/>
    <mergeCell ref="A56:J56"/>
    <mergeCell ref="A1:J1"/>
    <mergeCell ref="A2:B2"/>
    <mergeCell ref="A3:A8"/>
    <mergeCell ref="A9:A14"/>
    <mergeCell ref="A15:A20"/>
    <mergeCell ref="A21:A2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7"/>
  <sheetViews>
    <sheetView showGridLines="0" zoomScalePageLayoutView="0" workbookViewId="0" topLeftCell="A1">
      <selection activeCell="A1" sqref="A1:M1"/>
    </sheetView>
  </sheetViews>
  <sheetFormatPr defaultColWidth="9.140625" defaultRowHeight="15"/>
  <cols>
    <col min="1" max="1" width="8.28125" style="10" customWidth="1"/>
    <col min="2" max="2" width="4.8515625" style="10" customWidth="1"/>
    <col min="3" max="3" width="2.00390625" style="10" customWidth="1"/>
    <col min="4" max="4" width="13.7109375" style="10" customWidth="1"/>
    <col min="5" max="5" width="2.00390625" style="10" customWidth="1"/>
    <col min="6" max="6" width="13.7109375" style="10" customWidth="1"/>
    <col min="7" max="7" width="2.00390625" style="10" customWidth="1"/>
    <col min="8" max="8" width="13.7109375" style="10" customWidth="1"/>
    <col min="9" max="9" width="2.00390625" style="10" customWidth="1"/>
    <col min="10" max="10" width="13.7109375" style="10" customWidth="1"/>
    <col min="11" max="11" width="2.00390625" style="10" customWidth="1"/>
    <col min="12" max="12" width="13.7109375" style="10" customWidth="1"/>
    <col min="13" max="13" width="1.421875" style="10" customWidth="1"/>
    <col min="14" max="16384" width="9.140625" style="10" customWidth="1"/>
  </cols>
  <sheetData>
    <row r="1" spans="1:13" ht="11.25" customHeight="1">
      <c r="A1" s="13" t="s">
        <v>356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.25" customHeight="1">
      <c r="A2" s="21" t="str">
        <f>"Mkt year and month 1/"</f>
        <v>Mkt year and month 1/</v>
      </c>
      <c r="B2" s="21"/>
      <c r="C2" s="29"/>
      <c r="D2" s="29"/>
      <c r="E2" s="29"/>
      <c r="F2" s="29"/>
      <c r="G2" s="29"/>
      <c r="H2" s="29"/>
      <c r="I2" s="29"/>
      <c r="J2" s="29"/>
      <c r="K2" s="29"/>
      <c r="L2" s="29"/>
      <c r="M2" s="14"/>
    </row>
    <row r="3" spans="1:13" ht="22.5">
      <c r="A3" s="21"/>
      <c r="B3" s="21"/>
      <c r="C3" s="30"/>
      <c r="D3" s="30" t="s">
        <v>357</v>
      </c>
      <c r="E3" s="30" t="s">
        <v>358</v>
      </c>
      <c r="F3" s="30" t="s">
        <v>359</v>
      </c>
      <c r="G3" s="30" t="s">
        <v>358</v>
      </c>
      <c r="H3" s="30" t="s">
        <v>360</v>
      </c>
      <c r="I3" s="30" t="s">
        <v>361</v>
      </c>
      <c r="J3" s="30" t="s">
        <v>362</v>
      </c>
      <c r="K3" s="30" t="s">
        <v>363</v>
      </c>
      <c r="L3" s="30" t="s">
        <v>364</v>
      </c>
      <c r="M3" s="14"/>
    </row>
    <row r="4" spans="1:13" ht="12.75">
      <c r="A4" s="31" t="s">
        <v>19</v>
      </c>
      <c r="B4" s="32" t="s">
        <v>365</v>
      </c>
      <c r="C4" s="33"/>
      <c r="D4" s="34">
        <v>72104</v>
      </c>
      <c r="E4" s="33"/>
      <c r="F4" s="34">
        <v>2007</v>
      </c>
      <c r="G4" s="33"/>
      <c r="H4" s="34">
        <v>2000</v>
      </c>
      <c r="I4" s="33"/>
      <c r="J4" s="34">
        <v>2511</v>
      </c>
      <c r="K4" s="33"/>
      <c r="L4" s="34">
        <v>73600</v>
      </c>
      <c r="M4" s="14"/>
    </row>
    <row r="5" spans="1:13" ht="12.75">
      <c r="A5" s="31"/>
      <c r="B5" s="32" t="s">
        <v>366</v>
      </c>
      <c r="C5" s="33"/>
      <c r="D5" s="34">
        <v>74023</v>
      </c>
      <c r="E5" s="33"/>
      <c r="F5" s="34">
        <v>1985</v>
      </c>
      <c r="G5" s="33"/>
      <c r="H5" s="34">
        <v>2000</v>
      </c>
      <c r="I5" s="33"/>
      <c r="J5" s="34">
        <v>2038</v>
      </c>
      <c r="K5" s="33"/>
      <c r="L5" s="34">
        <v>75970</v>
      </c>
      <c r="M5" s="14"/>
    </row>
    <row r="6" spans="1:13" ht="12.75">
      <c r="A6" s="31"/>
      <c r="B6" s="32" t="s">
        <v>367</v>
      </c>
      <c r="C6" s="33"/>
      <c r="D6" s="34">
        <v>80902</v>
      </c>
      <c r="E6" s="33"/>
      <c r="F6" s="34">
        <v>2163</v>
      </c>
      <c r="G6" s="33"/>
      <c r="H6" s="34">
        <v>2000</v>
      </c>
      <c r="I6" s="33"/>
      <c r="J6" s="34">
        <v>3420</v>
      </c>
      <c r="K6" s="33"/>
      <c r="L6" s="34">
        <v>81646</v>
      </c>
      <c r="M6" s="14"/>
    </row>
    <row r="7" spans="1:13" ht="12.75">
      <c r="A7" s="31"/>
      <c r="B7" s="32" t="s">
        <v>368</v>
      </c>
      <c r="C7" s="33"/>
      <c r="D7" s="34">
        <v>77793</v>
      </c>
      <c r="E7" s="33"/>
      <c r="F7" s="34">
        <v>1959</v>
      </c>
      <c r="G7" s="33"/>
      <c r="H7" s="34">
        <v>2000</v>
      </c>
      <c r="I7" s="33"/>
      <c r="J7" s="34">
        <v>1926</v>
      </c>
      <c r="K7" s="33"/>
      <c r="L7" s="34">
        <v>79826</v>
      </c>
      <c r="M7" s="14"/>
    </row>
    <row r="8" spans="1:13" ht="12.75">
      <c r="A8" s="31"/>
      <c r="B8" s="32" t="s">
        <v>369</v>
      </c>
      <c r="C8" s="33"/>
      <c r="D8" s="34">
        <v>78638</v>
      </c>
      <c r="E8" s="33"/>
      <c r="F8" s="34">
        <v>2302</v>
      </c>
      <c r="G8" s="33"/>
      <c r="H8" s="34">
        <v>2000</v>
      </c>
      <c r="I8" s="33"/>
      <c r="J8" s="34">
        <v>2825</v>
      </c>
      <c r="K8" s="33"/>
      <c r="L8" s="34">
        <v>80115</v>
      </c>
      <c r="M8" s="14"/>
    </row>
    <row r="9" spans="1:13" ht="12.75">
      <c r="A9" s="31"/>
      <c r="B9" s="32" t="s">
        <v>370</v>
      </c>
      <c r="C9" s="33"/>
      <c r="D9" s="34">
        <v>75269</v>
      </c>
      <c r="E9" s="33"/>
      <c r="F9" s="34">
        <v>2187</v>
      </c>
      <c r="G9" s="33"/>
      <c r="H9" s="34">
        <v>2000</v>
      </c>
      <c r="I9" s="33"/>
      <c r="J9" s="34">
        <v>2451</v>
      </c>
      <c r="K9" s="33"/>
      <c r="L9" s="34">
        <v>77005</v>
      </c>
      <c r="M9" s="14"/>
    </row>
    <row r="10" spans="1:13" ht="12.75">
      <c r="A10" s="31"/>
      <c r="B10" s="32" t="s">
        <v>371</v>
      </c>
      <c r="C10" s="33"/>
      <c r="D10" s="34">
        <v>70651</v>
      </c>
      <c r="E10" s="33"/>
      <c r="F10" s="34">
        <v>2112</v>
      </c>
      <c r="G10" s="33"/>
      <c r="H10" s="34">
        <v>2000</v>
      </c>
      <c r="I10" s="33"/>
      <c r="J10" s="34">
        <v>1592</v>
      </c>
      <c r="K10" s="33"/>
      <c r="L10" s="34">
        <v>73171</v>
      </c>
      <c r="M10" s="14"/>
    </row>
    <row r="11" spans="1:13" ht="12.75">
      <c r="A11" s="31"/>
      <c r="B11" s="32" t="s">
        <v>372</v>
      </c>
      <c r="C11" s="33"/>
      <c r="D11" s="34">
        <v>72641</v>
      </c>
      <c r="E11" s="33"/>
      <c r="F11" s="34">
        <v>2037</v>
      </c>
      <c r="G11" s="33"/>
      <c r="H11" s="34">
        <v>2000</v>
      </c>
      <c r="I11" s="33"/>
      <c r="J11" s="34">
        <v>1885</v>
      </c>
      <c r="K11" s="33"/>
      <c r="L11" s="34">
        <v>74793</v>
      </c>
      <c r="M11" s="14"/>
    </row>
    <row r="12" spans="1:13" ht="12.75">
      <c r="A12" s="31"/>
      <c r="B12" s="32" t="s">
        <v>373</v>
      </c>
      <c r="C12" s="33"/>
      <c r="D12" s="34">
        <v>72064</v>
      </c>
      <c r="E12" s="33"/>
      <c r="F12" s="34">
        <v>1847</v>
      </c>
      <c r="G12" s="33"/>
      <c r="H12" s="34">
        <v>2000</v>
      </c>
      <c r="I12" s="33"/>
      <c r="J12" s="34">
        <v>2232</v>
      </c>
      <c r="K12" s="33"/>
      <c r="L12" s="34">
        <v>73680</v>
      </c>
      <c r="M12" s="14"/>
    </row>
    <row r="13" spans="1:13" ht="12.75">
      <c r="A13" s="31"/>
      <c r="B13" s="32" t="s">
        <v>374</v>
      </c>
      <c r="C13" s="33"/>
      <c r="D13" s="34">
        <v>76457</v>
      </c>
      <c r="E13" s="33"/>
      <c r="F13" s="34">
        <v>2503</v>
      </c>
      <c r="G13" s="33"/>
      <c r="H13" s="34">
        <v>2000</v>
      </c>
      <c r="I13" s="33"/>
      <c r="J13" s="34">
        <v>2932</v>
      </c>
      <c r="K13" s="33"/>
      <c r="L13" s="34">
        <v>78027</v>
      </c>
      <c r="M13" s="14"/>
    </row>
    <row r="14" spans="1:13" ht="12.75">
      <c r="A14" s="31"/>
      <c r="B14" s="32" t="s">
        <v>375</v>
      </c>
      <c r="C14" s="33"/>
      <c r="D14" s="34">
        <v>73047</v>
      </c>
      <c r="E14" s="33"/>
      <c r="F14" s="34">
        <v>2185</v>
      </c>
      <c r="G14" s="33"/>
      <c r="H14" s="34">
        <v>2000</v>
      </c>
      <c r="I14" s="33"/>
      <c r="J14" s="34">
        <v>2231</v>
      </c>
      <c r="K14" s="33"/>
      <c r="L14" s="34">
        <v>75000</v>
      </c>
      <c r="M14" s="14"/>
    </row>
    <row r="15" spans="1:13" ht="12.75">
      <c r="A15" s="31"/>
      <c r="B15" s="32" t="s">
        <v>376</v>
      </c>
      <c r="C15" s="33"/>
      <c r="D15" s="34">
        <v>74687</v>
      </c>
      <c r="E15" s="33"/>
      <c r="F15" s="34">
        <v>2162</v>
      </c>
      <c r="G15" s="33"/>
      <c r="H15" s="34">
        <v>2000</v>
      </c>
      <c r="I15" s="33"/>
      <c r="J15" s="34">
        <v>2763</v>
      </c>
      <c r="K15" s="33"/>
      <c r="L15" s="34">
        <v>76087</v>
      </c>
      <c r="M15" s="14"/>
    </row>
    <row r="16" spans="1:13" ht="12.75">
      <c r="A16" s="31" t="s">
        <v>20</v>
      </c>
      <c r="B16" s="32" t="s">
        <v>365</v>
      </c>
      <c r="C16" s="33"/>
      <c r="D16" s="34">
        <v>71457</v>
      </c>
      <c r="E16" s="33"/>
      <c r="F16" s="34">
        <v>2131</v>
      </c>
      <c r="G16" s="33"/>
      <c r="H16" s="34">
        <v>2000</v>
      </c>
      <c r="I16" s="33"/>
      <c r="J16" s="34">
        <v>2042</v>
      </c>
      <c r="K16" s="33"/>
      <c r="L16" s="34">
        <v>73546</v>
      </c>
      <c r="M16" s="14"/>
    </row>
    <row r="17" spans="1:13" ht="12.75">
      <c r="A17" s="31"/>
      <c r="B17" s="32" t="s">
        <v>366</v>
      </c>
      <c r="C17" s="33"/>
      <c r="D17" s="34">
        <v>74629</v>
      </c>
      <c r="E17" s="33"/>
      <c r="F17" s="34">
        <v>2122</v>
      </c>
      <c r="G17" s="33"/>
      <c r="H17" s="34">
        <v>2000</v>
      </c>
      <c r="I17" s="33"/>
      <c r="J17" s="34">
        <v>1483</v>
      </c>
      <c r="K17" s="33"/>
      <c r="L17" s="34">
        <v>77268</v>
      </c>
      <c r="M17" s="14"/>
    </row>
    <row r="18" spans="1:13" ht="12.75">
      <c r="A18" s="31"/>
      <c r="B18" s="32" t="s">
        <v>367</v>
      </c>
      <c r="C18" s="33"/>
      <c r="D18" s="34">
        <v>81564</v>
      </c>
      <c r="E18" s="33"/>
      <c r="F18" s="34">
        <v>2278</v>
      </c>
      <c r="G18" s="33"/>
      <c r="H18" s="34">
        <v>2000</v>
      </c>
      <c r="I18" s="33"/>
      <c r="J18" s="34">
        <v>1892</v>
      </c>
      <c r="K18" s="33"/>
      <c r="L18" s="34">
        <v>83951</v>
      </c>
      <c r="M18" s="14"/>
    </row>
    <row r="19" spans="1:13" ht="12.75">
      <c r="A19" s="31"/>
      <c r="B19" s="32" t="s">
        <v>368</v>
      </c>
      <c r="C19" s="33"/>
      <c r="D19" s="34">
        <v>78430</v>
      </c>
      <c r="E19" s="33"/>
      <c r="F19" s="34">
        <v>2259</v>
      </c>
      <c r="G19" s="33"/>
      <c r="H19" s="34">
        <v>2000</v>
      </c>
      <c r="I19" s="33"/>
      <c r="J19" s="34">
        <v>1622</v>
      </c>
      <c r="K19" s="33"/>
      <c r="L19" s="34">
        <v>81066</v>
      </c>
      <c r="M19" s="14"/>
    </row>
    <row r="20" spans="1:13" ht="12.75">
      <c r="A20" s="31"/>
      <c r="B20" s="32" t="s">
        <v>369</v>
      </c>
      <c r="C20" s="33"/>
      <c r="D20" s="34">
        <v>79447</v>
      </c>
      <c r="E20" s="33"/>
      <c r="F20" s="34">
        <v>2357</v>
      </c>
      <c r="G20" s="33"/>
      <c r="H20" s="34">
        <v>2000</v>
      </c>
      <c r="I20" s="33"/>
      <c r="J20" s="34">
        <v>2133</v>
      </c>
      <c r="K20" s="33"/>
      <c r="L20" s="34">
        <v>81670</v>
      </c>
      <c r="M20" s="14"/>
    </row>
    <row r="21" spans="1:13" ht="12.75">
      <c r="A21" s="31"/>
      <c r="B21" s="32" t="s">
        <v>370</v>
      </c>
      <c r="C21" s="33"/>
      <c r="D21" s="34">
        <v>76043</v>
      </c>
      <c r="E21" s="33"/>
      <c r="F21" s="34">
        <v>2373</v>
      </c>
      <c r="G21" s="33"/>
      <c r="H21" s="34">
        <v>2000</v>
      </c>
      <c r="I21" s="33"/>
      <c r="J21" s="34">
        <v>1387</v>
      </c>
      <c r="K21" s="33"/>
      <c r="L21" s="34">
        <v>79028</v>
      </c>
      <c r="M21" s="14"/>
    </row>
    <row r="22" spans="1:13" ht="12.75">
      <c r="A22" s="31"/>
      <c r="B22" s="32" t="s">
        <v>371</v>
      </c>
      <c r="C22" s="33"/>
      <c r="D22" s="34">
        <v>71378</v>
      </c>
      <c r="E22" s="33"/>
      <c r="F22" s="34">
        <v>2474</v>
      </c>
      <c r="G22" s="33"/>
      <c r="H22" s="34">
        <v>2000</v>
      </c>
      <c r="I22" s="33"/>
      <c r="J22" s="34">
        <v>1775</v>
      </c>
      <c r="K22" s="33"/>
      <c r="L22" s="34">
        <v>74076</v>
      </c>
      <c r="M22" s="14"/>
    </row>
    <row r="23" spans="1:13" ht="12.75">
      <c r="A23" s="31"/>
      <c r="B23" s="32" t="s">
        <v>372</v>
      </c>
      <c r="C23" s="33"/>
      <c r="D23" s="34">
        <v>71676</v>
      </c>
      <c r="E23" s="33"/>
      <c r="F23" s="34">
        <v>2262</v>
      </c>
      <c r="G23" s="33"/>
      <c r="H23" s="34">
        <v>2000</v>
      </c>
      <c r="I23" s="33"/>
      <c r="J23" s="34">
        <v>2110</v>
      </c>
      <c r="K23" s="33"/>
      <c r="L23" s="34">
        <v>73828</v>
      </c>
      <c r="M23" s="14"/>
    </row>
    <row r="24" spans="1:13" ht="12.75">
      <c r="A24" s="31"/>
      <c r="B24" s="32" t="s">
        <v>373</v>
      </c>
      <c r="C24" s="33"/>
      <c r="D24" s="34">
        <v>71107</v>
      </c>
      <c r="E24" s="33"/>
      <c r="F24" s="34">
        <v>1967</v>
      </c>
      <c r="G24" s="33"/>
      <c r="H24" s="34">
        <v>2000</v>
      </c>
      <c r="I24" s="33"/>
      <c r="J24" s="34">
        <v>2083</v>
      </c>
      <c r="K24" s="33"/>
      <c r="L24" s="34">
        <v>72991</v>
      </c>
      <c r="M24" s="14"/>
    </row>
    <row r="25" spans="1:13" ht="12.75">
      <c r="A25" s="31"/>
      <c r="B25" s="32" t="s">
        <v>374</v>
      </c>
      <c r="C25" s="33"/>
      <c r="D25" s="34">
        <v>75441</v>
      </c>
      <c r="E25" s="33"/>
      <c r="F25" s="34">
        <v>2657</v>
      </c>
      <c r="G25" s="33"/>
      <c r="H25" s="34">
        <v>2000</v>
      </c>
      <c r="I25" s="33"/>
      <c r="J25" s="34">
        <v>1812</v>
      </c>
      <c r="K25" s="33"/>
      <c r="L25" s="34">
        <v>78286</v>
      </c>
      <c r="M25" s="14"/>
    </row>
    <row r="26" spans="1:13" ht="12.75">
      <c r="A26" s="31"/>
      <c r="B26" s="32" t="s">
        <v>375</v>
      </c>
      <c r="C26" s="33"/>
      <c r="D26" s="34">
        <v>72123</v>
      </c>
      <c r="E26" s="33"/>
      <c r="F26" s="34">
        <v>2435</v>
      </c>
      <c r="G26" s="33"/>
      <c r="H26" s="34">
        <v>2000</v>
      </c>
      <c r="I26" s="33"/>
      <c r="J26" s="34">
        <v>2518</v>
      </c>
      <c r="K26" s="33"/>
      <c r="L26" s="34">
        <v>74041</v>
      </c>
      <c r="M26" s="14"/>
    </row>
    <row r="27" spans="1:13" ht="12.75">
      <c r="A27" s="31"/>
      <c r="B27" s="32" t="s">
        <v>376</v>
      </c>
      <c r="C27" s="33"/>
      <c r="D27" s="34">
        <v>73743</v>
      </c>
      <c r="E27" s="33"/>
      <c r="F27" s="34">
        <v>2377</v>
      </c>
      <c r="G27" s="33"/>
      <c r="H27" s="34">
        <v>2000</v>
      </c>
      <c r="I27" s="33"/>
      <c r="J27" s="34">
        <v>2230</v>
      </c>
      <c r="K27" s="33"/>
      <c r="L27" s="34">
        <v>75890</v>
      </c>
      <c r="M27" s="14"/>
    </row>
    <row r="28" spans="1:13" ht="12.75">
      <c r="A28" s="31" t="s">
        <v>21</v>
      </c>
      <c r="B28" s="32" t="s">
        <v>365</v>
      </c>
      <c r="C28" s="33"/>
      <c r="D28" s="34">
        <v>70554</v>
      </c>
      <c r="E28" s="33"/>
      <c r="F28" s="34">
        <v>2238</v>
      </c>
      <c r="G28" s="33"/>
      <c r="H28" s="34">
        <v>2000</v>
      </c>
      <c r="I28" s="33"/>
      <c r="J28" s="34">
        <v>1745</v>
      </c>
      <c r="K28" s="33"/>
      <c r="L28" s="34">
        <v>73046</v>
      </c>
      <c r="M28" s="14"/>
    </row>
    <row r="29" spans="1:13" ht="12.75">
      <c r="A29" s="31"/>
      <c r="B29" s="32" t="s">
        <v>366</v>
      </c>
      <c r="C29" s="33"/>
      <c r="D29" s="34">
        <v>72573</v>
      </c>
      <c r="E29" s="33"/>
      <c r="F29" s="34">
        <v>2096</v>
      </c>
      <c r="G29" s="33"/>
      <c r="H29" s="34">
        <v>2000</v>
      </c>
      <c r="I29" s="33"/>
      <c r="J29" s="34">
        <v>1339</v>
      </c>
      <c r="K29" s="33"/>
      <c r="L29" s="34">
        <v>75330</v>
      </c>
      <c r="M29" s="14"/>
    </row>
    <row r="30" spans="1:13" ht="12.75">
      <c r="A30" s="31"/>
      <c r="B30" s="32" t="s">
        <v>367</v>
      </c>
      <c r="C30" s="33"/>
      <c r="D30" s="34">
        <v>79317</v>
      </c>
      <c r="E30" s="33"/>
      <c r="F30" s="34">
        <v>2309</v>
      </c>
      <c r="G30" s="33"/>
      <c r="H30" s="34">
        <v>2000</v>
      </c>
      <c r="I30" s="33"/>
      <c r="J30" s="34">
        <v>2410</v>
      </c>
      <c r="K30" s="33"/>
      <c r="L30" s="34">
        <v>81216</v>
      </c>
      <c r="M30" s="14"/>
    </row>
    <row r="31" spans="1:13" ht="12.75">
      <c r="A31" s="31"/>
      <c r="B31" s="32" t="s">
        <v>368</v>
      </c>
      <c r="C31" s="33"/>
      <c r="D31" s="34">
        <v>76269</v>
      </c>
      <c r="E31" s="33"/>
      <c r="F31" s="34">
        <v>2237</v>
      </c>
      <c r="G31" s="33"/>
      <c r="H31" s="34">
        <v>2000</v>
      </c>
      <c r="I31" s="33"/>
      <c r="J31" s="34">
        <v>1637</v>
      </c>
      <c r="K31" s="33"/>
      <c r="L31" s="34">
        <v>78870</v>
      </c>
      <c r="M31" s="14"/>
    </row>
    <row r="32" spans="1:13" ht="12.75">
      <c r="A32" s="31"/>
      <c r="B32" s="32" t="s">
        <v>369</v>
      </c>
      <c r="C32" s="33"/>
      <c r="D32" s="34">
        <v>81402</v>
      </c>
      <c r="E32" s="33"/>
      <c r="F32" s="34">
        <v>2250</v>
      </c>
      <c r="G32" s="33"/>
      <c r="H32" s="34">
        <v>2000</v>
      </c>
      <c r="I32" s="33"/>
      <c r="J32" s="34">
        <v>1564</v>
      </c>
      <c r="K32" s="33"/>
      <c r="L32" s="34">
        <v>84088</v>
      </c>
      <c r="M32" s="14"/>
    </row>
    <row r="33" spans="1:13" ht="12.75">
      <c r="A33" s="31"/>
      <c r="B33" s="32" t="s">
        <v>370</v>
      </c>
      <c r="C33" s="33"/>
      <c r="D33" s="34">
        <v>77915</v>
      </c>
      <c r="E33" s="33"/>
      <c r="F33" s="34">
        <v>2571</v>
      </c>
      <c r="G33" s="33"/>
      <c r="H33" s="34">
        <v>2000</v>
      </c>
      <c r="I33" s="33"/>
      <c r="J33" s="34">
        <v>1704</v>
      </c>
      <c r="K33" s="33"/>
      <c r="L33" s="34">
        <v>80782</v>
      </c>
      <c r="M33" s="14"/>
    </row>
    <row r="34" spans="1:13" ht="12.75">
      <c r="A34" s="31"/>
      <c r="B34" s="32" t="s">
        <v>371</v>
      </c>
      <c r="C34" s="33"/>
      <c r="D34" s="34">
        <v>73135</v>
      </c>
      <c r="E34" s="33"/>
      <c r="F34" s="34">
        <v>2460</v>
      </c>
      <c r="G34" s="33"/>
      <c r="H34" s="34">
        <v>2000</v>
      </c>
      <c r="I34" s="33"/>
      <c r="J34" s="34">
        <v>1215</v>
      </c>
      <c r="K34" s="33"/>
      <c r="L34" s="34">
        <v>76380</v>
      </c>
      <c r="M34" s="14"/>
    </row>
    <row r="35" spans="1:13" ht="42.75" customHeight="1">
      <c r="A35" s="18" t="s">
        <v>377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57" customHeight="1">
      <c r="A36" s="13" t="s">
        <v>378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0.5" customHeight="1">
      <c r="A37" s="19" t="s">
        <v>171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</sheetData>
  <sheetProtection/>
  <mergeCells count="13">
    <mergeCell ref="A4:A15"/>
    <mergeCell ref="A16:A27"/>
    <mergeCell ref="A28:A34"/>
    <mergeCell ref="A35:M35"/>
    <mergeCell ref="A36:M36"/>
    <mergeCell ref="A37:M37"/>
    <mergeCell ref="A1:M1"/>
    <mergeCell ref="A2:B3"/>
    <mergeCell ref="C2:D2"/>
    <mergeCell ref="E2:F2"/>
    <mergeCell ref="G2:H2"/>
    <mergeCell ref="I2:J2"/>
    <mergeCell ref="K2:L2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9" width="10.28125" style="10" customWidth="1"/>
    <col min="10" max="16384" width="9.140625" style="10" customWidth="1"/>
  </cols>
  <sheetData>
    <row r="1" spans="1:9" ht="11.25" customHeight="1">
      <c r="A1" s="13" t="s">
        <v>379</v>
      </c>
      <c r="B1" s="13"/>
      <c r="C1" s="13"/>
      <c r="D1" s="13"/>
      <c r="E1" s="13"/>
      <c r="F1" s="13"/>
      <c r="G1" s="13"/>
      <c r="H1" s="13"/>
      <c r="I1" s="13"/>
    </row>
    <row r="2" spans="1:9" ht="10.5" customHeight="1">
      <c r="A2" s="35" t="str">
        <f>"Month"</f>
        <v>Month</v>
      </c>
      <c r="B2" s="36" t="s">
        <v>173</v>
      </c>
      <c r="C2" s="36"/>
      <c r="D2" s="36" t="s">
        <v>380</v>
      </c>
      <c r="E2" s="36"/>
      <c r="F2" s="36" t="s">
        <v>178</v>
      </c>
      <c r="G2" s="36"/>
      <c r="H2" s="36" t="s">
        <v>381</v>
      </c>
      <c r="I2" s="36"/>
    </row>
    <row r="3" spans="1:9" ht="12.75">
      <c r="A3" s="35"/>
      <c r="B3" s="30" t="s">
        <v>20</v>
      </c>
      <c r="C3" s="30" t="s">
        <v>21</v>
      </c>
      <c r="D3" s="30" t="s">
        <v>20</v>
      </c>
      <c r="E3" s="30" t="s">
        <v>21</v>
      </c>
      <c r="F3" s="30" t="s">
        <v>20</v>
      </c>
      <c r="G3" s="30" t="s">
        <v>21</v>
      </c>
      <c r="H3" s="30" t="s">
        <v>20</v>
      </c>
      <c r="I3" s="30" t="s">
        <v>21</v>
      </c>
    </row>
    <row r="4" spans="1:9" ht="12.75">
      <c r="A4" s="14" t="s">
        <v>382</v>
      </c>
      <c r="B4" s="37">
        <v>4.16</v>
      </c>
      <c r="C4" s="37">
        <v>7.41</v>
      </c>
      <c r="D4" s="37">
        <v>4.05</v>
      </c>
      <c r="E4" s="37">
        <v>7.13</v>
      </c>
      <c r="F4" s="37">
        <v>4.58</v>
      </c>
      <c r="G4" s="37">
        <v>9.18</v>
      </c>
      <c r="H4" s="37">
        <v>4.58</v>
      </c>
      <c r="I4" s="37">
        <v>9.26</v>
      </c>
    </row>
    <row r="5" spans="1:9" ht="12.75">
      <c r="A5" s="14" t="s">
        <v>383</v>
      </c>
      <c r="B5" s="37">
        <v>4.49</v>
      </c>
      <c r="C5" s="37">
        <v>7.1</v>
      </c>
      <c r="D5" s="37">
        <v>4.47</v>
      </c>
      <c r="E5" s="37">
        <v>6.77</v>
      </c>
      <c r="F5" s="37">
        <v>4.44</v>
      </c>
      <c r="G5" s="37">
        <v>10.2</v>
      </c>
      <c r="H5" s="37">
        <v>4.71</v>
      </c>
      <c r="I5" s="37">
        <v>8.41</v>
      </c>
    </row>
    <row r="6" spans="1:9" ht="12.75">
      <c r="A6" s="14" t="s">
        <v>384</v>
      </c>
      <c r="B6" s="37">
        <v>5.44</v>
      </c>
      <c r="C6" s="37">
        <v>7.61</v>
      </c>
      <c r="D6" s="37">
        <v>5.47</v>
      </c>
      <c r="E6" s="37">
        <v>7.26</v>
      </c>
      <c r="F6" s="37">
        <v>4.45</v>
      </c>
      <c r="G6" s="37">
        <v>10.2</v>
      </c>
      <c r="H6" s="37">
        <v>5.47</v>
      </c>
      <c r="I6" s="37">
        <v>8.3</v>
      </c>
    </row>
    <row r="7" spans="1:9" ht="12.75">
      <c r="A7" s="14" t="s">
        <v>385</v>
      </c>
      <c r="B7" s="37">
        <v>5.79</v>
      </c>
      <c r="C7" s="37">
        <v>7.55</v>
      </c>
      <c r="D7" s="37">
        <v>5.76</v>
      </c>
      <c r="E7" s="37">
        <v>7.01</v>
      </c>
      <c r="F7" s="37">
        <v>4.89</v>
      </c>
      <c r="G7" s="37">
        <v>10.7</v>
      </c>
      <c r="H7" s="37">
        <v>5.97</v>
      </c>
      <c r="I7" s="37">
        <v>8.05</v>
      </c>
    </row>
    <row r="8" spans="1:9" ht="12.75">
      <c r="A8" s="14" t="s">
        <v>386</v>
      </c>
      <c r="B8" s="37">
        <v>5.88</v>
      </c>
      <c r="C8" s="37">
        <v>7.29</v>
      </c>
      <c r="D8" s="37">
        <v>5.83</v>
      </c>
      <c r="E8" s="37">
        <v>6.54</v>
      </c>
      <c r="F8" s="37">
        <v>5.07</v>
      </c>
      <c r="G8" s="37">
        <v>9.58</v>
      </c>
      <c r="H8" s="37">
        <v>6.14</v>
      </c>
      <c r="I8" s="37">
        <v>8.2</v>
      </c>
    </row>
    <row r="9" spans="1:9" ht="12.75">
      <c r="A9" s="14" t="s">
        <v>387</v>
      </c>
      <c r="B9" s="37">
        <v>6.1</v>
      </c>
      <c r="C9" s="37">
        <v>7.26</v>
      </c>
      <c r="D9" s="37">
        <v>6.02</v>
      </c>
      <c r="E9" s="37">
        <v>6.42</v>
      </c>
      <c r="F9" s="37">
        <v>5.55</v>
      </c>
      <c r="G9" s="37">
        <v>10.4</v>
      </c>
      <c r="H9" s="37">
        <v>6.35</v>
      </c>
      <c r="I9" s="37">
        <v>8.46</v>
      </c>
    </row>
    <row r="10" spans="1:9" ht="12.75">
      <c r="A10" s="14" t="s">
        <v>388</v>
      </c>
      <c r="B10" s="37">
        <v>6.44</v>
      </c>
      <c r="C10" s="37">
        <v>7.19</v>
      </c>
      <c r="D10" s="37">
        <v>6.4</v>
      </c>
      <c r="E10" s="37">
        <v>6.41</v>
      </c>
      <c r="F10" s="37">
        <v>5.71</v>
      </c>
      <c r="G10" s="37">
        <v>10</v>
      </c>
      <c r="H10" s="37">
        <v>6.6</v>
      </c>
      <c r="I10" s="37">
        <v>8.26</v>
      </c>
    </row>
    <row r="11" spans="1:9" ht="12.75">
      <c r="A11" s="14" t="s">
        <v>389</v>
      </c>
      <c r="B11" s="37">
        <v>6.69</v>
      </c>
      <c r="C11" s="37">
        <v>7.04</v>
      </c>
      <c r="D11" s="37">
        <v>6.35</v>
      </c>
      <c r="E11" s="37">
        <v>6.57</v>
      </c>
      <c r="F11" s="37">
        <v>7.09</v>
      </c>
      <c r="G11" s="37">
        <v>8.8</v>
      </c>
      <c r="H11" s="37">
        <v>7.14</v>
      </c>
      <c r="I11" s="37">
        <v>8.12</v>
      </c>
    </row>
    <row r="12" spans="1:9" ht="12.75">
      <c r="A12" s="14" t="s">
        <v>390</v>
      </c>
      <c r="B12" s="37">
        <v>7.42</v>
      </c>
      <c r="C12" s="37">
        <v>7.09</v>
      </c>
      <c r="D12" s="37">
        <v>7.03</v>
      </c>
      <c r="E12" s="37">
        <v>6.49</v>
      </c>
      <c r="F12" s="37">
        <v>8.45</v>
      </c>
      <c r="G12" s="37">
        <v>8.88</v>
      </c>
      <c r="H12" s="37">
        <v>7.68</v>
      </c>
      <c r="I12" s="37">
        <v>7.97</v>
      </c>
    </row>
    <row r="13" spans="1:9" ht="12.75">
      <c r="A13" s="14" t="s">
        <v>391</v>
      </c>
      <c r="B13" s="37">
        <v>7.55</v>
      </c>
      <c r="C13" s="37"/>
      <c r="D13" s="37">
        <v>7.02</v>
      </c>
      <c r="E13" s="37"/>
      <c r="F13" s="37">
        <v>8.09</v>
      </c>
      <c r="G13" s="37"/>
      <c r="H13" s="37">
        <v>8.07</v>
      </c>
      <c r="I13" s="37"/>
    </row>
    <row r="14" spans="1:9" ht="12.75">
      <c r="A14" s="14" t="s">
        <v>392</v>
      </c>
      <c r="B14" s="37">
        <v>8.01</v>
      </c>
      <c r="C14" s="37"/>
      <c r="D14" s="37">
        <v>7.37</v>
      </c>
      <c r="E14" s="37"/>
      <c r="F14" s="37">
        <v>8.6</v>
      </c>
      <c r="G14" s="37"/>
      <c r="H14" s="37">
        <v>8.67</v>
      </c>
      <c r="I14" s="37"/>
    </row>
    <row r="15" spans="1:9" ht="12.75">
      <c r="A15" s="38" t="s">
        <v>376</v>
      </c>
      <c r="B15" s="39">
        <v>8.16</v>
      </c>
      <c r="C15" s="39"/>
      <c r="D15" s="39">
        <v>7.8</v>
      </c>
      <c r="E15" s="39"/>
      <c r="F15" s="39">
        <v>7.86</v>
      </c>
      <c r="G15" s="39"/>
      <c r="H15" s="39">
        <v>8.85</v>
      </c>
      <c r="I15" s="39"/>
    </row>
    <row r="16" spans="1:9" ht="21" customHeight="1">
      <c r="A16" s="13" t="s">
        <v>393</v>
      </c>
      <c r="B16" s="13"/>
      <c r="C16" s="13"/>
      <c r="D16" s="13"/>
      <c r="E16" s="13"/>
      <c r="F16" s="13"/>
      <c r="G16" s="13"/>
      <c r="H16" s="13"/>
      <c r="I16" s="13"/>
    </row>
    <row r="17" spans="1:9" ht="10.5" customHeight="1">
      <c r="A17" s="19" t="s">
        <v>171</v>
      </c>
      <c r="B17" s="19"/>
      <c r="C17" s="19"/>
      <c r="D17" s="19"/>
      <c r="E17" s="19"/>
      <c r="F17" s="19"/>
      <c r="G17" s="19"/>
      <c r="H17" s="19"/>
      <c r="I17" s="19"/>
    </row>
  </sheetData>
  <sheetProtection/>
  <mergeCells count="8">
    <mergeCell ref="A16:I16"/>
    <mergeCell ref="A17:I17"/>
    <mergeCell ref="A1:I1"/>
    <mergeCell ref="A2:A3"/>
    <mergeCell ref="B2:C2"/>
    <mergeCell ref="D2:E2"/>
    <mergeCell ref="F2:G2"/>
    <mergeCell ref="H2:I2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9" width="10.28125" style="10" customWidth="1"/>
    <col min="10" max="16384" width="9.140625" style="10" customWidth="1"/>
  </cols>
  <sheetData>
    <row r="1" spans="1:9" ht="11.25" customHeight="1">
      <c r="A1" s="13" t="s">
        <v>394</v>
      </c>
      <c r="B1" s="13"/>
      <c r="C1" s="13"/>
      <c r="D1" s="13"/>
      <c r="E1" s="13"/>
      <c r="F1" s="13"/>
      <c r="G1" s="13"/>
      <c r="H1" s="13"/>
      <c r="I1" s="13"/>
    </row>
    <row r="2" spans="1:9" ht="10.5" customHeight="1">
      <c r="A2" s="35" t="str">
        <f>"Month"</f>
        <v>Month</v>
      </c>
      <c r="B2" s="36" t="s">
        <v>395</v>
      </c>
      <c r="C2" s="36"/>
      <c r="D2" s="36" t="s">
        <v>396</v>
      </c>
      <c r="E2" s="36"/>
      <c r="F2" s="36" t="s">
        <v>397</v>
      </c>
      <c r="G2" s="36"/>
      <c r="H2" s="36" t="s">
        <v>398</v>
      </c>
      <c r="I2" s="36"/>
    </row>
    <row r="3" spans="1:9" ht="12.75">
      <c r="A3" s="35"/>
      <c r="B3" s="30" t="s">
        <v>20</v>
      </c>
      <c r="C3" s="30" t="s">
        <v>21</v>
      </c>
      <c r="D3" s="30" t="s">
        <v>20</v>
      </c>
      <c r="E3" s="30" t="s">
        <v>21</v>
      </c>
      <c r="F3" s="30" t="s">
        <v>20</v>
      </c>
      <c r="G3" s="30" t="s">
        <v>21</v>
      </c>
      <c r="H3" s="30" t="s">
        <v>20</v>
      </c>
      <c r="I3" s="30" t="s">
        <v>21</v>
      </c>
    </row>
    <row r="4" spans="1:9" ht="12.75">
      <c r="A4" s="14" t="s">
        <v>382</v>
      </c>
      <c r="B4" s="37">
        <v>3.94</v>
      </c>
      <c r="C4" s="37">
        <v>7.2</v>
      </c>
      <c r="D4" s="37">
        <v>4.5</v>
      </c>
      <c r="E4" s="37">
        <v>7</v>
      </c>
      <c r="F4" s="37">
        <v>4.59</v>
      </c>
      <c r="G4" s="37">
        <v>9.34</v>
      </c>
      <c r="H4" s="37">
        <v>4.28</v>
      </c>
      <c r="I4" s="37">
        <v>6.94</v>
      </c>
    </row>
    <row r="5" spans="1:9" ht="12.75">
      <c r="A5" s="14" t="s">
        <v>383</v>
      </c>
      <c r="B5" s="37">
        <v>4.38</v>
      </c>
      <c r="C5" s="37">
        <v>6.97</v>
      </c>
      <c r="D5" s="37">
        <v>4.77</v>
      </c>
      <c r="E5" s="37">
        <v>6.5</v>
      </c>
      <c r="F5" s="37">
        <v>4.72</v>
      </c>
      <c r="G5" s="37">
        <v>8.45</v>
      </c>
      <c r="H5" s="37">
        <v>5.26</v>
      </c>
      <c r="I5" s="37">
        <v>6.72</v>
      </c>
    </row>
    <row r="6" spans="1:9" ht="12.75">
      <c r="A6" s="14" t="s">
        <v>384</v>
      </c>
      <c r="B6" s="37">
        <v>5.42</v>
      </c>
      <c r="C6" s="37">
        <v>7.4</v>
      </c>
      <c r="D6" s="37">
        <v>5.75</v>
      </c>
      <c r="E6" s="37">
        <v>7.08</v>
      </c>
      <c r="F6" s="37">
        <v>5.49</v>
      </c>
      <c r="G6" s="37">
        <v>8.39</v>
      </c>
      <c r="H6" s="37">
        <v>5.52</v>
      </c>
      <c r="I6" s="37">
        <v>6.79</v>
      </c>
    </row>
    <row r="7" spans="1:9" ht="12.75">
      <c r="A7" s="14" t="s">
        <v>385</v>
      </c>
      <c r="B7" s="37">
        <v>5.82</v>
      </c>
      <c r="C7" s="37">
        <v>7.27</v>
      </c>
      <c r="D7" s="37">
        <v>5.89</v>
      </c>
      <c r="E7" s="37">
        <v>6.93</v>
      </c>
      <c r="F7" s="37">
        <v>6.03</v>
      </c>
      <c r="G7" s="37">
        <v>8.16</v>
      </c>
      <c r="H7" s="37">
        <v>5.54</v>
      </c>
      <c r="I7" s="37">
        <v>6.59</v>
      </c>
    </row>
    <row r="8" spans="1:9" ht="12.75">
      <c r="A8" s="14" t="s">
        <v>386</v>
      </c>
      <c r="B8" s="37">
        <v>6.09</v>
      </c>
      <c r="C8" s="37">
        <v>6.83</v>
      </c>
      <c r="D8" s="37">
        <v>6.12</v>
      </c>
      <c r="E8" s="37">
        <v>6.63</v>
      </c>
      <c r="F8" s="37">
        <v>5.96</v>
      </c>
      <c r="G8" s="37">
        <v>8.39</v>
      </c>
      <c r="H8" s="37">
        <v>5.76</v>
      </c>
      <c r="I8" s="37">
        <v>6.06</v>
      </c>
    </row>
    <row r="9" spans="1:9" ht="12.75">
      <c r="A9" s="14" t="s">
        <v>387</v>
      </c>
      <c r="B9" s="37">
        <v>6.15</v>
      </c>
      <c r="C9" s="37">
        <v>6.63</v>
      </c>
      <c r="D9" s="37">
        <v>5.46</v>
      </c>
      <c r="E9" s="37">
        <v>6.24</v>
      </c>
      <c r="F9" s="37">
        <v>6.41</v>
      </c>
      <c r="G9" s="37">
        <v>8.69</v>
      </c>
      <c r="H9" s="37">
        <v>5.88</v>
      </c>
      <c r="I9" s="37">
        <v>6.07</v>
      </c>
    </row>
    <row r="10" spans="1:9" ht="12.75">
      <c r="A10" s="14" t="s">
        <v>388</v>
      </c>
      <c r="B10" s="37">
        <v>6.51</v>
      </c>
      <c r="C10" s="37">
        <v>6.54</v>
      </c>
      <c r="D10" s="37">
        <v>6.73</v>
      </c>
      <c r="E10" s="37">
        <v>6.58</v>
      </c>
      <c r="F10" s="37">
        <v>6.64</v>
      </c>
      <c r="G10" s="37">
        <v>8.44</v>
      </c>
      <c r="H10" s="37">
        <v>6.07</v>
      </c>
      <c r="I10" s="37">
        <v>6.12</v>
      </c>
    </row>
    <row r="11" spans="1:9" ht="12.75">
      <c r="A11" s="14" t="s">
        <v>389</v>
      </c>
      <c r="B11" s="37">
        <v>6.5</v>
      </c>
      <c r="C11" s="37">
        <v>6.72</v>
      </c>
      <c r="D11" s="37">
        <v>6.31</v>
      </c>
      <c r="E11" s="37">
        <v>6.87</v>
      </c>
      <c r="F11" s="37">
        <v>7.22</v>
      </c>
      <c r="G11" s="37">
        <v>8.36</v>
      </c>
      <c r="H11" s="37">
        <v>6.05</v>
      </c>
      <c r="I11" s="37">
        <v>6.15</v>
      </c>
    </row>
    <row r="12" spans="1:9" ht="12.75">
      <c r="A12" s="14" t="s">
        <v>390</v>
      </c>
      <c r="B12" s="37">
        <v>7.07</v>
      </c>
      <c r="C12" s="37"/>
      <c r="D12" s="37">
        <v>7.11</v>
      </c>
      <c r="E12" s="37"/>
      <c r="F12" s="37">
        <v>7.7</v>
      </c>
      <c r="G12" s="37"/>
      <c r="H12" s="37">
        <v>6.78</v>
      </c>
      <c r="I12" s="37"/>
    </row>
    <row r="13" spans="1:9" ht="12.75">
      <c r="A13" s="14" t="s">
        <v>391</v>
      </c>
      <c r="B13" s="37">
        <v>7.1</v>
      </c>
      <c r="C13" s="37"/>
      <c r="D13" s="37">
        <v>6.7</v>
      </c>
      <c r="E13" s="37"/>
      <c r="F13" s="37">
        <v>8.12</v>
      </c>
      <c r="G13" s="37"/>
      <c r="H13" s="37">
        <v>6.65</v>
      </c>
      <c r="I13" s="37"/>
    </row>
    <row r="14" spans="1:9" ht="12.75">
      <c r="A14" s="14" t="s">
        <v>392</v>
      </c>
      <c r="B14" s="37">
        <v>7.5</v>
      </c>
      <c r="C14" s="37"/>
      <c r="D14" s="37">
        <v>7.27</v>
      </c>
      <c r="E14" s="37"/>
      <c r="F14" s="37">
        <v>8.75</v>
      </c>
      <c r="G14" s="37"/>
      <c r="H14" s="37">
        <v>7.06</v>
      </c>
      <c r="I14" s="37"/>
    </row>
    <row r="15" spans="1:9" ht="12.75">
      <c r="A15" s="38" t="s">
        <v>376</v>
      </c>
      <c r="B15" s="39">
        <v>8</v>
      </c>
      <c r="C15" s="39"/>
      <c r="D15" s="39">
        <v>7.09</v>
      </c>
      <c r="E15" s="39"/>
      <c r="F15" s="39">
        <v>8.95</v>
      </c>
      <c r="G15" s="39"/>
      <c r="H15" s="39">
        <v>7.22</v>
      </c>
      <c r="I15" s="39"/>
    </row>
    <row r="16" spans="1:9" ht="14.25" customHeight="1">
      <c r="A16" s="13" t="str">
        <f>"Source: USDA, National Agricultural Statistics Service, Agricultural Prices."</f>
        <v>Source: USDA, National Agricultural Statistics Service, Agricultural Prices.</v>
      </c>
      <c r="B16" s="13"/>
      <c r="C16" s="13"/>
      <c r="D16" s="13"/>
      <c r="E16" s="13"/>
      <c r="F16" s="13"/>
      <c r="G16" s="13"/>
      <c r="H16" s="13"/>
      <c r="I16" s="13"/>
    </row>
    <row r="17" spans="1:9" ht="10.5" customHeight="1">
      <c r="A17" s="19" t="s">
        <v>171</v>
      </c>
      <c r="B17" s="19"/>
      <c r="C17" s="19"/>
      <c r="D17" s="19"/>
      <c r="E17" s="19"/>
      <c r="F17" s="19"/>
      <c r="G17" s="19"/>
      <c r="H17" s="19"/>
      <c r="I17" s="19"/>
    </row>
  </sheetData>
  <sheetProtection/>
  <mergeCells count="8">
    <mergeCell ref="A16:I16"/>
    <mergeCell ref="A17:I17"/>
    <mergeCell ref="A1:I1"/>
    <mergeCell ref="A2:A3"/>
    <mergeCell ref="B2:C2"/>
    <mergeCell ref="D2:E2"/>
    <mergeCell ref="F2:G2"/>
    <mergeCell ref="H2:I2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8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11.00390625" style="10" customWidth="1"/>
    <col min="2" max="9" width="10.28125" style="10" customWidth="1"/>
    <col min="10" max="16384" width="9.140625" style="10" customWidth="1"/>
  </cols>
  <sheetData>
    <row r="1" spans="1:9" ht="11.25" customHeight="1">
      <c r="A1" s="13" t="s">
        <v>399</v>
      </c>
      <c r="B1" s="13"/>
      <c r="C1" s="13"/>
      <c r="D1" s="13"/>
      <c r="E1" s="13"/>
      <c r="F1" s="13"/>
      <c r="G1" s="13"/>
      <c r="H1" s="13"/>
      <c r="I1" s="13"/>
    </row>
    <row r="2" spans="1:9" ht="42.75" customHeight="1">
      <c r="A2" s="21" t="str">
        <f>"Month"</f>
        <v>Month</v>
      </c>
      <c r="B2" s="40" t="s">
        <v>400</v>
      </c>
      <c r="C2" s="40"/>
      <c r="D2" s="40" t="s">
        <v>401</v>
      </c>
      <c r="E2" s="40"/>
      <c r="F2" s="40" t="s">
        <v>402</v>
      </c>
      <c r="G2" s="40"/>
      <c r="H2" s="40" t="s">
        <v>403</v>
      </c>
      <c r="I2" s="40"/>
    </row>
    <row r="3" spans="1:9" ht="12.75">
      <c r="A3" s="21"/>
      <c r="B3" s="41" t="s">
        <v>20</v>
      </c>
      <c r="C3" s="41" t="s">
        <v>21</v>
      </c>
      <c r="D3" s="41" t="s">
        <v>20</v>
      </c>
      <c r="E3" s="41" t="s">
        <v>21</v>
      </c>
      <c r="F3" s="41" t="s">
        <v>20</v>
      </c>
      <c r="G3" s="41" t="s">
        <v>21</v>
      </c>
      <c r="H3" s="41" t="s">
        <v>20</v>
      </c>
      <c r="I3" s="41" t="s">
        <v>21</v>
      </c>
    </row>
    <row r="4" spans="1:9" ht="12.75">
      <c r="A4" s="42" t="s">
        <v>404</v>
      </c>
      <c r="B4" s="43" t="s">
        <v>405</v>
      </c>
      <c r="C4" s="43" t="s">
        <v>406</v>
      </c>
      <c r="D4" s="43" t="s">
        <v>407</v>
      </c>
      <c r="E4" s="43" t="s">
        <v>408</v>
      </c>
      <c r="F4" s="43" t="s">
        <v>405</v>
      </c>
      <c r="G4" s="43" t="s">
        <v>409</v>
      </c>
      <c r="H4" s="43" t="s">
        <v>410</v>
      </c>
      <c r="I4" s="43" t="s">
        <v>411</v>
      </c>
    </row>
    <row r="5" spans="1:9" ht="12.75">
      <c r="A5" s="42" t="s">
        <v>412</v>
      </c>
      <c r="B5" s="43" t="s">
        <v>413</v>
      </c>
      <c r="C5" s="43" t="s">
        <v>414</v>
      </c>
      <c r="D5" s="43" t="s">
        <v>415</v>
      </c>
      <c r="E5" s="43" t="s">
        <v>416</v>
      </c>
      <c r="F5" s="43" t="s">
        <v>417</v>
      </c>
      <c r="G5" s="43" t="s">
        <v>418</v>
      </c>
      <c r="H5" s="43" t="s">
        <v>419</v>
      </c>
      <c r="I5" s="43" t="s">
        <v>420</v>
      </c>
    </row>
    <row r="6" spans="1:9" ht="12.75">
      <c r="A6" s="42" t="s">
        <v>421</v>
      </c>
      <c r="B6" s="43" t="s">
        <v>422</v>
      </c>
      <c r="C6" s="43" t="s">
        <v>423</v>
      </c>
      <c r="D6" s="43" t="s">
        <v>424</v>
      </c>
      <c r="E6" s="43" t="s">
        <v>425</v>
      </c>
      <c r="F6" s="43" t="s">
        <v>426</v>
      </c>
      <c r="G6" s="43" t="s">
        <v>427</v>
      </c>
      <c r="H6" s="43" t="s">
        <v>428</v>
      </c>
      <c r="I6" s="43" t="s">
        <v>429</v>
      </c>
    </row>
    <row r="7" spans="1:9" ht="12.75">
      <c r="A7" s="42" t="s">
        <v>430</v>
      </c>
      <c r="B7" s="43" t="s">
        <v>216</v>
      </c>
      <c r="C7" s="43" t="s">
        <v>431</v>
      </c>
      <c r="D7" s="43" t="s">
        <v>432</v>
      </c>
      <c r="E7" s="43" t="s">
        <v>433</v>
      </c>
      <c r="F7" s="43" t="s">
        <v>151</v>
      </c>
      <c r="G7" s="43" t="s">
        <v>409</v>
      </c>
      <c r="H7" s="43" t="s">
        <v>434</v>
      </c>
      <c r="I7" s="43" t="s">
        <v>435</v>
      </c>
    </row>
    <row r="8" spans="1:9" ht="12.75">
      <c r="A8" s="42" t="s">
        <v>436</v>
      </c>
      <c r="B8" s="43" t="s">
        <v>437</v>
      </c>
      <c r="C8" s="43" t="s">
        <v>438</v>
      </c>
      <c r="D8" s="43" t="s">
        <v>439</v>
      </c>
      <c r="E8" s="43" t="s">
        <v>440</v>
      </c>
      <c r="F8" s="43" t="s">
        <v>441</v>
      </c>
      <c r="G8" s="43" t="s">
        <v>442</v>
      </c>
      <c r="H8" s="43" t="s">
        <v>443</v>
      </c>
      <c r="I8" s="43" t="s">
        <v>444</v>
      </c>
    </row>
    <row r="9" spans="1:9" ht="12.75">
      <c r="A9" s="42" t="s">
        <v>445</v>
      </c>
      <c r="B9" s="43" t="s">
        <v>446</v>
      </c>
      <c r="C9" s="43" t="s">
        <v>447</v>
      </c>
      <c r="D9" s="43" t="s">
        <v>448</v>
      </c>
      <c r="E9" s="43" t="s">
        <v>449</v>
      </c>
      <c r="F9" s="43" t="s">
        <v>450</v>
      </c>
      <c r="G9" s="43" t="s">
        <v>451</v>
      </c>
      <c r="H9" s="43" t="s">
        <v>452</v>
      </c>
      <c r="I9" s="43" t="s">
        <v>453</v>
      </c>
    </row>
    <row r="10" spans="1:9" ht="12.75">
      <c r="A10" s="42" t="s">
        <v>454</v>
      </c>
      <c r="B10" s="43" t="s">
        <v>455</v>
      </c>
      <c r="C10" s="43" t="s">
        <v>456</v>
      </c>
      <c r="D10" s="43" t="s">
        <v>457</v>
      </c>
      <c r="E10" s="43" t="s">
        <v>414</v>
      </c>
      <c r="F10" s="43" t="s">
        <v>458</v>
      </c>
      <c r="G10" s="43" t="s">
        <v>459</v>
      </c>
      <c r="H10" s="43" t="s">
        <v>460</v>
      </c>
      <c r="I10" s="43" t="s">
        <v>461</v>
      </c>
    </row>
    <row r="11" spans="1:9" ht="12.75">
      <c r="A11" s="42" t="s">
        <v>462</v>
      </c>
      <c r="B11" s="43" t="s">
        <v>416</v>
      </c>
      <c r="C11" s="43" t="s">
        <v>463</v>
      </c>
      <c r="D11" s="43" t="s">
        <v>464</v>
      </c>
      <c r="E11" s="43" t="s">
        <v>241</v>
      </c>
      <c r="F11" s="43" t="s">
        <v>465</v>
      </c>
      <c r="G11" s="43" t="s">
        <v>151</v>
      </c>
      <c r="H11" s="43" t="s">
        <v>429</v>
      </c>
      <c r="I11" s="43" t="s">
        <v>466</v>
      </c>
    </row>
    <row r="12" spans="1:9" ht="12.75">
      <c r="A12" s="42" t="s">
        <v>467</v>
      </c>
      <c r="B12" s="43" t="s">
        <v>468</v>
      </c>
      <c r="C12" s="43" t="s">
        <v>469</v>
      </c>
      <c r="D12" s="43" t="s">
        <v>470</v>
      </c>
      <c r="E12" s="43" t="s">
        <v>471</v>
      </c>
      <c r="F12" s="43" t="s">
        <v>472</v>
      </c>
      <c r="G12" s="43" t="s">
        <v>473</v>
      </c>
      <c r="H12" s="43" t="s">
        <v>474</v>
      </c>
      <c r="I12" s="43" t="s">
        <v>475</v>
      </c>
    </row>
    <row r="13" spans="1:9" ht="12.75">
      <c r="A13" s="42" t="s">
        <v>476</v>
      </c>
      <c r="B13" s="43" t="s">
        <v>477</v>
      </c>
      <c r="C13" s="43" t="s">
        <v>441</v>
      </c>
      <c r="D13" s="43" t="s">
        <v>478</v>
      </c>
      <c r="E13" s="43" t="s">
        <v>441</v>
      </c>
      <c r="F13" s="43" t="s">
        <v>479</v>
      </c>
      <c r="G13" s="43" t="s">
        <v>441</v>
      </c>
      <c r="H13" s="43" t="s">
        <v>480</v>
      </c>
      <c r="I13" s="43" t="s">
        <v>441</v>
      </c>
    </row>
    <row r="14" spans="1:9" ht="12.75">
      <c r="A14" s="42" t="s">
        <v>481</v>
      </c>
      <c r="B14" s="43" t="s">
        <v>482</v>
      </c>
      <c r="C14" s="43" t="s">
        <v>441</v>
      </c>
      <c r="D14" s="43" t="s">
        <v>483</v>
      </c>
      <c r="E14" s="43" t="s">
        <v>441</v>
      </c>
      <c r="F14" s="43" t="s">
        <v>484</v>
      </c>
      <c r="G14" s="43" t="s">
        <v>441</v>
      </c>
      <c r="H14" s="43" t="s">
        <v>485</v>
      </c>
      <c r="I14" s="43" t="s">
        <v>441</v>
      </c>
    </row>
    <row r="15" spans="1:9" ht="12.75">
      <c r="A15" s="42" t="s">
        <v>486</v>
      </c>
      <c r="B15" s="43" t="s">
        <v>478</v>
      </c>
      <c r="C15" s="43" t="s">
        <v>441</v>
      </c>
      <c r="D15" s="43" t="s">
        <v>487</v>
      </c>
      <c r="E15" s="43" t="s">
        <v>441</v>
      </c>
      <c r="F15" s="43" t="s">
        <v>488</v>
      </c>
      <c r="G15" s="43" t="s">
        <v>441</v>
      </c>
      <c r="H15" s="43" t="s">
        <v>489</v>
      </c>
      <c r="I15" s="43" t="s">
        <v>441</v>
      </c>
    </row>
    <row r="16" spans="1:9" ht="1.5" customHeight="1">
      <c r="A16" s="14"/>
      <c r="B16" s="44"/>
      <c r="C16" s="44"/>
      <c r="D16" s="44"/>
      <c r="E16" s="44"/>
      <c r="F16" s="44"/>
      <c r="G16" s="44"/>
      <c r="H16" s="44"/>
      <c r="I16" s="14"/>
    </row>
    <row r="17" spans="1:9" ht="42.75" customHeight="1">
      <c r="A17" s="35"/>
      <c r="B17" s="45" t="s">
        <v>490</v>
      </c>
      <c r="C17" s="45"/>
      <c r="D17" s="45" t="s">
        <v>491</v>
      </c>
      <c r="E17" s="45"/>
      <c r="F17" s="45" t="s">
        <v>492</v>
      </c>
      <c r="G17" s="45"/>
      <c r="H17" s="45" t="s">
        <v>493</v>
      </c>
      <c r="I17" s="45"/>
    </row>
    <row r="18" spans="1:9" ht="12.75">
      <c r="A18" s="35"/>
      <c r="B18" s="46" t="s">
        <v>20</v>
      </c>
      <c r="C18" s="46" t="s">
        <v>21</v>
      </c>
      <c r="D18" s="46" t="s">
        <v>20</v>
      </c>
      <c r="E18" s="46" t="s">
        <v>21</v>
      </c>
      <c r="F18" s="46" t="s">
        <v>20</v>
      </c>
      <c r="G18" s="46" t="s">
        <v>21</v>
      </c>
      <c r="H18" s="46" t="s">
        <v>20</v>
      </c>
      <c r="I18" s="46" t="s">
        <v>21</v>
      </c>
    </row>
    <row r="19" spans="1:9" ht="12.75">
      <c r="A19" s="42" t="s">
        <v>404</v>
      </c>
      <c r="B19" s="47" t="s">
        <v>494</v>
      </c>
      <c r="C19" s="47" t="s">
        <v>495</v>
      </c>
      <c r="D19" s="47" t="s">
        <v>496</v>
      </c>
      <c r="E19" s="47" t="s">
        <v>182</v>
      </c>
      <c r="F19" s="47" t="s">
        <v>497</v>
      </c>
      <c r="G19" s="47" t="s">
        <v>498</v>
      </c>
      <c r="H19" s="47" t="s">
        <v>441</v>
      </c>
      <c r="I19" s="47" t="s">
        <v>441</v>
      </c>
    </row>
    <row r="20" spans="1:9" ht="12.75">
      <c r="A20" s="42" t="s">
        <v>412</v>
      </c>
      <c r="B20" s="47" t="s">
        <v>426</v>
      </c>
      <c r="C20" s="47" t="s">
        <v>499</v>
      </c>
      <c r="D20" s="47" t="s">
        <v>500</v>
      </c>
      <c r="E20" s="47" t="s">
        <v>501</v>
      </c>
      <c r="F20" s="47" t="s">
        <v>502</v>
      </c>
      <c r="G20" s="47" t="s">
        <v>503</v>
      </c>
      <c r="H20" s="47" t="s">
        <v>441</v>
      </c>
      <c r="I20" s="47" t="s">
        <v>441</v>
      </c>
    </row>
    <row r="21" spans="1:9" ht="12.75">
      <c r="A21" s="42" t="s">
        <v>421</v>
      </c>
      <c r="B21" s="47" t="s">
        <v>446</v>
      </c>
      <c r="C21" s="47" t="s">
        <v>504</v>
      </c>
      <c r="D21" s="47" t="s">
        <v>505</v>
      </c>
      <c r="E21" s="47" t="s">
        <v>506</v>
      </c>
      <c r="F21" s="47" t="s">
        <v>441</v>
      </c>
      <c r="G21" s="47" t="s">
        <v>507</v>
      </c>
      <c r="H21" s="47" t="s">
        <v>441</v>
      </c>
      <c r="I21" s="47" t="s">
        <v>441</v>
      </c>
    </row>
    <row r="22" spans="1:9" ht="12.75">
      <c r="A22" s="42" t="s">
        <v>430</v>
      </c>
      <c r="B22" s="47" t="s">
        <v>508</v>
      </c>
      <c r="C22" s="47" t="s">
        <v>509</v>
      </c>
      <c r="D22" s="47" t="s">
        <v>510</v>
      </c>
      <c r="E22" s="47" t="s">
        <v>511</v>
      </c>
      <c r="F22" s="47" t="s">
        <v>512</v>
      </c>
      <c r="G22" s="47" t="s">
        <v>513</v>
      </c>
      <c r="H22" s="47" t="s">
        <v>441</v>
      </c>
      <c r="I22" s="47" t="s">
        <v>441</v>
      </c>
    </row>
    <row r="23" spans="1:9" ht="12.75">
      <c r="A23" s="42" t="s">
        <v>436</v>
      </c>
      <c r="B23" s="47" t="s">
        <v>514</v>
      </c>
      <c r="C23" s="47" t="s">
        <v>509</v>
      </c>
      <c r="D23" s="47" t="s">
        <v>406</v>
      </c>
      <c r="E23" s="47" t="s">
        <v>511</v>
      </c>
      <c r="F23" s="47" t="s">
        <v>441</v>
      </c>
      <c r="G23" s="47" t="s">
        <v>515</v>
      </c>
      <c r="H23" s="47" t="s">
        <v>441</v>
      </c>
      <c r="I23" s="47" t="s">
        <v>441</v>
      </c>
    </row>
    <row r="24" spans="1:9" ht="12.75">
      <c r="A24" s="42" t="s">
        <v>445</v>
      </c>
      <c r="B24" s="47" t="s">
        <v>516</v>
      </c>
      <c r="C24" s="47" t="s">
        <v>504</v>
      </c>
      <c r="D24" s="47" t="s">
        <v>517</v>
      </c>
      <c r="E24" s="47" t="s">
        <v>518</v>
      </c>
      <c r="F24" s="47" t="s">
        <v>519</v>
      </c>
      <c r="G24" s="47" t="s">
        <v>520</v>
      </c>
      <c r="H24" s="47" t="s">
        <v>441</v>
      </c>
      <c r="I24" s="47" t="s">
        <v>441</v>
      </c>
    </row>
    <row r="25" spans="1:9" ht="12.75">
      <c r="A25" s="42" t="s">
        <v>454</v>
      </c>
      <c r="B25" s="47" t="s">
        <v>521</v>
      </c>
      <c r="C25" s="47" t="s">
        <v>522</v>
      </c>
      <c r="D25" s="47" t="s">
        <v>523</v>
      </c>
      <c r="E25" s="47" t="s">
        <v>524</v>
      </c>
      <c r="F25" s="47" t="s">
        <v>441</v>
      </c>
      <c r="G25" s="47" t="s">
        <v>525</v>
      </c>
      <c r="H25" s="47" t="s">
        <v>441</v>
      </c>
      <c r="I25" s="47" t="s">
        <v>441</v>
      </c>
    </row>
    <row r="26" spans="1:9" ht="12.75">
      <c r="A26" s="42" t="s">
        <v>462</v>
      </c>
      <c r="B26" s="47" t="s">
        <v>526</v>
      </c>
      <c r="C26" s="47" t="s">
        <v>521</v>
      </c>
      <c r="D26" s="47" t="s">
        <v>527</v>
      </c>
      <c r="E26" s="47" t="s">
        <v>528</v>
      </c>
      <c r="F26" s="47" t="s">
        <v>529</v>
      </c>
      <c r="G26" s="47" t="s">
        <v>530</v>
      </c>
      <c r="H26" s="47" t="s">
        <v>441</v>
      </c>
      <c r="I26" s="47" t="s">
        <v>441</v>
      </c>
    </row>
    <row r="27" spans="1:9" ht="12.75">
      <c r="A27" s="42" t="s">
        <v>467</v>
      </c>
      <c r="B27" s="47" t="s">
        <v>531</v>
      </c>
      <c r="C27" s="47" t="s">
        <v>532</v>
      </c>
      <c r="D27" s="47" t="s">
        <v>533</v>
      </c>
      <c r="E27" s="47" t="s">
        <v>534</v>
      </c>
      <c r="F27" s="47" t="s">
        <v>237</v>
      </c>
      <c r="G27" s="47" t="s">
        <v>525</v>
      </c>
      <c r="H27" s="47" t="s">
        <v>441</v>
      </c>
      <c r="I27" s="47" t="s">
        <v>441</v>
      </c>
    </row>
    <row r="28" spans="1:9" ht="12.75">
      <c r="A28" s="42" t="s">
        <v>476</v>
      </c>
      <c r="B28" s="47" t="s">
        <v>535</v>
      </c>
      <c r="C28" s="47" t="s">
        <v>441</v>
      </c>
      <c r="D28" s="47" t="s">
        <v>536</v>
      </c>
      <c r="E28" s="47" t="s">
        <v>441</v>
      </c>
      <c r="F28" s="47" t="s">
        <v>537</v>
      </c>
      <c r="G28" s="47" t="s">
        <v>441</v>
      </c>
      <c r="H28" s="47" t="s">
        <v>441</v>
      </c>
      <c r="I28" s="47" t="s">
        <v>441</v>
      </c>
    </row>
    <row r="29" spans="1:9" ht="12.75">
      <c r="A29" s="42" t="s">
        <v>481</v>
      </c>
      <c r="B29" s="47" t="s">
        <v>538</v>
      </c>
      <c r="C29" s="47" t="s">
        <v>441</v>
      </c>
      <c r="D29" s="47" t="s">
        <v>539</v>
      </c>
      <c r="E29" s="47" t="s">
        <v>441</v>
      </c>
      <c r="F29" s="47" t="s">
        <v>540</v>
      </c>
      <c r="G29" s="47" t="s">
        <v>441</v>
      </c>
      <c r="H29" s="47" t="s">
        <v>441</v>
      </c>
      <c r="I29" s="47" t="s">
        <v>441</v>
      </c>
    </row>
    <row r="30" spans="1:9" ht="12.75">
      <c r="A30" s="42" t="s">
        <v>486</v>
      </c>
      <c r="B30" s="47" t="s">
        <v>495</v>
      </c>
      <c r="C30" s="47" t="s">
        <v>441</v>
      </c>
      <c r="D30" s="47" t="s">
        <v>541</v>
      </c>
      <c r="E30" s="47" t="s">
        <v>441</v>
      </c>
      <c r="F30" s="47" t="s">
        <v>533</v>
      </c>
      <c r="G30" s="47" t="s">
        <v>441</v>
      </c>
      <c r="H30" s="47" t="s">
        <v>441</v>
      </c>
      <c r="I30" s="47" t="s">
        <v>441</v>
      </c>
    </row>
    <row r="31" spans="1:9" ht="1.5" customHeight="1">
      <c r="A31" s="14"/>
      <c r="B31" s="44"/>
      <c r="C31" s="44"/>
      <c r="D31" s="44"/>
      <c r="E31" s="44"/>
      <c r="F31" s="44"/>
      <c r="G31" s="44"/>
      <c r="H31" s="44"/>
      <c r="I31" s="14"/>
    </row>
    <row r="32" spans="1:9" ht="32.25" customHeight="1">
      <c r="A32" s="35"/>
      <c r="B32" s="45" t="s">
        <v>542</v>
      </c>
      <c r="C32" s="45"/>
      <c r="D32" s="45" t="s">
        <v>543</v>
      </c>
      <c r="E32" s="45"/>
      <c r="F32" s="45" t="s">
        <v>544</v>
      </c>
      <c r="G32" s="45"/>
      <c r="H32" s="45" t="s">
        <v>545</v>
      </c>
      <c r="I32" s="45"/>
    </row>
    <row r="33" spans="1:9" ht="12.75">
      <c r="A33" s="35"/>
      <c r="B33" s="46" t="s">
        <v>20</v>
      </c>
      <c r="C33" s="46" t="s">
        <v>21</v>
      </c>
      <c r="D33" s="46" t="s">
        <v>20</v>
      </c>
      <c r="E33" s="46" t="s">
        <v>21</v>
      </c>
      <c r="F33" s="46" t="s">
        <v>20</v>
      </c>
      <c r="G33" s="46" t="s">
        <v>21</v>
      </c>
      <c r="H33" s="46" t="s">
        <v>20</v>
      </c>
      <c r="I33" s="46" t="s">
        <v>21</v>
      </c>
    </row>
    <row r="34" spans="1:9" ht="12.75">
      <c r="A34" s="42" t="s">
        <v>404</v>
      </c>
      <c r="B34" s="43" t="s">
        <v>546</v>
      </c>
      <c r="C34" s="43" t="s">
        <v>547</v>
      </c>
      <c r="D34" s="43" t="s">
        <v>150</v>
      </c>
      <c r="E34" s="43" t="s">
        <v>548</v>
      </c>
      <c r="F34" s="43" t="s">
        <v>549</v>
      </c>
      <c r="G34" s="43" t="s">
        <v>473</v>
      </c>
      <c r="H34" s="43" t="s">
        <v>550</v>
      </c>
      <c r="I34" s="43" t="s">
        <v>551</v>
      </c>
    </row>
    <row r="35" spans="1:9" ht="12.75">
      <c r="A35" s="42" t="s">
        <v>412</v>
      </c>
      <c r="B35" s="43" t="s">
        <v>552</v>
      </c>
      <c r="C35" s="43" t="s">
        <v>553</v>
      </c>
      <c r="D35" s="43" t="s">
        <v>554</v>
      </c>
      <c r="E35" s="43" t="s">
        <v>451</v>
      </c>
      <c r="F35" s="43" t="s">
        <v>555</v>
      </c>
      <c r="G35" s="43" t="s">
        <v>556</v>
      </c>
      <c r="H35" s="43" t="s">
        <v>557</v>
      </c>
      <c r="I35" s="43" t="s">
        <v>473</v>
      </c>
    </row>
    <row r="36" spans="1:9" ht="12.75">
      <c r="A36" s="42" t="s">
        <v>421</v>
      </c>
      <c r="B36" s="43" t="s">
        <v>558</v>
      </c>
      <c r="C36" s="43" t="s">
        <v>559</v>
      </c>
      <c r="D36" s="43" t="s">
        <v>459</v>
      </c>
      <c r="E36" s="43" t="s">
        <v>560</v>
      </c>
      <c r="F36" s="43" t="s">
        <v>561</v>
      </c>
      <c r="G36" s="43" t="s">
        <v>562</v>
      </c>
      <c r="H36" s="43" t="s">
        <v>563</v>
      </c>
      <c r="I36" s="43" t="s">
        <v>564</v>
      </c>
    </row>
    <row r="37" spans="1:9" ht="12.75">
      <c r="A37" s="42" t="s">
        <v>430</v>
      </c>
      <c r="B37" s="43" t="s">
        <v>441</v>
      </c>
      <c r="C37" s="43" t="s">
        <v>565</v>
      </c>
      <c r="D37" s="43" t="s">
        <v>566</v>
      </c>
      <c r="E37" s="43" t="s">
        <v>567</v>
      </c>
      <c r="F37" s="43" t="s">
        <v>568</v>
      </c>
      <c r="G37" s="43" t="s">
        <v>569</v>
      </c>
      <c r="H37" s="43" t="s">
        <v>570</v>
      </c>
      <c r="I37" s="43" t="s">
        <v>473</v>
      </c>
    </row>
    <row r="38" spans="1:9" ht="12.75">
      <c r="A38" s="42" t="s">
        <v>436</v>
      </c>
      <c r="B38" s="43" t="s">
        <v>571</v>
      </c>
      <c r="C38" s="43" t="s">
        <v>565</v>
      </c>
      <c r="D38" s="43" t="s">
        <v>572</v>
      </c>
      <c r="E38" s="43" t="s">
        <v>573</v>
      </c>
      <c r="F38" s="43" t="s">
        <v>572</v>
      </c>
      <c r="G38" s="43" t="s">
        <v>415</v>
      </c>
      <c r="H38" s="43" t="s">
        <v>574</v>
      </c>
      <c r="I38" s="43" t="s">
        <v>450</v>
      </c>
    </row>
    <row r="39" spans="1:9" ht="12.75">
      <c r="A39" s="42" t="s">
        <v>445</v>
      </c>
      <c r="B39" s="43" t="s">
        <v>422</v>
      </c>
      <c r="C39" s="43" t="s">
        <v>568</v>
      </c>
      <c r="D39" s="43" t="s">
        <v>568</v>
      </c>
      <c r="E39" s="43" t="s">
        <v>415</v>
      </c>
      <c r="F39" s="43" t="s">
        <v>568</v>
      </c>
      <c r="G39" s="43" t="s">
        <v>575</v>
      </c>
      <c r="H39" s="43" t="s">
        <v>459</v>
      </c>
      <c r="I39" s="43" t="s">
        <v>576</v>
      </c>
    </row>
    <row r="40" spans="1:9" ht="12.75">
      <c r="A40" s="42" t="s">
        <v>454</v>
      </c>
      <c r="B40" s="43" t="s">
        <v>577</v>
      </c>
      <c r="C40" s="43" t="s">
        <v>578</v>
      </c>
      <c r="D40" s="43" t="s">
        <v>579</v>
      </c>
      <c r="E40" s="43" t="s">
        <v>580</v>
      </c>
      <c r="F40" s="43" t="s">
        <v>427</v>
      </c>
      <c r="G40" s="43" t="s">
        <v>581</v>
      </c>
      <c r="H40" s="43" t="s">
        <v>582</v>
      </c>
      <c r="I40" s="43" t="s">
        <v>583</v>
      </c>
    </row>
    <row r="41" spans="1:9" ht="12.75">
      <c r="A41" s="42" t="s">
        <v>462</v>
      </c>
      <c r="B41" s="43" t="s">
        <v>553</v>
      </c>
      <c r="C41" s="43" t="s">
        <v>584</v>
      </c>
      <c r="D41" s="43" t="s">
        <v>585</v>
      </c>
      <c r="E41" s="43" t="s">
        <v>586</v>
      </c>
      <c r="F41" s="43" t="s">
        <v>463</v>
      </c>
      <c r="G41" s="43" t="s">
        <v>587</v>
      </c>
      <c r="H41" s="43" t="s">
        <v>588</v>
      </c>
      <c r="I41" s="43" t="s">
        <v>589</v>
      </c>
    </row>
    <row r="42" spans="1:9" ht="12.75">
      <c r="A42" s="42" t="s">
        <v>467</v>
      </c>
      <c r="B42" s="43" t="s">
        <v>590</v>
      </c>
      <c r="C42" s="43" t="s">
        <v>441</v>
      </c>
      <c r="D42" s="43" t="s">
        <v>591</v>
      </c>
      <c r="E42" s="43" t="s">
        <v>565</v>
      </c>
      <c r="F42" s="43" t="s">
        <v>592</v>
      </c>
      <c r="G42" s="43" t="s">
        <v>593</v>
      </c>
      <c r="H42" s="43" t="s">
        <v>594</v>
      </c>
      <c r="I42" s="43" t="s">
        <v>595</v>
      </c>
    </row>
    <row r="43" spans="1:9" ht="12.75">
      <c r="A43" s="42" t="s">
        <v>476</v>
      </c>
      <c r="B43" s="43" t="s">
        <v>441</v>
      </c>
      <c r="C43" s="43" t="s">
        <v>441</v>
      </c>
      <c r="D43" s="43" t="s">
        <v>596</v>
      </c>
      <c r="E43" s="43" t="s">
        <v>441</v>
      </c>
      <c r="F43" s="43" t="s">
        <v>597</v>
      </c>
      <c r="G43" s="43" t="s">
        <v>441</v>
      </c>
      <c r="H43" s="43" t="s">
        <v>598</v>
      </c>
      <c r="I43" s="43" t="s">
        <v>441</v>
      </c>
    </row>
    <row r="44" spans="1:9" ht="12.75">
      <c r="A44" s="42" t="s">
        <v>481</v>
      </c>
      <c r="B44" s="43" t="s">
        <v>599</v>
      </c>
      <c r="C44" s="43" t="s">
        <v>441</v>
      </c>
      <c r="D44" s="43" t="s">
        <v>600</v>
      </c>
      <c r="E44" s="43" t="s">
        <v>441</v>
      </c>
      <c r="F44" s="43" t="s">
        <v>469</v>
      </c>
      <c r="G44" s="43" t="s">
        <v>441</v>
      </c>
      <c r="H44" s="43" t="s">
        <v>505</v>
      </c>
      <c r="I44" s="43" t="s">
        <v>441</v>
      </c>
    </row>
    <row r="45" spans="1:9" ht="12.75">
      <c r="A45" s="42" t="s">
        <v>486</v>
      </c>
      <c r="B45" s="43" t="s">
        <v>448</v>
      </c>
      <c r="C45" s="43" t="s">
        <v>441</v>
      </c>
      <c r="D45" s="43" t="s">
        <v>598</v>
      </c>
      <c r="E45" s="43" t="s">
        <v>441</v>
      </c>
      <c r="F45" s="43" t="s">
        <v>456</v>
      </c>
      <c r="G45" s="43" t="s">
        <v>441</v>
      </c>
      <c r="H45" s="43" t="s">
        <v>601</v>
      </c>
      <c r="I45" s="43" t="s">
        <v>441</v>
      </c>
    </row>
    <row r="46" spans="1:9" ht="1.5" customHeight="1">
      <c r="A46" s="14"/>
      <c r="B46" s="44"/>
      <c r="C46" s="44"/>
      <c r="D46" s="44"/>
      <c r="E46" s="44"/>
      <c r="F46" s="44"/>
      <c r="G46" s="44"/>
      <c r="H46" s="44"/>
      <c r="I46" s="14"/>
    </row>
    <row r="47" spans="1:9" ht="54" customHeight="1">
      <c r="A47" s="18" t="s">
        <v>602</v>
      </c>
      <c r="B47" s="18"/>
      <c r="C47" s="18"/>
      <c r="D47" s="18"/>
      <c r="E47" s="18"/>
      <c r="F47" s="18"/>
      <c r="G47" s="18"/>
      <c r="H47" s="18"/>
      <c r="I47" s="18"/>
    </row>
    <row r="48" spans="1:9" ht="11.25" customHeight="1">
      <c r="A48" s="19" t="s">
        <v>171</v>
      </c>
      <c r="B48" s="19"/>
      <c r="C48" s="19"/>
      <c r="D48" s="19"/>
      <c r="E48" s="19"/>
      <c r="F48" s="19"/>
      <c r="G48" s="19"/>
      <c r="H48" s="19"/>
      <c r="I48" s="19"/>
    </row>
  </sheetData>
  <sheetProtection/>
  <mergeCells count="18">
    <mergeCell ref="A47:I47"/>
    <mergeCell ref="A48:I48"/>
    <mergeCell ref="A17:A18"/>
    <mergeCell ref="B17:C17"/>
    <mergeCell ref="D17:E17"/>
    <mergeCell ref="F17:G17"/>
    <mergeCell ref="H17:I17"/>
    <mergeCell ref="A32:A33"/>
    <mergeCell ref="B32:C32"/>
    <mergeCell ref="D32:E32"/>
    <mergeCell ref="F32:G32"/>
    <mergeCell ref="H32:I32"/>
    <mergeCell ref="A1:I1"/>
    <mergeCell ref="A2:A3"/>
    <mergeCell ref="B2:C2"/>
    <mergeCell ref="D2:E2"/>
    <mergeCell ref="F2:G2"/>
    <mergeCell ref="H2:I2"/>
  </mergeCells>
  <hyperlinks>
    <hyperlink ref="A47:I47" r:id="rId1" display="http://www.ams.usda.gov/AMSv1.0/ams.fetchTemplateData.do?template=TemplateS&amp;navID=MarketNewsAndTransportationData&amp;leftNav=MarketNewsAndTransportationData&amp;page=LSMarketNewsPageStateGrainReports"/>
  </hyperlink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8.28125" style="10" customWidth="1"/>
    <col min="2" max="2" width="16.421875" style="10" customWidth="1"/>
    <col min="3" max="8" width="9.57421875" style="10" customWidth="1"/>
    <col min="9" max="16384" width="9.140625" style="10" customWidth="1"/>
  </cols>
  <sheetData>
    <row r="1" spans="1:8" ht="10.5" customHeight="1">
      <c r="A1" s="13" t="s">
        <v>603</v>
      </c>
      <c r="B1" s="13"/>
      <c r="C1" s="13"/>
      <c r="D1" s="13"/>
      <c r="E1" s="13"/>
      <c r="F1" s="13"/>
      <c r="G1" s="13"/>
      <c r="H1" s="13"/>
    </row>
    <row r="2" spans="1:8" ht="0.75" customHeight="1">
      <c r="A2" s="14"/>
      <c r="B2" s="44"/>
      <c r="C2" s="44"/>
      <c r="D2" s="44"/>
      <c r="E2" s="44"/>
      <c r="F2" s="44"/>
      <c r="G2" s="44"/>
      <c r="H2" s="14"/>
    </row>
    <row r="3" spans="1:8" ht="10.5" customHeight="1">
      <c r="A3" s="48" t="str">
        <f>"Item"</f>
        <v>Item</v>
      </c>
      <c r="B3" s="48"/>
      <c r="C3" s="49" t="s">
        <v>366</v>
      </c>
      <c r="D3" s="49" t="s">
        <v>367</v>
      </c>
      <c r="E3" s="49" t="s">
        <v>368</v>
      </c>
      <c r="F3" s="49" t="s">
        <v>369</v>
      </c>
      <c r="G3" s="49" t="s">
        <v>370</v>
      </c>
      <c r="H3" s="49" t="s">
        <v>371</v>
      </c>
    </row>
    <row r="4" spans="1:8" ht="10.5" customHeight="1">
      <c r="A4" s="48"/>
      <c r="B4" s="48"/>
      <c r="C4" s="50">
        <v>2011</v>
      </c>
      <c r="D4" s="50">
        <v>2011</v>
      </c>
      <c r="E4" s="50">
        <v>2011</v>
      </c>
      <c r="F4" s="50">
        <v>2011</v>
      </c>
      <c r="G4" s="50">
        <v>2011</v>
      </c>
      <c r="H4" s="50">
        <v>2011</v>
      </c>
    </row>
    <row r="5" spans="1:8" ht="12.75">
      <c r="A5" s="31" t="s">
        <v>604</v>
      </c>
      <c r="B5" s="14" t="s">
        <v>605</v>
      </c>
      <c r="C5" s="51">
        <v>83259.75224737803</v>
      </c>
      <c r="D5" s="51">
        <v>100293.55619777972</v>
      </c>
      <c r="E5" s="51">
        <v>99522.92675633491</v>
      </c>
      <c r="F5" s="51">
        <v>71072.68318192981</v>
      </c>
      <c r="G5" s="51">
        <v>61287.0674509317</v>
      </c>
      <c r="H5" s="51">
        <v>72638.94776939221</v>
      </c>
    </row>
    <row r="6" spans="1:8" ht="12.75">
      <c r="A6" s="31"/>
      <c r="B6" s="14" t="s">
        <v>606</v>
      </c>
      <c r="C6" s="51">
        <v>873.7324745088108</v>
      </c>
      <c r="D6" s="51">
        <v>1774.176737995498</v>
      </c>
      <c r="E6" s="51">
        <v>1101.2357550825648</v>
      </c>
      <c r="F6" s="51">
        <v>1001.5488520846975</v>
      </c>
      <c r="G6" s="51">
        <v>1182.2278955021502</v>
      </c>
      <c r="H6" s="51">
        <v>724.6641874465106</v>
      </c>
    </row>
    <row r="7" spans="1:8" ht="12.75">
      <c r="A7" s="31"/>
      <c r="B7" s="14" t="s">
        <v>607</v>
      </c>
      <c r="C7" s="51">
        <v>472.9534795561034</v>
      </c>
      <c r="D7" s="51">
        <v>638.1393125004183</v>
      </c>
      <c r="E7" s="51">
        <v>549.3296270756845</v>
      </c>
      <c r="F7" s="51">
        <v>578.0833548463471</v>
      </c>
      <c r="G7" s="51">
        <v>590.3890889710959</v>
      </c>
      <c r="H7" s="51">
        <v>516.2017512977294</v>
      </c>
    </row>
    <row r="8" spans="1:8" ht="12.75">
      <c r="A8" s="31"/>
      <c r="B8" s="14" t="s">
        <v>608</v>
      </c>
      <c r="C8" s="51">
        <v>84606.43820144293</v>
      </c>
      <c r="D8" s="51">
        <v>102705.87224827564</v>
      </c>
      <c r="E8" s="51">
        <v>101173.49213849317</v>
      </c>
      <c r="F8" s="51">
        <v>72652.31538886085</v>
      </c>
      <c r="G8" s="51">
        <v>63059.684435404946</v>
      </c>
      <c r="H8" s="51">
        <v>73879.81370813644</v>
      </c>
    </row>
    <row r="9" spans="1:8" ht="12.75">
      <c r="A9" s="31"/>
      <c r="B9" s="52"/>
      <c r="C9" s="51"/>
      <c r="D9" s="53"/>
      <c r="E9" s="53"/>
      <c r="F9" s="53"/>
      <c r="G9" s="53"/>
      <c r="H9" s="53"/>
    </row>
    <row r="10" spans="1:8" ht="12.75">
      <c r="A10" s="54" t="s">
        <v>609</v>
      </c>
      <c r="B10" s="14" t="s">
        <v>605</v>
      </c>
      <c r="C10" s="51">
        <v>2999.544244750201</v>
      </c>
      <c r="D10" s="51">
        <v>4787.4970592505015</v>
      </c>
      <c r="E10" s="51">
        <v>6953.494081810501</v>
      </c>
      <c r="F10" s="51">
        <v>10418.0207743668</v>
      </c>
      <c r="G10" s="51">
        <v>7778.7583186845</v>
      </c>
      <c r="H10" s="51">
        <v>8059.447301072999</v>
      </c>
    </row>
    <row r="11" spans="1:8" ht="12.75">
      <c r="A11" s="54"/>
      <c r="B11" s="14" t="s">
        <v>606</v>
      </c>
      <c r="C11" s="51">
        <v>765.1109157445621</v>
      </c>
      <c r="D11" s="51">
        <v>910.9385033574677</v>
      </c>
      <c r="E11" s="51">
        <v>966.4286300206705</v>
      </c>
      <c r="F11" s="51">
        <v>981.0052582431053</v>
      </c>
      <c r="G11" s="51">
        <v>894.7257383932828</v>
      </c>
      <c r="H11" s="51">
        <v>828.4103513404834</v>
      </c>
    </row>
    <row r="12" spans="1:8" ht="12.75">
      <c r="A12" s="54"/>
      <c r="B12" s="14" t="s">
        <v>607</v>
      </c>
      <c r="C12" s="51">
        <v>1350.8839461127739</v>
      </c>
      <c r="D12" s="51">
        <v>1414.4436119855814</v>
      </c>
      <c r="E12" s="51">
        <v>1291.3197701048825</v>
      </c>
      <c r="F12" s="51">
        <v>1287.6483626906236</v>
      </c>
      <c r="G12" s="51">
        <v>1697.331749228987</v>
      </c>
      <c r="H12" s="51">
        <v>1642.1532931606635</v>
      </c>
    </row>
    <row r="13" spans="1:8" ht="12.75">
      <c r="A13" s="54"/>
      <c r="B13" s="14" t="s">
        <v>608</v>
      </c>
      <c r="C13" s="51">
        <v>5115.539106607535</v>
      </c>
      <c r="D13" s="51">
        <v>7112.87917459355</v>
      </c>
      <c r="E13" s="51">
        <v>9211.242481936053</v>
      </c>
      <c r="F13" s="51">
        <v>12686.674395300528</v>
      </c>
      <c r="G13" s="51">
        <v>10370.815806306771</v>
      </c>
      <c r="H13" s="51">
        <v>10530.01094557415</v>
      </c>
    </row>
    <row r="14" spans="1:8" ht="12.75">
      <c r="A14" s="54"/>
      <c r="B14" s="55"/>
      <c r="C14" s="56"/>
      <c r="D14" s="56"/>
      <c r="E14" s="56"/>
      <c r="F14" s="56"/>
      <c r="G14" s="56"/>
      <c r="H14" s="56"/>
    </row>
    <row r="15" spans="1:8" ht="42.75" customHeight="1">
      <c r="A15" s="13" t="s">
        <v>610</v>
      </c>
      <c r="B15" s="13"/>
      <c r="C15" s="13"/>
      <c r="D15" s="13"/>
      <c r="E15" s="13"/>
      <c r="F15" s="13"/>
      <c r="G15" s="13"/>
      <c r="H15" s="13"/>
    </row>
    <row r="16" spans="1:8" ht="10.5" customHeight="1">
      <c r="A16" s="19" t="s">
        <v>171</v>
      </c>
      <c r="B16" s="19"/>
      <c r="C16" s="19"/>
      <c r="D16" s="19"/>
      <c r="E16" s="19"/>
      <c r="F16" s="19"/>
      <c r="G16" s="19"/>
      <c r="H16" s="19"/>
    </row>
  </sheetData>
  <sheetProtection/>
  <mergeCells count="6">
    <mergeCell ref="A1:H1"/>
    <mergeCell ref="A3:B4"/>
    <mergeCell ref="A5:A9"/>
    <mergeCell ref="A10:A14"/>
    <mergeCell ref="A15:H15"/>
    <mergeCell ref="A16:H1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Outlook Data Tables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created xsi:type="dcterms:W3CDTF">2012-03-12T17:26:29Z</dcterms:created>
  <dcterms:modified xsi:type="dcterms:W3CDTF">2012-03-12T17:26:32Z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