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7" sheetId="1" r:id="rId1"/>
  </sheets>
  <definedNames>
    <definedName name="_xlnm.Print_Area" localSheetId="0">'Table 7'!$A$1:$D$57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<sst xmlns="http://schemas.openxmlformats.org/spreadsheetml/2006/main" count="44" uniqueCount="29">
  <si>
    <t>Fiscal Year (Oct/Sept)</t>
  </si>
  <si>
    <t>Production</t>
  </si>
  <si>
    <t>Imports</t>
  </si>
  <si>
    <t>Disappearance</t>
  </si>
  <si>
    <t xml:space="preserve"> Human consumption</t>
  </si>
  <si>
    <t>Total</t>
  </si>
  <si>
    <t>Exports</t>
  </si>
  <si>
    <t>1/ Forecast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</si>
  <si>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</si>
  <si>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</si>
  <si>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</si>
  <si>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</si>
  <si>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</si>
  <si>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</si>
  <si>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</si>
  <si>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</si>
  <si>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>Total Supply</t>
  </si>
  <si>
    <t xml:space="preserve">    2012/13   1/</t>
  </si>
  <si>
    <t>Stocks-to-Use (percent)</t>
  </si>
  <si>
    <t xml:space="preserve">Table 7  -- Mexico: sugar production and supply, and sugar and HFCS utilization </t>
  </si>
  <si>
    <t>Beginning stocks</t>
  </si>
  <si>
    <t>Total supply</t>
  </si>
  <si>
    <t>Total use</t>
  </si>
  <si>
    <t>Ending stocks</t>
  </si>
  <si>
    <t>Stocks-to-Human cons. (percent)</t>
  </si>
  <si>
    <t>HFCS cons. (dry weight)</t>
  </si>
  <si>
    <r>
      <t xml:space="preserve">Source: USDA, WASDE and ERS, </t>
    </r>
    <r>
      <rPr>
        <i/>
        <sz val="10"/>
        <rFont val="Arial"/>
        <family val="2"/>
      </rPr>
      <t>Sugar and Sweeteners Outlook</t>
    </r>
    <r>
      <rPr>
        <sz val="10"/>
        <rFont val="Arial"/>
        <family val="0"/>
      </rPr>
      <t>.</t>
    </r>
  </si>
  <si>
    <t xml:space="preserve">                           1,000 metric tons, actual weight</t>
  </si>
  <si>
    <t xml:space="preserve">                          1,000 metric tons, raw value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</si>
</sst>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10" xfId="0" applyNumberFormat="1" applyFont="1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" sqref="I15"/>
    </sheetView>
  </sheetViews>
  <sheetFormatPr defaultColWidth="9.140625" defaultRowHeight="12.75"/>
  <cols>
    <col min="1" max="1" width="39.140625" style="0" customWidth="1"/>
    <col min="2" max="4" width="16.57421875" style="0" customWidth="1"/>
    <col min="17" max="18" width="12.421875" style="0" bestFit="1" customWidth="1"/>
  </cols>
  <sheetData>
    <row r="1" spans="1:20" s="2" customFormat="1" ht="12.75">
      <c r="A1" s="1" t="s">
        <v>19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3" spans="1:19" s="2" customFormat="1" ht="12.75">
      <c r="A3" s="2" t="s">
        <v>0</v>
      </c>
      <c r="B3" s="9" t="s">
        <v>9</v>
      </c>
      <c r="C3" s="9" t="s">
        <v>10</v>
      </c>
      <c r="D3" s="9" t="s">
        <v>17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5" ht="12.75">
      <c r="B6" s="6" t="s">
        <v>28</v>
      </c>
      <c r="E6" s="14"/>
    </row>
    <row r="7" spans="1:4" ht="12.75">
      <c r="A7" s="6" t="s">
        <v>20</v>
      </c>
      <c r="B7" s="10">
        <f aca="true" t="shared" si="0" ref="B7:D8">B31*1.06</f>
        <v>973.0000000000034</v>
      </c>
      <c r="C7" s="10">
        <f t="shared" si="0"/>
        <v>805.50036</v>
      </c>
      <c r="D7" s="10">
        <f t="shared" si="0"/>
        <v>925.2730799999996</v>
      </c>
    </row>
    <row r="8" spans="1:4" ht="12.75">
      <c r="A8" t="s">
        <v>1</v>
      </c>
      <c r="B8" s="10">
        <f t="shared" si="0"/>
        <v>5494.51</v>
      </c>
      <c r="C8" s="10">
        <f t="shared" si="0"/>
        <v>5351.3771400000005</v>
      </c>
      <c r="D8" s="10">
        <f>D32*1.06</f>
        <v>5565</v>
      </c>
    </row>
    <row r="9" spans="1:4" ht="12.75">
      <c r="A9" t="s">
        <v>2</v>
      </c>
      <c r="B9" s="10">
        <f>B10+B11</f>
        <v>306.50854000000004</v>
      </c>
      <c r="C9" s="10">
        <f>1.06*C33</f>
        <v>405.49558</v>
      </c>
      <c r="D9" s="10">
        <f>1.06*D33</f>
        <v>192.03702</v>
      </c>
    </row>
    <row r="10" spans="1:4" ht="12.75">
      <c r="A10" t="s">
        <v>11</v>
      </c>
      <c r="B10" s="10">
        <f aca="true" t="shared" si="1" ref="B10:D11">B34*1.06</f>
        <v>113.89488</v>
      </c>
      <c r="C10" s="10">
        <f t="shared" si="1"/>
        <v>224.05856000000003</v>
      </c>
      <c r="D10" s="10">
        <f t="shared" si="1"/>
        <v>0</v>
      </c>
    </row>
    <row r="11" spans="1:4" ht="12.75">
      <c r="A11" t="s">
        <v>12</v>
      </c>
      <c r="B11" s="10">
        <f t="shared" si="1"/>
        <v>192.61366</v>
      </c>
      <c r="C11" s="10">
        <f t="shared" si="1"/>
        <v>181.43702000000002</v>
      </c>
      <c r="D11" s="10">
        <f t="shared" si="1"/>
        <v>192.03702</v>
      </c>
    </row>
    <row r="12" spans="2:4" ht="12.75">
      <c r="B12" s="10"/>
      <c r="C12" s="10"/>
      <c r="D12" s="10"/>
    </row>
    <row r="13" spans="1:4" ht="12.75">
      <c r="A13" s="6" t="s">
        <v>21</v>
      </c>
      <c r="B13" s="10">
        <f>B7+B8+B9</f>
        <v>6774.018540000004</v>
      </c>
      <c r="C13" s="10">
        <f>C7+C8+C9</f>
        <v>6562.37308</v>
      </c>
      <c r="D13" s="10">
        <f>D7+D8+D9</f>
        <v>6682.3101</v>
      </c>
    </row>
    <row r="14" spans="2:4" ht="12.75">
      <c r="B14" s="11"/>
      <c r="C14" s="11"/>
      <c r="D14" s="11"/>
    </row>
    <row r="15" spans="1:4" ht="12.75">
      <c r="A15" t="s">
        <v>3</v>
      </c>
      <c r="B15" s="11"/>
      <c r="C15" s="11"/>
      <c r="D15" s="11"/>
    </row>
    <row r="16" spans="1:4" ht="12.75">
      <c r="A16" t="s">
        <v>4</v>
      </c>
      <c r="B16" s="10">
        <f>B40*1.06</f>
        <v>4186.9819800000005</v>
      </c>
      <c r="C16" s="10">
        <f>1.06*C40</f>
        <v>4346</v>
      </c>
      <c r="D16" s="10">
        <f>1.06*D40</f>
        <v>4452</v>
      </c>
    </row>
    <row r="17" spans="1:4" ht="12.75">
      <c r="A17" t="s">
        <v>13</v>
      </c>
      <c r="B17" s="10">
        <f>B41*1.06</f>
        <v>310.34574000000003</v>
      </c>
      <c r="C17" s="10">
        <v>300</v>
      </c>
      <c r="D17" s="10">
        <v>300</v>
      </c>
    </row>
    <row r="18" spans="1:4" ht="12.75">
      <c r="A18" t="s">
        <v>8</v>
      </c>
      <c r="B18" s="10">
        <f>B13-B27-B21-B16-B17</f>
        <v>-86.3512799999965</v>
      </c>
      <c r="C18" s="10"/>
      <c r="D18" s="10"/>
    </row>
    <row r="19" spans="1:4" ht="12.75">
      <c r="A19" t="s">
        <v>5</v>
      </c>
      <c r="B19" s="10">
        <f>B16+B17+B18</f>
        <v>4410.976440000004</v>
      </c>
      <c r="C19" s="10">
        <f>C16+C17+C18</f>
        <v>4646</v>
      </c>
      <c r="D19" s="10">
        <f>D16+D17+D18</f>
        <v>4752</v>
      </c>
    </row>
    <row r="20" spans="2:4" ht="12.75">
      <c r="B20" s="11"/>
      <c r="C20" s="11"/>
      <c r="D20" s="11"/>
    </row>
    <row r="21" spans="1:4" ht="12.75">
      <c r="A21" t="s">
        <v>6</v>
      </c>
      <c r="B21" s="10">
        <f aca="true" t="shared" si="2" ref="B21:D23">1.06*B45</f>
        <v>1557.54174</v>
      </c>
      <c r="C21" s="10">
        <f t="shared" si="2"/>
        <v>990.0400000000001</v>
      </c>
      <c r="D21" s="10">
        <f t="shared" si="2"/>
        <v>1062.1700999999998</v>
      </c>
    </row>
    <row r="22" spans="1:4" ht="12.75">
      <c r="A22" t="s">
        <v>14</v>
      </c>
      <c r="B22" s="10">
        <f t="shared" si="2"/>
        <v>1517.7461600000001</v>
      </c>
      <c r="C22" s="10">
        <f t="shared" si="2"/>
        <v>979.44</v>
      </c>
      <c r="D22" s="10">
        <f t="shared" si="2"/>
        <v>1051.5701</v>
      </c>
    </row>
    <row r="23" spans="1:4" ht="12.75">
      <c r="A23" t="s">
        <v>15</v>
      </c>
      <c r="B23" s="10">
        <f t="shared" si="2"/>
        <v>39.79557999999989</v>
      </c>
      <c r="C23" s="10">
        <f t="shared" si="2"/>
        <v>10.600000000000001</v>
      </c>
      <c r="D23" s="10">
        <f t="shared" si="2"/>
        <v>10.600000000000001</v>
      </c>
    </row>
    <row r="24" spans="2:4" ht="12.75">
      <c r="B24" s="11"/>
      <c r="C24" s="11"/>
      <c r="D24" s="11"/>
    </row>
    <row r="25" spans="1:4" ht="12.75">
      <c r="A25" s="6" t="s">
        <v>22</v>
      </c>
      <c r="B25" s="10">
        <f>B19+B21</f>
        <v>5968.518180000004</v>
      </c>
      <c r="C25" s="10">
        <f>C19+C21</f>
        <v>5636.04</v>
      </c>
      <c r="D25" s="10">
        <f>D19+D21</f>
        <v>5814.170099999999</v>
      </c>
    </row>
    <row r="26" spans="2:4" ht="12.75">
      <c r="B26" s="11"/>
      <c r="C26" s="11"/>
      <c r="D26" s="11"/>
    </row>
    <row r="27" spans="1:4" ht="12.75">
      <c r="A27" s="6" t="s">
        <v>23</v>
      </c>
      <c r="B27" s="10">
        <f>B51*1.06</f>
        <v>805.50036</v>
      </c>
      <c r="C27" s="10">
        <f>C51*1.06</f>
        <v>925.2730799999996</v>
      </c>
      <c r="D27" s="10">
        <f>D51*1.06</f>
        <v>868.1400000000001</v>
      </c>
    </row>
    <row r="30" spans="2:4" ht="12.75">
      <c r="B30" s="6" t="s">
        <v>27</v>
      </c>
      <c r="C30" s="11"/>
      <c r="D30" s="11"/>
    </row>
    <row r="31" spans="1:4" ht="12.75">
      <c r="A31" s="6" t="s">
        <v>20</v>
      </c>
      <c r="B31" s="10">
        <v>917.92452830189</v>
      </c>
      <c r="C31" s="10">
        <f>B51</f>
        <v>759.906</v>
      </c>
      <c r="D31" s="10">
        <f>C51</f>
        <v>872.8991320754712</v>
      </c>
    </row>
    <row r="32" spans="1:4" ht="12.75">
      <c r="A32" t="s">
        <v>1</v>
      </c>
      <c r="B32" s="10">
        <v>5183.5</v>
      </c>
      <c r="C32" s="10">
        <v>5048.469</v>
      </c>
      <c r="D32" s="10">
        <v>5250</v>
      </c>
    </row>
    <row r="33" spans="1:4" ht="12.75">
      <c r="A33" t="s">
        <v>2</v>
      </c>
      <c r="B33" s="10">
        <v>289.159</v>
      </c>
      <c r="C33" s="10">
        <f>C34+C35</f>
        <v>382.543</v>
      </c>
      <c r="D33" s="10">
        <f>D34+D35</f>
        <v>181.167</v>
      </c>
    </row>
    <row r="34" spans="1:4" ht="12.75">
      <c r="A34" t="s">
        <v>11</v>
      </c>
      <c r="B34" s="10">
        <v>107.448</v>
      </c>
      <c r="C34" s="10">
        <v>211.376</v>
      </c>
      <c r="D34" s="10">
        <v>0</v>
      </c>
    </row>
    <row r="35" spans="1:4" ht="12.75">
      <c r="A35" t="s">
        <v>12</v>
      </c>
      <c r="B35" s="10">
        <f>B33-B34</f>
        <v>181.711</v>
      </c>
      <c r="C35" s="10">
        <v>171.167</v>
      </c>
      <c r="D35" s="10">
        <f>171.167+10</f>
        <v>181.167</v>
      </c>
    </row>
    <row r="36" spans="2:4" ht="12.75">
      <c r="B36" s="10"/>
      <c r="C36" s="10"/>
      <c r="D36" s="10"/>
    </row>
    <row r="37" spans="1:4" ht="12.75">
      <c r="A37" t="s">
        <v>16</v>
      </c>
      <c r="B37" s="10">
        <f>B31+B32+B33</f>
        <v>6390.58352830189</v>
      </c>
      <c r="C37" s="10">
        <f>C31+C32+C33</f>
        <v>6190.918</v>
      </c>
      <c r="D37" s="10">
        <f>D31+D32+D33</f>
        <v>6304.066132075472</v>
      </c>
    </row>
    <row r="38" spans="2:4" ht="12.75">
      <c r="B38" s="10"/>
      <c r="C38" s="10"/>
      <c r="D38" s="10"/>
    </row>
    <row r="39" spans="1:4" ht="12.75">
      <c r="A39" t="s">
        <v>3</v>
      </c>
      <c r="B39" s="10"/>
      <c r="C39" s="10"/>
      <c r="D39" s="10"/>
    </row>
    <row r="40" spans="1:4" ht="12.75">
      <c r="A40" t="s">
        <v>4</v>
      </c>
      <c r="B40" s="10">
        <v>3949.983</v>
      </c>
      <c r="C40" s="10">
        <v>4100</v>
      </c>
      <c r="D40" s="10">
        <v>4200</v>
      </c>
    </row>
    <row r="41" spans="1:4" ht="12.75">
      <c r="A41" t="s">
        <v>13</v>
      </c>
      <c r="B41" s="10">
        <v>292.779</v>
      </c>
      <c r="C41" s="10">
        <f>C17/1.06</f>
        <v>283.0188679245283</v>
      </c>
      <c r="D41" s="10">
        <f>D17/1.06</f>
        <v>283.0188679245283</v>
      </c>
    </row>
    <row r="42" spans="1:4" ht="12.75">
      <c r="A42" t="s">
        <v>8</v>
      </c>
      <c r="B42" s="10">
        <f>B37-B51-B45-B40-B41</f>
        <v>-81.46347169811042</v>
      </c>
      <c r="C42" s="10"/>
      <c r="D42" s="10"/>
    </row>
    <row r="43" spans="1:4" ht="12.75">
      <c r="A43" t="s">
        <v>5</v>
      </c>
      <c r="B43" s="10">
        <f>B40+B41+B42</f>
        <v>4161.29852830189</v>
      </c>
      <c r="C43" s="10">
        <f>C40+C41</f>
        <v>4383.018867924528</v>
      </c>
      <c r="D43" s="10">
        <f>D40+D41</f>
        <v>4483.018867924528</v>
      </c>
    </row>
    <row r="44" spans="2:4" ht="12.75">
      <c r="B44" s="10"/>
      <c r="C44" s="10"/>
      <c r="D44" s="10"/>
    </row>
    <row r="45" spans="1:4" ht="12.75">
      <c r="A45" t="s">
        <v>6</v>
      </c>
      <c r="B45" s="10">
        <v>1469.379</v>
      </c>
      <c r="C45" s="10">
        <v>934</v>
      </c>
      <c r="D45" s="10">
        <f>D37-D43-D51</f>
        <v>1002.0472641509432</v>
      </c>
    </row>
    <row r="46" spans="1:4" ht="12.75">
      <c r="A46" t="s">
        <v>14</v>
      </c>
      <c r="B46" s="10">
        <v>1431.836</v>
      </c>
      <c r="C46" s="10">
        <f>C45-C47</f>
        <v>924</v>
      </c>
      <c r="D46" s="10">
        <f>D45-D47</f>
        <v>992.0472641509432</v>
      </c>
    </row>
    <row r="47" spans="1:4" ht="12.75">
      <c r="A47" t="s">
        <v>15</v>
      </c>
      <c r="B47" s="10">
        <f>B45-B46</f>
        <v>37.54299999999989</v>
      </c>
      <c r="C47" s="10">
        <v>10</v>
      </c>
      <c r="D47" s="10">
        <v>10</v>
      </c>
    </row>
    <row r="48" spans="2:4" ht="12.75">
      <c r="B48" s="10"/>
      <c r="C48" s="10"/>
      <c r="D48" s="10"/>
    </row>
    <row r="49" spans="1:4" ht="12.75">
      <c r="A49" s="6" t="s">
        <v>22</v>
      </c>
      <c r="B49" s="10">
        <f>B43+B45</f>
        <v>5630.67752830189</v>
      </c>
      <c r="C49" s="10">
        <f>C43+C45+1</f>
        <v>5318.018867924528</v>
      </c>
      <c r="D49" s="10">
        <f>D43+D45</f>
        <v>5485.066132075472</v>
      </c>
    </row>
    <row r="50" spans="2:4" ht="12.75">
      <c r="B50" s="10"/>
      <c r="C50" s="10"/>
      <c r="D50" s="10"/>
    </row>
    <row r="51" spans="1:4" ht="12.75">
      <c r="A51" s="6" t="s">
        <v>23</v>
      </c>
      <c r="B51" s="10">
        <v>759.906</v>
      </c>
      <c r="C51" s="10">
        <f>C37-C49</f>
        <v>872.8991320754712</v>
      </c>
      <c r="D51" s="10">
        <f>0.195*D40</f>
        <v>819</v>
      </c>
    </row>
    <row r="52" spans="2:4" ht="12.75">
      <c r="B52" s="11"/>
      <c r="C52" s="11"/>
      <c r="D52" s="11"/>
    </row>
    <row r="53" spans="1:4" ht="12.75">
      <c r="A53" s="7" t="s">
        <v>24</v>
      </c>
      <c r="B53" s="12">
        <f>100*B51/B40</f>
        <v>19.2382093796353</v>
      </c>
      <c r="C53" s="12">
        <f>100*C51/C40</f>
        <v>21.29022273354808</v>
      </c>
      <c r="D53" s="12">
        <f>100*D51/D40</f>
        <v>19.5</v>
      </c>
    </row>
    <row r="54" spans="1:4" ht="12.75">
      <c r="A54" s="3" t="s">
        <v>18</v>
      </c>
      <c r="B54" s="12">
        <f>100*B51/B49</f>
        <v>13.495818152974103</v>
      </c>
      <c r="C54" s="12">
        <f>100*C51/C49</f>
        <v>16.413990881836398</v>
      </c>
      <c r="D54" s="12">
        <f>100*D51/D49</f>
        <v>14.931451695917875</v>
      </c>
    </row>
    <row r="55" spans="1:19" s="5" customFormat="1" ht="12.75">
      <c r="A55" s="8" t="s">
        <v>25</v>
      </c>
      <c r="B55" s="13">
        <v>1635.114</v>
      </c>
      <c r="C55" s="13">
        <v>1720</v>
      </c>
      <c r="D55" s="13">
        <v>1683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ht="12.75">
      <c r="A56" t="s">
        <v>7</v>
      </c>
    </row>
    <row r="57" ht="13.5" customHeight="1">
      <c r="A57" s="6" t="s">
        <v>26</v>
      </c>
    </row>
    <row r="59" spans="2:4" ht="12.75">
      <c r="B59" s="4"/>
      <c r="C59" s="4"/>
      <c r="D59" s="4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7--Mexico: sugar production and supply, and sugar and HFCS utilization</dc:title>
  <dc:subject>Sugar and Sweeteners Table</dc:subject>
  <dc:creator>Stephen Haley</dc:creator>
  <cp:keywords>mexico, sugar, production, supply, HFCS</cp:keywords>
  <dc:description/>
  <cp:lastModifiedBy>Windows User</cp:lastModifiedBy>
  <cp:lastPrinted>2012-09-16T23:36:28Z</cp:lastPrinted>
  <dcterms:created xsi:type="dcterms:W3CDTF">2007-06-05T11:48:19Z</dcterms:created>
  <dcterms:modified xsi:type="dcterms:W3CDTF">2012-09-18T18:17:28Z</dcterms:modified>
  <cp:category/>
  <cp:version/>
  <cp:contentType/>
  <cp:contentStatus/>
</cp:coreProperties>
</file>