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3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<sst xmlns="http://schemas.openxmlformats.org/spreadsheetml/2006/main" count="121" uniqueCount="57">
  <si>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</si>
  <si>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</si>
  <si>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</si>
  <si>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</si>
  <si>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</si>
  <si>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</si>
  <si>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</si>
  <si>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</si>
  <si>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</si>
  <si>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</si>
  <si>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</si>
  <si>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</si>
  <si>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</si>
  <si>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</si>
  <si>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</si>
  <si>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</si>
  <si>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</si>
  <si>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</si>
  <si>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</si>
  <si>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</si>
  <si>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</si>
  <si>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</si>
  <si>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</si>
  <si>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</si>
  <si>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</si>
  <si>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</si>
  <si>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</si>
  <si>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</si>
  <si>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</si>
  <si>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</si>
  <si>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</si>
  <si>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</si>
  <si>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</si>
  <si>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</si>
  <si>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</si>
  <si>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</si>
  <si>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</si>
  <si>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</si>
  <si>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</si>
  <si>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2002/03, Sept - August crop year.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</si>
  <si>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</si>
  <si>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</si>
  <si>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</si>
  <si>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</si>
  <si>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</si>
  <si>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</si>
  <si>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</si>
  <si>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</si>
  <si>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</si>
  <si>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</si>
  <si>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</si>
  <si>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</si>
  <si>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</si>
  <si>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</si>
  <si>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t xml:space="preserve"> and USDA estimates of the parameters since 2002/03.</t>
  </si>
  <si>
    <r>
      <t>Hawaii</t>
    </r>
    <r>
      <rPr>
        <sz val="10"/>
        <rFont val="Arial"/>
        <family val="0"/>
      </rPr>
      <t xml:space="preserve"> 1/</t>
    </r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</si>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</sst>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 quotePrefix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50534619"/>
        <c:axId val="52158388"/>
      </c:barChart>
      <c:catAx>
        <c:axId val="5053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534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66772309"/>
        <c:axId val="64079870"/>
      </c:barChart>
      <c:cat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7723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8" customFormat="1" ht="12.75">
      <c r="A2" s="18" t="s">
        <v>39</v>
      </c>
    </row>
    <row r="4" spans="2:9" ht="12.75">
      <c r="B4" s="1" t="s">
        <v>5</v>
      </c>
      <c r="C4" t="s">
        <v>24</v>
      </c>
      <c r="E4" s="1" t="s">
        <v>25</v>
      </c>
      <c r="F4" s="1" t="s">
        <v>27</v>
      </c>
      <c r="G4" s="1" t="s">
        <v>29</v>
      </c>
      <c r="H4" s="1" t="s">
        <v>31</v>
      </c>
      <c r="I4" s="1" t="s">
        <v>33</v>
      </c>
    </row>
    <row r="5" spans="2:9" ht="12.75">
      <c r="B5" s="1" t="s">
        <v>22</v>
      </c>
      <c r="C5" t="s">
        <v>22</v>
      </c>
      <c r="D5" t="s">
        <v>23</v>
      </c>
      <c r="E5" s="1" t="s">
        <v>26</v>
      </c>
      <c r="F5" s="1" t="s">
        <v>28</v>
      </c>
      <c r="G5" s="1" t="s">
        <v>30</v>
      </c>
      <c r="H5" s="1" t="s">
        <v>32</v>
      </c>
      <c r="I5" s="1" t="s">
        <v>34</v>
      </c>
    </row>
    <row r="7" spans="1:9" ht="12.75">
      <c r="A7" s="5" t="s">
        <v>16</v>
      </c>
      <c r="B7" s="3">
        <v>1427.3</v>
      </c>
      <c r="C7" s="3">
        <v>1361.1</v>
      </c>
      <c r="D7" s="2">
        <f>C7/B7*100</f>
        <v>95.36187206613886</v>
      </c>
      <c r="E7" s="2">
        <v>20.356329439423998</v>
      </c>
      <c r="F7" s="8">
        <v>27707</v>
      </c>
      <c r="G7" s="8">
        <v>4220.01</v>
      </c>
      <c r="H7" s="2">
        <f>100*G7/F7</f>
        <v>15.230844190998665</v>
      </c>
      <c r="I7" s="12">
        <f>G7/C7</f>
        <v>3.100440819925061</v>
      </c>
    </row>
    <row r="8" spans="1:9" ht="12.75">
      <c r="A8" s="5" t="s">
        <v>17</v>
      </c>
      <c r="B8" s="3">
        <v>1365.4</v>
      </c>
      <c r="C8" s="3">
        <v>1347.8</v>
      </c>
      <c r="D8" s="2">
        <f aca="true" t="shared" si="0" ref="D8:D17">C8/B8*100</f>
        <v>98.71100043943166</v>
      </c>
      <c r="E8" s="2">
        <v>22.785279715091256</v>
      </c>
      <c r="F8" s="8">
        <v>30710</v>
      </c>
      <c r="G8" s="8">
        <v>4911.9</v>
      </c>
      <c r="H8" s="2">
        <f aca="true" t="shared" si="1" ref="H8:H17">100*G8/F8</f>
        <v>15.994464343861932</v>
      </c>
      <c r="I8" s="12">
        <f aca="true" t="shared" si="2" ref="I8:I16">G8/C8</f>
        <v>3.6443834396794776</v>
      </c>
    </row>
    <row r="9" spans="1:9" ht="12.75">
      <c r="A9" s="6" t="s">
        <v>18</v>
      </c>
      <c r="B9" s="3">
        <v>1345.6</v>
      </c>
      <c r="C9" s="3">
        <v>1306.7</v>
      </c>
      <c r="D9" s="2">
        <f t="shared" si="0"/>
        <v>97.10909631391202</v>
      </c>
      <c r="E9" s="2">
        <v>22.974669013545576</v>
      </c>
      <c r="F9" s="8">
        <v>30021</v>
      </c>
      <c r="G9" s="8">
        <v>4576.168</v>
      </c>
      <c r="H9" s="2">
        <f t="shared" si="1"/>
        <v>15.243223077179307</v>
      </c>
      <c r="I9" s="12">
        <f t="shared" si="2"/>
        <v>3.502080048978342</v>
      </c>
    </row>
    <row r="10" spans="1:9" ht="12.75">
      <c r="A10" s="6" t="s">
        <v>19</v>
      </c>
      <c r="B10" s="3">
        <v>1299.8</v>
      </c>
      <c r="C10" s="3">
        <v>1242.9</v>
      </c>
      <c r="D10" s="2">
        <f t="shared" si="0"/>
        <v>95.62240344668412</v>
      </c>
      <c r="E10" s="2">
        <v>22.071767640196313</v>
      </c>
      <c r="F10" s="8">
        <v>27433</v>
      </c>
      <c r="G10" s="8">
        <v>4299.12</v>
      </c>
      <c r="H10" s="2">
        <f t="shared" si="1"/>
        <v>15.671344730798673</v>
      </c>
      <c r="I10" s="12">
        <f t="shared" si="2"/>
        <v>3.4589427950760316</v>
      </c>
    </row>
    <row r="11" spans="1:9" ht="12.75">
      <c r="A11" s="6" t="s">
        <v>20</v>
      </c>
      <c r="B11" s="3">
        <v>1366.2</v>
      </c>
      <c r="C11" s="3">
        <v>1303.6</v>
      </c>
      <c r="D11" s="2">
        <f t="shared" si="0"/>
        <v>95.41794759186062</v>
      </c>
      <c r="E11" s="2">
        <v>26.13071494323412</v>
      </c>
      <c r="F11" s="8">
        <v>34064</v>
      </c>
      <c r="G11" s="8">
        <v>5057.119000000001</v>
      </c>
      <c r="H11" s="2">
        <f t="shared" si="1"/>
        <v>14.84593412400188</v>
      </c>
      <c r="I11" s="12">
        <f t="shared" si="2"/>
        <v>3.8793487266032534</v>
      </c>
    </row>
    <row r="12" spans="1:9" ht="12.75">
      <c r="A12" s="6" t="s">
        <v>21</v>
      </c>
      <c r="B12" s="3">
        <v>1268.8</v>
      </c>
      <c r="C12" s="3">
        <v>1246.9</v>
      </c>
      <c r="D12" s="2">
        <f t="shared" si="0"/>
        <v>98.27395964691048</v>
      </c>
      <c r="E12" s="2">
        <v>25.530515678883635</v>
      </c>
      <c r="F12" s="8">
        <v>31834</v>
      </c>
      <c r="G12" s="8">
        <v>4846.003000000001</v>
      </c>
      <c r="H12" s="2">
        <f t="shared" si="1"/>
        <v>15.222727272727274</v>
      </c>
      <c r="I12" s="12">
        <f t="shared" si="2"/>
        <v>3.8864407731173314</v>
      </c>
    </row>
    <row r="13" spans="1:9" ht="12.75">
      <c r="A13" s="6" t="s">
        <v>0</v>
      </c>
      <c r="B13" s="3">
        <v>1090.7</v>
      </c>
      <c r="C13" s="3">
        <v>1004.5</v>
      </c>
      <c r="D13" s="2">
        <f t="shared" si="0"/>
        <v>92.09681855689007</v>
      </c>
      <c r="E13" s="2">
        <v>26.760577401692384</v>
      </c>
      <c r="F13" s="8">
        <v>26881</v>
      </c>
      <c r="G13" s="8">
        <v>4086.6580000000004</v>
      </c>
      <c r="H13" s="2">
        <f t="shared" si="1"/>
        <v>15.202775194375212</v>
      </c>
      <c r="I13" s="12">
        <f t="shared" si="2"/>
        <v>4.068350423096068</v>
      </c>
    </row>
    <row r="14" spans="1:9" ht="12.75">
      <c r="A14" s="6" t="s">
        <v>1</v>
      </c>
      <c r="B14" s="3">
        <v>1185.8</v>
      </c>
      <c r="C14" s="3">
        <v>1148.5</v>
      </c>
      <c r="D14" s="2">
        <f t="shared" si="0"/>
        <v>96.85444425704166</v>
      </c>
      <c r="E14" s="2">
        <v>25.932085328689595</v>
      </c>
      <c r="F14" s="8">
        <v>29783</v>
      </c>
      <c r="G14" s="8">
        <v>4457.244</v>
      </c>
      <c r="H14" s="2">
        <f t="shared" si="1"/>
        <v>14.965732129066916</v>
      </c>
      <c r="I14" s="12">
        <f t="shared" si="2"/>
        <v>3.880926425772747</v>
      </c>
    </row>
    <row r="15" spans="1:9" ht="12.75">
      <c r="A15" s="6" t="s">
        <v>2</v>
      </c>
      <c r="B15" s="3">
        <v>1171.9</v>
      </c>
      <c r="C15" s="3">
        <v>1156.1</v>
      </c>
      <c r="D15" s="2">
        <f t="shared" si="0"/>
        <v>98.65176209574194</v>
      </c>
      <c r="E15" s="2">
        <v>27.708675720093414</v>
      </c>
      <c r="F15" s="8">
        <v>32034</v>
      </c>
      <c r="G15" s="8">
        <v>4897.121</v>
      </c>
      <c r="H15" s="2">
        <f t="shared" si="1"/>
        <v>15.287260410813511</v>
      </c>
      <c r="I15" s="12">
        <f t="shared" si="2"/>
        <v>4.235897413718537</v>
      </c>
    </row>
    <row r="16" spans="1:9" ht="12.75">
      <c r="A16" s="7" t="s">
        <v>3</v>
      </c>
      <c r="B16" s="9">
        <v>1232.7</v>
      </c>
      <c r="C16" s="9">
        <v>1213.1</v>
      </c>
      <c r="D16" s="2">
        <f t="shared" si="0"/>
        <v>98.40999432140828</v>
      </c>
      <c r="E16" s="10">
        <v>23.763910642156457</v>
      </c>
      <c r="F16" s="11">
        <v>28828</v>
      </c>
      <c r="G16" s="11">
        <v>4525</v>
      </c>
      <c r="H16" s="2">
        <f t="shared" si="1"/>
        <v>15.696545025669488</v>
      </c>
      <c r="I16" s="12">
        <f t="shared" si="2"/>
        <v>3.7301129338059518</v>
      </c>
    </row>
    <row r="17" spans="1:9" s="18" customFormat="1" ht="12.75">
      <c r="A17" s="13" t="s">
        <v>4</v>
      </c>
      <c r="B17" s="14">
        <v>1244.1</v>
      </c>
      <c r="C17" s="14">
        <v>1215.9</v>
      </c>
      <c r="D17" s="15">
        <f t="shared" si="0"/>
        <v>97.73330118157706</v>
      </c>
      <c r="E17" s="16">
        <v>27.19356691997697</v>
      </c>
      <c r="F17" s="17">
        <v>33064.658018</v>
      </c>
      <c r="G17" s="17">
        <v>5151.48941891297</v>
      </c>
      <c r="H17" s="15">
        <f t="shared" si="1"/>
        <v>15.580047481841673</v>
      </c>
      <c r="I17" s="20" t="s">
        <v>36</v>
      </c>
    </row>
    <row r="18" ht="12.75">
      <c r="A18" s="19" t="s">
        <v>38</v>
      </c>
    </row>
    <row r="19" ht="12.75">
      <c r="A19" s="19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9.140625" style="24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53</v>
      </c>
    </row>
    <row r="2" spans="1:17" s="18" customFormat="1" ht="12.75">
      <c r="A2" s="51" t="s">
        <v>54</v>
      </c>
      <c r="K2" s="24"/>
      <c r="L2" s="24"/>
      <c r="M2" s="24"/>
      <c r="N2" s="24"/>
      <c r="O2" s="24"/>
      <c r="P2" s="24"/>
      <c r="Q2" s="24"/>
    </row>
    <row r="4" spans="2:10" ht="12.75">
      <c r="B4" s="33" t="s">
        <v>6</v>
      </c>
      <c r="C4" s="33" t="s">
        <v>6</v>
      </c>
      <c r="D4" s="33" t="s">
        <v>44</v>
      </c>
      <c r="E4" s="33" t="s">
        <v>6</v>
      </c>
      <c r="F4" s="33" t="s">
        <v>46</v>
      </c>
      <c r="G4" s="33" t="s">
        <v>46</v>
      </c>
      <c r="H4" s="33" t="s">
        <v>49</v>
      </c>
      <c r="I4" s="33" t="s">
        <v>51</v>
      </c>
      <c r="J4" s="33" t="s">
        <v>33</v>
      </c>
    </row>
    <row r="5" spans="1:10" ht="12.75">
      <c r="A5" s="18"/>
      <c r="B5" s="50" t="s">
        <v>41</v>
      </c>
      <c r="C5" s="50" t="s">
        <v>42</v>
      </c>
      <c r="D5" s="50" t="s">
        <v>43</v>
      </c>
      <c r="E5" s="50" t="s">
        <v>45</v>
      </c>
      <c r="F5" s="50" t="s">
        <v>48</v>
      </c>
      <c r="G5" s="50" t="s">
        <v>47</v>
      </c>
      <c r="H5" s="50" t="s">
        <v>50</v>
      </c>
      <c r="I5" s="50" t="s">
        <v>47</v>
      </c>
      <c r="J5" s="50"/>
    </row>
    <row r="7" ht="12.75">
      <c r="A7" s="52" t="s">
        <v>12</v>
      </c>
    </row>
    <row r="8" spans="1:10" ht="12.75">
      <c r="A8" s="21" t="s">
        <v>16</v>
      </c>
      <c r="B8" s="34">
        <v>461</v>
      </c>
      <c r="C8" s="34">
        <f>B8-E8</f>
        <v>19</v>
      </c>
      <c r="D8" s="35">
        <f aca="true" t="shared" si="0" ref="D8:D18">100*C8/B8</f>
        <v>4.1214750542299345</v>
      </c>
      <c r="E8" s="34">
        <v>442</v>
      </c>
      <c r="F8" s="36">
        <v>38.300904977375566</v>
      </c>
      <c r="G8" s="37">
        <v>16929</v>
      </c>
      <c r="H8" s="35">
        <v>12.576915352353948</v>
      </c>
      <c r="I8" s="37">
        <v>2129.146</v>
      </c>
      <c r="J8" s="38">
        <v>4.817072398190046</v>
      </c>
    </row>
    <row r="9" spans="1:10" ht="12.75">
      <c r="A9" s="21" t="s">
        <v>17</v>
      </c>
      <c r="B9" s="34">
        <v>438</v>
      </c>
      <c r="C9" s="34">
        <f>B9-E9</f>
        <v>19</v>
      </c>
      <c r="D9" s="35">
        <f t="shared" si="0"/>
        <v>4.337899543378995</v>
      </c>
      <c r="E9" s="34">
        <v>419</v>
      </c>
      <c r="F9" s="36">
        <v>39.30071599045346</v>
      </c>
      <c r="G9" s="37">
        <v>16467</v>
      </c>
      <c r="H9" s="35">
        <v>13.080603631505436</v>
      </c>
      <c r="I9" s="37">
        <v>2153.983</v>
      </c>
      <c r="J9" s="38">
        <v>5.140770883054893</v>
      </c>
    </row>
    <row r="10" spans="1:10" ht="12.75">
      <c r="A10" s="22" t="s">
        <v>18</v>
      </c>
      <c r="B10" s="34">
        <v>406</v>
      </c>
      <c r="C10" s="34">
        <f>B10-E10</f>
        <v>21</v>
      </c>
      <c r="D10" s="35">
        <f t="shared" si="0"/>
        <v>5.172413793103448</v>
      </c>
      <c r="E10" s="34">
        <v>385</v>
      </c>
      <c r="F10" s="36">
        <v>34.9012987012987</v>
      </c>
      <c r="G10" s="37">
        <v>13437</v>
      </c>
      <c r="H10" s="35">
        <v>12.593391382004912</v>
      </c>
      <c r="I10" s="37">
        <v>1692.174</v>
      </c>
      <c r="J10" s="38">
        <v>4.395257142857143</v>
      </c>
    </row>
    <row r="11" spans="1:10" ht="12.75">
      <c r="A11" s="22" t="s">
        <v>19</v>
      </c>
      <c r="B11" s="34">
        <v>401</v>
      </c>
      <c r="C11" s="34">
        <f>B11-E11</f>
        <v>25</v>
      </c>
      <c r="D11" s="35">
        <f t="shared" si="0"/>
        <v>6.234413965087282</v>
      </c>
      <c r="E11" s="34">
        <v>376</v>
      </c>
      <c r="F11" s="36">
        <v>31.398936170212767</v>
      </c>
      <c r="G11" s="37">
        <v>11806</v>
      </c>
      <c r="H11" s="35">
        <v>11.582314077587666</v>
      </c>
      <c r="I11" s="37">
        <v>1367.408</v>
      </c>
      <c r="J11" s="38">
        <v>3.636723404255319</v>
      </c>
    </row>
    <row r="12" spans="1:10" ht="12.75">
      <c r="A12" s="22" t="s">
        <v>20</v>
      </c>
      <c r="B12" s="34">
        <v>400</v>
      </c>
      <c r="C12" s="34">
        <f>B12-E12</f>
        <v>18</v>
      </c>
      <c r="D12" s="35">
        <f t="shared" si="0"/>
        <v>4.5</v>
      </c>
      <c r="E12" s="34">
        <v>382</v>
      </c>
      <c r="F12" s="36">
        <v>35.80104712041885</v>
      </c>
      <c r="G12" s="37">
        <v>13676</v>
      </c>
      <c r="H12" s="35">
        <v>12.565991517987715</v>
      </c>
      <c r="I12" s="37">
        <v>1718.525</v>
      </c>
      <c r="J12" s="38">
        <v>4.498756544502618</v>
      </c>
    </row>
    <row r="13" spans="1:10" ht="12.75">
      <c r="A13" s="22" t="s">
        <v>21</v>
      </c>
      <c r="B13" s="34">
        <v>393</v>
      </c>
      <c r="C13" s="34">
        <v>18</v>
      </c>
      <c r="D13" s="35">
        <f t="shared" si="0"/>
        <v>4.580152671755725</v>
      </c>
      <c r="E13" s="34">
        <v>375</v>
      </c>
      <c r="F13" s="36">
        <v>36</v>
      </c>
      <c r="G13" s="37">
        <v>13500</v>
      </c>
      <c r="H13" s="35">
        <v>12.186014814814815</v>
      </c>
      <c r="I13" s="37">
        <v>1645.112</v>
      </c>
      <c r="J13" s="38">
        <v>4.386965333333333</v>
      </c>
    </row>
    <row r="14" spans="1:10" ht="12.75">
      <c r="A14" s="22" t="s">
        <v>0</v>
      </c>
      <c r="B14" s="34">
        <v>401</v>
      </c>
      <c r="C14" s="34">
        <v>17</v>
      </c>
      <c r="D14" s="35">
        <f t="shared" si="0"/>
        <v>4.239401496259352</v>
      </c>
      <c r="E14" s="34">
        <v>384</v>
      </c>
      <c r="F14" s="36">
        <v>32.901041666666664</v>
      </c>
      <c r="G14" s="37">
        <v>12634</v>
      </c>
      <c r="H14" s="35">
        <v>12.481977204369162</v>
      </c>
      <c r="I14" s="37">
        <v>1576.973</v>
      </c>
      <c r="J14" s="38">
        <v>4.106700520833333</v>
      </c>
    </row>
    <row r="15" spans="1:10" ht="12.75">
      <c r="A15" s="22" t="s">
        <v>1</v>
      </c>
      <c r="B15" s="34">
        <v>387</v>
      </c>
      <c r="C15" s="34">
        <v>17</v>
      </c>
      <c r="D15" s="35">
        <f t="shared" si="0"/>
        <v>4.392764857881137</v>
      </c>
      <c r="E15" s="34">
        <f>B15-C15</f>
        <v>370</v>
      </c>
      <c r="F15" s="36">
        <v>35.9</v>
      </c>
      <c r="G15" s="37">
        <v>13283</v>
      </c>
      <c r="H15" s="35">
        <v>12.390039900624858</v>
      </c>
      <c r="I15" s="37">
        <v>1645.769</v>
      </c>
      <c r="J15" s="38">
        <v>4.448024324324324</v>
      </c>
    </row>
    <row r="16" spans="1:10" ht="12.75">
      <c r="A16" s="22" t="s">
        <v>2</v>
      </c>
      <c r="B16" s="34">
        <v>392</v>
      </c>
      <c r="C16" s="34">
        <v>18</v>
      </c>
      <c r="D16" s="35">
        <f t="shared" si="0"/>
        <v>4.591836734693878</v>
      </c>
      <c r="E16" s="34">
        <v>374</v>
      </c>
      <c r="F16" s="36">
        <v>32.70053475935829</v>
      </c>
      <c r="G16" s="37">
        <v>12230</v>
      </c>
      <c r="H16" s="35">
        <v>11.714104660670483</v>
      </c>
      <c r="I16" s="37">
        <v>1432.635</v>
      </c>
      <c r="J16" s="38">
        <v>3.8305748663101604</v>
      </c>
    </row>
    <row r="17" spans="1:10" ht="12.75">
      <c r="A17" s="23" t="s">
        <v>3</v>
      </c>
      <c r="B17" s="34">
        <v>397</v>
      </c>
      <c r="C17" s="34">
        <v>17</v>
      </c>
      <c r="D17" s="35">
        <f t="shared" si="0"/>
        <v>4.282115869017632</v>
      </c>
      <c r="E17" s="34">
        <v>380</v>
      </c>
      <c r="F17" s="36">
        <v>37.8</v>
      </c>
      <c r="G17" s="37">
        <v>14364</v>
      </c>
      <c r="H17" s="35">
        <v>12.72465886939571</v>
      </c>
      <c r="I17" s="37">
        <v>1827.77</v>
      </c>
      <c r="J17" s="38">
        <v>4.809921052631579</v>
      </c>
    </row>
    <row r="18" spans="1:10" ht="12.75">
      <c r="A18" s="23" t="s">
        <v>4</v>
      </c>
      <c r="B18" s="34">
        <v>410</v>
      </c>
      <c r="C18" s="34">
        <f>B18-E18</f>
        <v>16.351</v>
      </c>
      <c r="D18" s="35">
        <f t="shared" si="0"/>
        <v>3.9880487804878046</v>
      </c>
      <c r="E18" s="34">
        <v>393.649</v>
      </c>
      <c r="F18" s="36">
        <f>G18/E18</f>
        <v>40.47450901691609</v>
      </c>
      <c r="G18" s="37">
        <v>15932.75</v>
      </c>
      <c r="H18" s="35">
        <f>100*I18/G18</f>
        <v>11.862358977577632</v>
      </c>
      <c r="I18" s="37">
        <v>1890</v>
      </c>
      <c r="J18" s="38">
        <f>I18/E18</f>
        <v>4.801231553998613</v>
      </c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53" t="s">
        <v>13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21" t="s">
        <v>16</v>
      </c>
      <c r="B21" s="34">
        <v>495</v>
      </c>
      <c r="C21" s="39">
        <f>B21-E21</f>
        <v>30</v>
      </c>
      <c r="D21" s="36">
        <f aca="true" t="shared" si="1" ref="D21:D30">100*C21/B21</f>
        <v>6.0606060606060606</v>
      </c>
      <c r="E21" s="34">
        <v>465</v>
      </c>
      <c r="F21" s="36">
        <v>28.301075268817204</v>
      </c>
      <c r="G21" s="37">
        <v>13160</v>
      </c>
      <c r="H21" s="35">
        <v>10.388746200607905</v>
      </c>
      <c r="I21" s="37">
        <v>1367.159</v>
      </c>
      <c r="J21" s="40">
        <v>2.9401268817204302</v>
      </c>
    </row>
    <row r="22" spans="1:10" ht="12.75">
      <c r="A22" s="21" t="s">
        <v>17</v>
      </c>
      <c r="B22" s="34">
        <v>490</v>
      </c>
      <c r="C22" s="39">
        <f>B22-E22</f>
        <v>40</v>
      </c>
      <c r="D22" s="36">
        <f t="shared" si="1"/>
        <v>8.16326530612245</v>
      </c>
      <c r="E22" s="34">
        <v>450</v>
      </c>
      <c r="F22" s="36">
        <v>26.2</v>
      </c>
      <c r="G22" s="37">
        <v>11790</v>
      </c>
      <c r="H22" s="35">
        <v>11.679932145886344</v>
      </c>
      <c r="I22" s="37">
        <v>1377.064</v>
      </c>
      <c r="J22" s="40">
        <v>3.0601422222222223</v>
      </c>
    </row>
    <row r="23" spans="1:10" ht="12.75">
      <c r="A23" s="22" t="s">
        <v>18</v>
      </c>
      <c r="B23" s="34">
        <v>465</v>
      </c>
      <c r="C23" s="39">
        <f>B23-E23</f>
        <v>35</v>
      </c>
      <c r="D23" s="36">
        <f t="shared" si="1"/>
        <v>7.526881720430108</v>
      </c>
      <c r="E23" s="34">
        <v>430</v>
      </c>
      <c r="F23" s="36">
        <v>23.8</v>
      </c>
      <c r="G23" s="37">
        <v>10234</v>
      </c>
      <c r="H23" s="35">
        <v>11.303234316982607</v>
      </c>
      <c r="I23" s="37">
        <v>1156.773</v>
      </c>
      <c r="J23" s="40">
        <v>2.6901697674418603</v>
      </c>
    </row>
    <row r="24" spans="1:10" ht="12.75">
      <c r="A24" s="22" t="s">
        <v>19</v>
      </c>
      <c r="B24" s="34">
        <v>455</v>
      </c>
      <c r="C24" s="39">
        <f>B24-E24</f>
        <v>35</v>
      </c>
      <c r="D24" s="36">
        <f t="shared" si="1"/>
        <v>7.6923076923076925</v>
      </c>
      <c r="E24" s="34">
        <v>420</v>
      </c>
      <c r="F24" s="36">
        <v>22.9</v>
      </c>
      <c r="G24" s="37">
        <v>9618</v>
      </c>
      <c r="H24" s="35">
        <v>12.373788729465586</v>
      </c>
      <c r="I24" s="37">
        <v>1190.111</v>
      </c>
      <c r="J24" s="40">
        <v>2.833597619047619</v>
      </c>
    </row>
    <row r="25" spans="1:10" ht="12.75">
      <c r="A25" s="22" t="s">
        <v>20</v>
      </c>
      <c r="B25" s="34">
        <v>435</v>
      </c>
      <c r="C25" s="39">
        <f>B25-E25</f>
        <v>30</v>
      </c>
      <c r="D25" s="36">
        <f t="shared" si="1"/>
        <v>6.896551724137931</v>
      </c>
      <c r="E25" s="34">
        <v>405</v>
      </c>
      <c r="F25" s="36">
        <v>27.301234567901236</v>
      </c>
      <c r="G25" s="37">
        <v>11057</v>
      </c>
      <c r="H25" s="35">
        <v>11.939477254228095</v>
      </c>
      <c r="I25" s="37">
        <v>1320.1480000000004</v>
      </c>
      <c r="J25" s="40">
        <v>3.2596246913580256</v>
      </c>
    </row>
    <row r="26" spans="1:10" ht="12.75">
      <c r="A26" s="22" t="s">
        <v>21</v>
      </c>
      <c r="B26" s="34">
        <v>420</v>
      </c>
      <c r="C26" s="39">
        <v>30</v>
      </c>
      <c r="D26" s="36">
        <f t="shared" si="1"/>
        <v>7.142857142857143</v>
      </c>
      <c r="E26" s="34">
        <v>390</v>
      </c>
      <c r="F26" s="36">
        <v>30.4</v>
      </c>
      <c r="G26" s="37">
        <v>11856</v>
      </c>
      <c r="H26" s="35">
        <v>12.19814439946019</v>
      </c>
      <c r="I26" s="37">
        <v>1446.2120000000002</v>
      </c>
      <c r="J26" s="40">
        <v>3.708235897435898</v>
      </c>
    </row>
    <row r="27" spans="1:10" ht="12.75">
      <c r="A27" s="22" t="s">
        <v>0</v>
      </c>
      <c r="B27" s="34">
        <v>405</v>
      </c>
      <c r="C27" s="39">
        <v>25</v>
      </c>
      <c r="D27" s="36">
        <f t="shared" si="1"/>
        <v>6.172839506172839</v>
      </c>
      <c r="E27" s="34">
        <v>380</v>
      </c>
      <c r="F27" s="36">
        <v>28.3</v>
      </c>
      <c r="G27" s="37">
        <v>10754</v>
      </c>
      <c r="H27" s="35">
        <v>12.989613167193601</v>
      </c>
      <c r="I27" s="37">
        <v>1396.9029999999998</v>
      </c>
      <c r="J27" s="40">
        <v>3.676060526315789</v>
      </c>
    </row>
    <row r="28" spans="1:10" ht="12.75">
      <c r="A28" s="22" t="s">
        <v>1</v>
      </c>
      <c r="B28" s="34">
        <v>425</v>
      </c>
      <c r="C28" s="34">
        <v>35</v>
      </c>
      <c r="D28" s="36">
        <f t="shared" si="1"/>
        <v>8.235294117647058</v>
      </c>
      <c r="E28" s="34">
        <f>B28-C28</f>
        <v>390</v>
      </c>
      <c r="F28" s="36">
        <v>32.2</v>
      </c>
      <c r="G28" s="37">
        <v>12558</v>
      </c>
      <c r="H28" s="35">
        <v>11.695795508838989</v>
      </c>
      <c r="I28" s="37">
        <v>1468.758</v>
      </c>
      <c r="J28" s="40">
        <v>3.766046153846154</v>
      </c>
    </row>
    <row r="29" spans="1:10" ht="12.75">
      <c r="A29" s="22" t="s">
        <v>2</v>
      </c>
      <c r="B29" s="34">
        <v>420</v>
      </c>
      <c r="C29" s="39">
        <v>30</v>
      </c>
      <c r="D29" s="36">
        <f t="shared" si="1"/>
        <v>7.142857142857143</v>
      </c>
      <c r="E29" s="34">
        <v>390</v>
      </c>
      <c r="F29" s="36">
        <v>27.8</v>
      </c>
      <c r="G29" s="37">
        <v>10842</v>
      </c>
      <c r="H29" s="35">
        <v>13.015827338129498</v>
      </c>
      <c r="I29" s="37">
        <v>1411.176</v>
      </c>
      <c r="J29" s="40">
        <v>3.6184</v>
      </c>
    </row>
    <row r="30" spans="1:10" ht="12.75">
      <c r="A30" s="23" t="s">
        <v>3</v>
      </c>
      <c r="B30" s="34">
        <v>410</v>
      </c>
      <c r="C30" s="39">
        <v>25</v>
      </c>
      <c r="D30" s="36">
        <f t="shared" si="1"/>
        <v>6.097560975609756</v>
      </c>
      <c r="E30" s="34">
        <v>385</v>
      </c>
      <c r="F30" s="36">
        <v>27.61038961038961</v>
      </c>
      <c r="G30" s="37">
        <v>10630</v>
      </c>
      <c r="H30" s="35">
        <v>13.170272812793979</v>
      </c>
      <c r="I30" s="37">
        <v>1400</v>
      </c>
      <c r="J30" s="40">
        <v>3.6363636363636362</v>
      </c>
    </row>
    <row r="31" spans="1:10" ht="12.75">
      <c r="A31" s="23" t="s">
        <v>4</v>
      </c>
      <c r="B31" s="34">
        <v>420</v>
      </c>
      <c r="C31" s="39">
        <f>0.01*D31*B31</f>
        <v>25.60975609756098</v>
      </c>
      <c r="D31" s="36">
        <f>D30</f>
        <v>6.097560975609756</v>
      </c>
      <c r="E31" s="34">
        <f>B31-C31</f>
        <v>394.390243902439</v>
      </c>
      <c r="F31" s="36">
        <v>27.3</v>
      </c>
      <c r="G31" s="37">
        <v>10766.853658536585</v>
      </c>
      <c r="H31" s="35">
        <v>13.235064255472418</v>
      </c>
      <c r="I31" s="37">
        <v>1425</v>
      </c>
      <c r="J31" s="40">
        <v>3.6131725417439706</v>
      </c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53" t="s">
        <v>40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>
      <c r="A34" s="21" t="s">
        <v>16</v>
      </c>
      <c r="B34" s="34">
        <v>44.5</v>
      </c>
      <c r="C34" s="39">
        <f>B34-E34</f>
        <v>0.8999999999999986</v>
      </c>
      <c r="D34" s="36">
        <f aca="true" t="shared" si="2" ref="D34:D43">100*C34/B34</f>
        <v>2.0224719101123565</v>
      </c>
      <c r="E34" s="34">
        <v>43.6</v>
      </c>
      <c r="F34" s="36">
        <v>39.10550458715596</v>
      </c>
      <c r="G34" s="37">
        <v>1705</v>
      </c>
      <c r="H34" s="35">
        <v>11.201466275659824</v>
      </c>
      <c r="I34" s="37">
        <v>190.985</v>
      </c>
      <c r="J34" s="38">
        <v>4.3803899082568805</v>
      </c>
    </row>
    <row r="35" spans="1:10" ht="12.75">
      <c r="A35" s="21" t="s">
        <v>17</v>
      </c>
      <c r="B35" s="34">
        <v>43</v>
      </c>
      <c r="C35" s="39">
        <f>B35-E35</f>
        <v>1.2999999999999972</v>
      </c>
      <c r="D35" s="36">
        <f t="shared" si="2"/>
        <v>3.0232558139534818</v>
      </c>
      <c r="E35" s="34">
        <v>41.7</v>
      </c>
      <c r="F35" s="36">
        <v>39.68824940047961</v>
      </c>
      <c r="G35" s="37">
        <v>1655</v>
      </c>
      <c r="H35" s="35">
        <v>10.577220543806646</v>
      </c>
      <c r="I35" s="37">
        <v>175.053</v>
      </c>
      <c r="J35" s="38">
        <v>4.197913669064748</v>
      </c>
    </row>
    <row r="36" spans="1:10" ht="12.75">
      <c r="A36" s="22" t="s">
        <v>18</v>
      </c>
      <c r="B36" s="34">
        <v>44</v>
      </c>
      <c r="C36" s="39">
        <f>B36-E36</f>
        <v>1.2999999999999972</v>
      </c>
      <c r="D36" s="36">
        <f t="shared" si="2"/>
        <v>2.954545454545448</v>
      </c>
      <c r="E36" s="34">
        <v>42.7</v>
      </c>
      <c r="F36" s="36">
        <v>37.30679156908665</v>
      </c>
      <c r="G36" s="37">
        <v>1593</v>
      </c>
      <c r="H36" s="35">
        <v>9.915505335844319</v>
      </c>
      <c r="I36" s="41">
        <v>157.954</v>
      </c>
      <c r="J36" s="38">
        <v>3.6991569086651053</v>
      </c>
    </row>
    <row r="37" spans="1:10" ht="12.75">
      <c r="A37" s="22" t="s">
        <v>19</v>
      </c>
      <c r="B37" s="34">
        <v>42.4</v>
      </c>
      <c r="C37" s="39">
        <f>B37-E37</f>
        <v>1.8999999999999986</v>
      </c>
      <c r="D37" s="36">
        <f t="shared" si="2"/>
        <v>4.481132075471695</v>
      </c>
      <c r="E37" s="34">
        <v>40.5</v>
      </c>
      <c r="F37" s="36">
        <v>38.2962962962963</v>
      </c>
      <c r="G37" s="37">
        <v>1551</v>
      </c>
      <c r="H37" s="35">
        <v>11.313604126370082</v>
      </c>
      <c r="I37" s="41">
        <v>175.474</v>
      </c>
      <c r="J37" s="38">
        <v>4.332691358024691</v>
      </c>
    </row>
    <row r="38" spans="1:10" ht="12.75">
      <c r="A38" s="22" t="s">
        <v>20</v>
      </c>
      <c r="B38" s="34">
        <v>40.7</v>
      </c>
      <c r="C38" s="39">
        <f>B38-E38</f>
        <v>1.5</v>
      </c>
      <c r="D38" s="36">
        <f t="shared" si="2"/>
        <v>3.685503685503685</v>
      </c>
      <c r="E38" s="34">
        <v>39.2</v>
      </c>
      <c r="F38" s="36">
        <v>41.19897959183673</v>
      </c>
      <c r="G38" s="37">
        <v>1615</v>
      </c>
      <c r="H38" s="35">
        <v>10.983962848297212</v>
      </c>
      <c r="I38" s="41">
        <v>177.391</v>
      </c>
      <c r="J38" s="38">
        <v>4.525280612244897</v>
      </c>
    </row>
    <row r="39" spans="1:10" ht="12.75">
      <c r="A39" s="22" t="s">
        <v>21</v>
      </c>
      <c r="B39" s="34">
        <v>43.7</v>
      </c>
      <c r="C39" s="34">
        <v>1.2</v>
      </c>
      <c r="D39" s="36">
        <f t="shared" si="2"/>
        <v>2.745995423340961</v>
      </c>
      <c r="E39" s="34">
        <v>42.5</v>
      </c>
      <c r="F39" s="36">
        <v>33.50588235294118</v>
      </c>
      <c r="G39" s="37">
        <v>1424</v>
      </c>
      <c r="H39" s="35">
        <v>11.066573033707865</v>
      </c>
      <c r="I39" s="41">
        <v>157.588</v>
      </c>
      <c r="J39" s="38">
        <v>3.7079529411764702</v>
      </c>
    </row>
    <row r="40" spans="1:10" ht="12.75">
      <c r="A40" s="22" t="s">
        <v>0</v>
      </c>
      <c r="B40" s="34">
        <v>39.2</v>
      </c>
      <c r="C40" s="34">
        <v>2</v>
      </c>
      <c r="D40" s="36">
        <f t="shared" si="2"/>
        <v>5.1020408163265305</v>
      </c>
      <c r="E40" s="34">
        <v>37.2</v>
      </c>
      <c r="F40" s="36">
        <v>35.51075268817204</v>
      </c>
      <c r="G40" s="37">
        <v>1321</v>
      </c>
      <c r="H40" s="35">
        <v>11.501286903860711</v>
      </c>
      <c r="I40" s="41">
        <v>151.932</v>
      </c>
      <c r="J40" s="38">
        <v>4.084193548387096</v>
      </c>
    </row>
    <row r="41" spans="1:10" ht="12.75">
      <c r="A41" s="22" t="s">
        <v>1</v>
      </c>
      <c r="B41" s="34">
        <v>39.7</v>
      </c>
      <c r="C41" s="34">
        <v>3</v>
      </c>
      <c r="D41" s="36">
        <f t="shared" si="2"/>
        <v>7.556675062972292</v>
      </c>
      <c r="E41" s="34">
        <f>B41-C41</f>
        <v>36.7</v>
      </c>
      <c r="F41" s="36">
        <v>35.99455040871934</v>
      </c>
      <c r="G41" s="37">
        <v>1321</v>
      </c>
      <c r="H41" s="35">
        <v>8.452611657834975</v>
      </c>
      <c r="I41" s="42">
        <v>111.659</v>
      </c>
      <c r="J41" s="38">
        <v>3.0424795640326976</v>
      </c>
    </row>
    <row r="42" spans="1:10" ht="12.75">
      <c r="A42" s="22" t="s">
        <v>2</v>
      </c>
      <c r="B42" s="34">
        <v>48.1</v>
      </c>
      <c r="C42" s="34">
        <v>2.3</v>
      </c>
      <c r="D42" s="36">
        <f t="shared" si="2"/>
        <v>4.781704781704781</v>
      </c>
      <c r="E42" s="34">
        <v>45.8</v>
      </c>
      <c r="F42" s="36">
        <v>30.48034934497817</v>
      </c>
      <c r="G42" s="37">
        <v>1396</v>
      </c>
      <c r="H42" s="35">
        <v>10.44362464183381</v>
      </c>
      <c r="I42" s="42">
        <v>145.793</v>
      </c>
      <c r="J42" s="38">
        <v>3.1832532751091707</v>
      </c>
    </row>
    <row r="43" spans="1:10" ht="12.75">
      <c r="A43" s="23" t="s">
        <v>3</v>
      </c>
      <c r="B43" s="34">
        <v>49</v>
      </c>
      <c r="C43" s="34">
        <v>2</v>
      </c>
      <c r="D43" s="36">
        <f t="shared" si="2"/>
        <v>4.081632653061225</v>
      </c>
      <c r="E43" s="34">
        <f>B43-C43</f>
        <v>47</v>
      </c>
      <c r="F43" s="36">
        <v>33.51063829787234</v>
      </c>
      <c r="G43" s="37">
        <v>1575</v>
      </c>
      <c r="H43" s="35">
        <v>9.256698412698414</v>
      </c>
      <c r="I43" s="41">
        <v>145.793</v>
      </c>
      <c r="J43" s="38">
        <v>3.1019787234042555</v>
      </c>
    </row>
    <row r="44" spans="1:10" ht="12.75">
      <c r="A44" s="23" t="s">
        <v>4</v>
      </c>
      <c r="B44" s="34">
        <v>45</v>
      </c>
      <c r="C44" s="34">
        <f>0.01*D44*B44</f>
        <v>1.8367346938775513</v>
      </c>
      <c r="D44" s="36">
        <f>D43</f>
        <v>4.081632653061225</v>
      </c>
      <c r="E44" s="34">
        <f>B44-C44</f>
        <v>43.16326530612245</v>
      </c>
      <c r="F44" s="36">
        <v>32.35</v>
      </c>
      <c r="G44" s="37">
        <v>1396.3316326530612</v>
      </c>
      <c r="H44" s="35">
        <v>10.742433709318513</v>
      </c>
      <c r="I44" s="41">
        <v>150</v>
      </c>
      <c r="J44" s="38">
        <v>3.475177304964539</v>
      </c>
    </row>
    <row r="45" spans="2:10" ht="12.75"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53" t="s">
        <v>55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21">
        <v>2002</v>
      </c>
      <c r="B47" s="39">
        <v>22.7</v>
      </c>
      <c r="C47" s="39">
        <f>B47-E47</f>
        <v>1.3999999999999986</v>
      </c>
      <c r="D47" s="36">
        <f aca="true" t="shared" si="3" ref="D47:D56">100*C47/B47</f>
        <v>6.1674008810572625</v>
      </c>
      <c r="E47" s="39">
        <v>21.3</v>
      </c>
      <c r="F47" s="35">
        <v>99.01408450704226</v>
      </c>
      <c r="G47" s="42">
        <v>2109</v>
      </c>
      <c r="H47" s="35">
        <v>12.785395922238028</v>
      </c>
      <c r="I47" s="37">
        <v>269.644</v>
      </c>
      <c r="J47" s="38">
        <v>12.659342723004695</v>
      </c>
    </row>
    <row r="48" spans="1:10" ht="12.75">
      <c r="A48" s="21">
        <f>A47+1</f>
        <v>2003</v>
      </c>
      <c r="B48" s="39">
        <v>21.3</v>
      </c>
      <c r="C48" s="39">
        <f>B48-E48</f>
        <v>1.4000000000000021</v>
      </c>
      <c r="D48" s="36">
        <f t="shared" si="3"/>
        <v>6.572769953051654</v>
      </c>
      <c r="E48" s="39">
        <v>19.9</v>
      </c>
      <c r="F48" s="35">
        <v>102.01005025125629</v>
      </c>
      <c r="G48" s="42">
        <v>2030</v>
      </c>
      <c r="H48" s="35">
        <v>12.857536945812807</v>
      </c>
      <c r="I48" s="37">
        <v>261.008</v>
      </c>
      <c r="J48" s="38">
        <v>13.115979899497487</v>
      </c>
    </row>
    <row r="49" spans="1:10" ht="12.75">
      <c r="A49" s="21">
        <f aca="true" t="shared" si="4" ref="A49:A57">A48+1</f>
        <v>2004</v>
      </c>
      <c r="B49" s="34">
        <v>23.2</v>
      </c>
      <c r="C49" s="39">
        <f>B49-E49</f>
        <v>1.3999999999999986</v>
      </c>
      <c r="D49" s="36">
        <f t="shared" si="3"/>
        <v>6.034482758620683</v>
      </c>
      <c r="E49" s="34">
        <v>21.8</v>
      </c>
      <c r="F49" s="35">
        <v>90.77981651376146</v>
      </c>
      <c r="G49" s="42">
        <v>1979</v>
      </c>
      <c r="H49" s="35">
        <v>13.0322385042951</v>
      </c>
      <c r="I49" s="42">
        <v>257.908</v>
      </c>
      <c r="J49" s="38">
        <v>11.830642201834863</v>
      </c>
    </row>
    <row r="50" spans="1:10" ht="12.75">
      <c r="A50" s="21">
        <f t="shared" si="4"/>
        <v>2005</v>
      </c>
      <c r="B50" s="34">
        <v>23.5</v>
      </c>
      <c r="C50" s="39">
        <f>B50-E50</f>
        <v>1.8000000000000007</v>
      </c>
      <c r="D50" s="36">
        <f t="shared" si="3"/>
        <v>7.659574468085109</v>
      </c>
      <c r="E50" s="34">
        <v>21.7</v>
      </c>
      <c r="F50" s="35">
        <v>80.78341013824885</v>
      </c>
      <c r="G50" s="37">
        <v>1753</v>
      </c>
      <c r="H50" s="36">
        <v>14.394865944095836</v>
      </c>
      <c r="I50" s="43">
        <v>252.342</v>
      </c>
      <c r="J50" s="38">
        <v>11.628663594470048</v>
      </c>
    </row>
    <row r="51" spans="1:10" ht="12.75">
      <c r="A51" s="21">
        <f t="shared" si="4"/>
        <v>2006</v>
      </c>
      <c r="B51" s="34">
        <v>22</v>
      </c>
      <c r="C51" s="39">
        <v>1.6</v>
      </c>
      <c r="D51" s="36">
        <f t="shared" si="3"/>
        <v>7.2727272727272725</v>
      </c>
      <c r="E51" s="34">
        <v>20.4</v>
      </c>
      <c r="F51" s="35">
        <v>79.11764705882354</v>
      </c>
      <c r="G51" s="37">
        <v>1614</v>
      </c>
      <c r="H51" s="40">
        <v>13.208426270136309</v>
      </c>
      <c r="I51" s="43">
        <v>213.184</v>
      </c>
      <c r="J51" s="38">
        <v>10.450196078431373</v>
      </c>
    </row>
    <row r="52" spans="1:10" ht="12.75">
      <c r="A52" s="21">
        <f t="shared" si="4"/>
        <v>2007</v>
      </c>
      <c r="B52" s="34">
        <v>22.9</v>
      </c>
      <c r="C52" s="39">
        <v>2.5</v>
      </c>
      <c r="D52" s="36">
        <f t="shared" si="3"/>
        <v>10.91703056768559</v>
      </c>
      <c r="E52" s="34">
        <v>20.4</v>
      </c>
      <c r="F52" s="35">
        <v>73.18627450980392</v>
      </c>
      <c r="G52" s="37">
        <v>1493</v>
      </c>
      <c r="H52" s="40">
        <v>13.800133958472873</v>
      </c>
      <c r="I52" s="43">
        <v>206.036</v>
      </c>
      <c r="J52" s="38">
        <v>10.099803921568629</v>
      </c>
    </row>
    <row r="53" spans="1:10" ht="12.75">
      <c r="A53" s="21">
        <f t="shared" si="4"/>
        <v>2008</v>
      </c>
      <c r="B53" s="34">
        <v>22.8</v>
      </c>
      <c r="C53" s="39">
        <v>2.4</v>
      </c>
      <c r="D53" s="36">
        <f t="shared" si="3"/>
        <v>10.526315789473683</v>
      </c>
      <c r="E53" s="34">
        <v>20.3</v>
      </c>
      <c r="F53" s="35">
        <v>70.04926108374384</v>
      </c>
      <c r="G53" s="37">
        <v>1422</v>
      </c>
      <c r="H53" s="40">
        <v>13.021940928270045</v>
      </c>
      <c r="I53" s="43">
        <v>185.17200000000003</v>
      </c>
      <c r="J53" s="38">
        <v>9.12177339901478</v>
      </c>
    </row>
    <row r="54" spans="1:10" ht="12.75">
      <c r="A54" s="21">
        <f t="shared" si="4"/>
        <v>2009</v>
      </c>
      <c r="B54" s="34">
        <v>22.2</v>
      </c>
      <c r="C54" s="39">
        <v>1.9</v>
      </c>
      <c r="D54" s="36">
        <f t="shared" si="3"/>
        <v>8.558558558558559</v>
      </c>
      <c r="E54" s="34">
        <f>B54-C54</f>
        <v>20.3</v>
      </c>
      <c r="F54" s="35">
        <v>65.61576354679802</v>
      </c>
      <c r="G54" s="37">
        <v>1332</v>
      </c>
      <c r="H54" s="40">
        <v>13.228903903903905</v>
      </c>
      <c r="I54" s="43">
        <v>176.20900000000003</v>
      </c>
      <c r="J54" s="38">
        <v>8.68024630541872</v>
      </c>
    </row>
    <row r="55" spans="1:10" ht="12.75">
      <c r="A55" s="21">
        <f t="shared" si="4"/>
        <v>2010</v>
      </c>
      <c r="B55" s="34">
        <v>17.4</v>
      </c>
      <c r="C55" s="34">
        <v>1.9</v>
      </c>
      <c r="D55" s="36">
        <f t="shared" si="3"/>
        <v>10.919540229885058</v>
      </c>
      <c r="E55" s="34">
        <f>B55-C55</f>
        <v>15.499999999999998</v>
      </c>
      <c r="F55" s="35">
        <v>77.0967741935484</v>
      </c>
      <c r="G55" s="37">
        <v>1195</v>
      </c>
      <c r="H55" s="40">
        <v>14.374225941422594</v>
      </c>
      <c r="I55" s="43">
        <v>171.772</v>
      </c>
      <c r="J55" s="38">
        <v>11.082064516129034</v>
      </c>
    </row>
    <row r="56" spans="1:10" ht="12.75">
      <c r="A56" s="21">
        <f t="shared" si="4"/>
        <v>2011</v>
      </c>
      <c r="B56" s="34">
        <v>16.6</v>
      </c>
      <c r="C56" s="34">
        <v>1.5</v>
      </c>
      <c r="D56" s="36">
        <f t="shared" si="3"/>
        <v>9.036144578313252</v>
      </c>
      <c r="E56" s="34">
        <v>15.1</v>
      </c>
      <c r="F56" s="35">
        <v>85.2317880794702</v>
      </c>
      <c r="G56" s="37">
        <v>1287</v>
      </c>
      <c r="H56" s="40">
        <v>14.203185703185703</v>
      </c>
      <c r="I56" s="43">
        <v>182.795</v>
      </c>
      <c r="J56" s="38">
        <v>12.10562913907285</v>
      </c>
    </row>
    <row r="57" spans="1:10" s="18" customFormat="1" ht="12.75">
      <c r="A57" s="25">
        <f t="shared" si="4"/>
        <v>2012</v>
      </c>
      <c r="B57" s="44">
        <v>17</v>
      </c>
      <c r="C57" s="44">
        <f>0.01*D57*B57</f>
        <v>1.5361445783132528</v>
      </c>
      <c r="D57" s="45">
        <f>D56</f>
        <v>9.036144578313252</v>
      </c>
      <c r="E57" s="44">
        <f>B57-C57</f>
        <v>15.463855421686747</v>
      </c>
      <c r="F57" s="45">
        <v>83.15</v>
      </c>
      <c r="G57" s="46">
        <v>1285.819578313253</v>
      </c>
      <c r="H57" s="47">
        <v>13.221139487003859</v>
      </c>
      <c r="I57" s="48">
        <v>170</v>
      </c>
      <c r="J57" s="49">
        <v>10.993377483443709</v>
      </c>
    </row>
    <row r="58" spans="1:10" s="24" customFormat="1" ht="12.75">
      <c r="A58" s="32" t="s">
        <v>52</v>
      </c>
      <c r="B58" s="26"/>
      <c r="C58" s="26"/>
      <c r="D58" s="27"/>
      <c r="E58" s="26"/>
      <c r="F58" s="27"/>
      <c r="G58" s="28"/>
      <c r="H58" s="29"/>
      <c r="I58" s="30"/>
      <c r="J58" s="31"/>
    </row>
    <row r="59" ht="12.75">
      <c r="A59" s="19" t="s">
        <v>56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3--USDA's Interagency Commodity Estimates Committee forecasts of 2012/13 U.S. sugarcane and cane sugar production parameters and USDA estimates of the parameters since 2002/03</dc:title>
  <dc:subject>Agricultural Economics</dc:subject>
  <dc:creator>SHALEY</dc:creator>
  <cp:keywords>ICEC, forecasts, sugarcane, produciton, sugar, estimates</cp:keywords>
  <dc:description/>
  <cp:lastModifiedBy>ejmccray</cp:lastModifiedBy>
  <cp:lastPrinted>2012-07-16T16:29:28Z</cp:lastPrinted>
  <dcterms:created xsi:type="dcterms:W3CDTF">2012-07-10T14:14:45Z</dcterms:created>
  <dcterms:modified xsi:type="dcterms:W3CDTF">2012-07-16T18:14:23Z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