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6" sheetId="1" r:id="rId1"/>
  </sheets>
  <definedNames>
    <definedName name="_xlnm.Print_Area" localSheetId="0">'Table 6'!$A$1:$E$58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<sst xmlns="http://schemas.openxmlformats.org/spreadsheetml/2006/main" count="48" uniqueCount="32">
  <si>
    <t>Fiscal Year (Oct/Sept)</t>
  </si>
  <si>
    <t>Beginning Stocks</t>
  </si>
  <si>
    <t>Production</t>
  </si>
  <si>
    <t>Imports</t>
  </si>
  <si>
    <t>Disappearance</t>
  </si>
  <si>
    <t xml:space="preserve"> Human consumption</t>
  </si>
  <si>
    <t>Total</t>
  </si>
  <si>
    <t>Exports</t>
  </si>
  <si>
    <t>Total Use</t>
  </si>
  <si>
    <t>Ending Stocks</t>
  </si>
  <si>
    <t>Stocks-to-Human Cons.</t>
  </si>
  <si>
    <t>Stocks-to-Use</t>
  </si>
  <si>
    <t>HFCS Cons. (dry weight)</t>
  </si>
  <si>
    <t>1/ Forecast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</si>
  <si>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</si>
  <si>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</si>
  <si>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</si>
  <si>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</si>
  <si>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</si>
  <si>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</si>
  <si>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</si>
  <si>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Exports to other countries</t>
  </si>
  <si>
    <t>Source: USDA, WASDE and ERS, MTED, Sugar and Sweeteners Outlook.</t>
  </si>
  <si>
    <t>Total Supply</t>
  </si>
  <si>
    <t>2009/10</t>
  </si>
  <si>
    <t xml:space="preserve">                                 1,000 metric tons, raw value</t>
  </si>
  <si>
    <t xml:space="preserve">                               1,000 metric tons, tel quel/actual weight</t>
  </si>
  <si>
    <t xml:space="preserve">Table 6  -- Mexico: sugar production and supply, and sugar and HFCS utilization </t>
  </si>
  <si>
    <t>2008/09 2/</t>
  </si>
  <si>
    <r>
      <t xml:space="preserve">2/ The USDA revised 2008/09 sugar and HFCS human consumption to equal the amount estimated by </t>
    </r>
    <r>
      <rPr>
        <i/>
        <sz val="10"/>
        <rFont val="Arial"/>
        <family val="2"/>
      </rPr>
      <t xml:space="preserve">Comite Nacional </t>
    </r>
  </si>
  <si>
    <t xml:space="preserve">    with data reported by Secretariat of Economy, Government of Mexico.</t>
  </si>
  <si>
    <r>
      <t xml:space="preserve">   </t>
    </r>
    <r>
      <rPr>
        <i/>
        <sz val="10"/>
        <rFont val="Arial"/>
        <family val="2"/>
      </rPr>
      <t xml:space="preserve"> Para El Desarrollo Sustentable de la Cana de Azucar </t>
    </r>
    <r>
      <rPr>
        <sz val="10"/>
        <rFont val="Arial"/>
        <family val="0"/>
      </rPr>
      <t>(CNDSCA). The USDA also revised exports and imports to agree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</si>
</sst>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 quotePrefix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2" fontId="0" fillId="0" borderId="10" xfId="0" applyNumberFormat="1" applyBorder="1" applyAlignment="1" quotePrefix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9.140625" style="0" customWidth="1"/>
    <col min="2" max="3" width="15.00390625" style="0" customWidth="1"/>
    <col min="4" max="5" width="16.57421875" style="0" customWidth="1"/>
    <col min="19" max="20" width="12.421875" style="0" bestFit="1" customWidth="1"/>
  </cols>
  <sheetData>
    <row r="1" spans="1:3" s="2" customFormat="1" ht="12.75">
      <c r="A1" s="1" t="s">
        <v>27</v>
      </c>
      <c r="B1" s="1"/>
      <c r="C1" s="1"/>
    </row>
    <row r="3" spans="1:5" s="2" customFormat="1" ht="12.75">
      <c r="A3" s="2" t="s">
        <v>0</v>
      </c>
      <c r="B3" s="2" t="s">
        <v>28</v>
      </c>
      <c r="C3" s="2" t="s">
        <v>24</v>
      </c>
      <c r="D3" s="7" t="s">
        <v>15</v>
      </c>
      <c r="E3" s="7" t="s">
        <v>16</v>
      </c>
    </row>
    <row r="5" ht="12.75">
      <c r="B5" s="3" t="s">
        <v>25</v>
      </c>
    </row>
    <row r="7" spans="1:5" ht="12.75">
      <c r="A7" t="s">
        <v>1</v>
      </c>
      <c r="B7" s="4">
        <f aca="true" t="shared" si="0" ref="B7:D8">B31*1.06</f>
        <v>1975</v>
      </c>
      <c r="C7" s="4">
        <f t="shared" si="0"/>
        <v>623.1687000000001</v>
      </c>
      <c r="D7" s="4">
        <f t="shared" si="0"/>
        <v>973.0000000000034</v>
      </c>
      <c r="E7" s="4">
        <f>D27</f>
        <v>805.50036</v>
      </c>
    </row>
    <row r="8" spans="1:5" ht="12.75">
      <c r="A8" t="s">
        <v>2</v>
      </c>
      <c r="B8" s="4">
        <f t="shared" si="0"/>
        <v>5260</v>
      </c>
      <c r="C8" s="4">
        <f t="shared" si="0"/>
        <v>5115</v>
      </c>
      <c r="D8" s="4">
        <f t="shared" si="0"/>
        <v>5494.51</v>
      </c>
      <c r="E8" s="4">
        <f>1.06*E32</f>
        <v>5194</v>
      </c>
    </row>
    <row r="9" spans="1:5" ht="12.75">
      <c r="A9" t="s">
        <v>3</v>
      </c>
      <c r="B9" s="4">
        <f>B10+B11</f>
        <v>158.8039</v>
      </c>
      <c r="C9" s="4">
        <f>C10+C11</f>
        <v>861.3359883400001</v>
      </c>
      <c r="D9" s="4">
        <f>D10+D11</f>
        <v>306.50854000000004</v>
      </c>
      <c r="E9" s="4">
        <f>1.06*E33</f>
        <v>405.49558</v>
      </c>
    </row>
    <row r="10" spans="1:5" ht="12.75">
      <c r="A10" t="s">
        <v>17</v>
      </c>
      <c r="B10" s="4">
        <f aca="true" t="shared" si="1" ref="B10:E11">B34*1.06</f>
        <v>37.04594</v>
      </c>
      <c r="C10" s="4">
        <f t="shared" si="1"/>
        <v>667.8582813427969</v>
      </c>
      <c r="D10" s="4">
        <f t="shared" si="1"/>
        <v>113.89488</v>
      </c>
      <c r="E10" s="4">
        <f t="shared" si="1"/>
        <v>224.05856000000003</v>
      </c>
    </row>
    <row r="11" spans="1:5" ht="12.75">
      <c r="A11" t="s">
        <v>18</v>
      </c>
      <c r="B11" s="4">
        <f t="shared" si="1"/>
        <v>121.75796000000001</v>
      </c>
      <c r="C11" s="4">
        <f t="shared" si="1"/>
        <v>193.47770699720326</v>
      </c>
      <c r="D11" s="4">
        <f t="shared" si="1"/>
        <v>192.61366</v>
      </c>
      <c r="E11" s="4">
        <f t="shared" si="1"/>
        <v>181.43702000000002</v>
      </c>
    </row>
    <row r="12" spans="4:5" ht="12.75">
      <c r="D12" s="4"/>
      <c r="E12" s="4"/>
    </row>
    <row r="13" spans="1:5" ht="12.75">
      <c r="A13" t="s">
        <v>23</v>
      </c>
      <c r="B13" s="4">
        <f>B7+B8+B9</f>
        <v>7393.8039</v>
      </c>
      <c r="C13" s="4">
        <f>C7+C8+C9</f>
        <v>6599.50468834</v>
      </c>
      <c r="D13" s="4">
        <f>D7+D8+D9</f>
        <v>6774.018540000004</v>
      </c>
      <c r="E13" s="4">
        <f>E7+E8+E9</f>
        <v>6404.99594</v>
      </c>
    </row>
    <row r="15" ht="12.75">
      <c r="A15" t="s">
        <v>4</v>
      </c>
    </row>
    <row r="16" spans="1:5" ht="12.75">
      <c r="A16" t="s">
        <v>5</v>
      </c>
      <c r="B16" s="4">
        <f aca="true" t="shared" si="2" ref="B16:D17">B40*1.06</f>
        <v>5292.55562</v>
      </c>
      <c r="C16" s="4">
        <f t="shared" si="2"/>
        <v>4614.777840000001</v>
      </c>
      <c r="D16" s="4">
        <f t="shared" si="2"/>
        <v>4186.9819800000005</v>
      </c>
      <c r="E16" s="4">
        <f>1.06*E40</f>
        <v>4452.088674236401</v>
      </c>
    </row>
    <row r="17" spans="1:5" ht="12.75">
      <c r="A17" t="s">
        <v>19</v>
      </c>
      <c r="B17" s="4">
        <f t="shared" si="2"/>
        <v>387.82644000000005</v>
      </c>
      <c r="C17" s="4">
        <f t="shared" si="2"/>
        <v>286.9379986872033</v>
      </c>
      <c r="D17" s="4">
        <f t="shared" si="2"/>
        <v>310.34574000000003</v>
      </c>
      <c r="E17" s="4">
        <v>300</v>
      </c>
    </row>
    <row r="18" spans="1:5" ht="12.75">
      <c r="A18" t="s">
        <v>14</v>
      </c>
      <c r="B18" s="4">
        <f>B13-B27-B21-B16-B17</f>
        <v>-288.0341200000005</v>
      </c>
      <c r="C18" s="4">
        <f>C42*1.06</f>
        <v>-26.826910347204567</v>
      </c>
      <c r="D18" s="4">
        <f>D13-D27-D21-D16-D17</f>
        <v>-86.3512799999965</v>
      </c>
      <c r="E18" s="4"/>
    </row>
    <row r="19" spans="1:5" ht="12.75">
      <c r="A19" t="s">
        <v>6</v>
      </c>
      <c r="B19" s="4">
        <f>B16+B17+B18</f>
        <v>5392.34794</v>
      </c>
      <c r="C19" s="4">
        <f>C16+C17+C18</f>
        <v>4874.888928339999</v>
      </c>
      <c r="D19" s="4">
        <f>D16+D17+D18</f>
        <v>4410.976440000004</v>
      </c>
      <c r="E19" s="4">
        <f>E16+E17+E18</f>
        <v>4752.088674236401</v>
      </c>
    </row>
    <row r="20" ht="12.75">
      <c r="F20" s="4"/>
    </row>
    <row r="21" spans="1:5" ht="12.75">
      <c r="A21" t="s">
        <v>7</v>
      </c>
      <c r="B21" s="4">
        <f aca="true" t="shared" si="3" ref="B21:D23">1.06*B45</f>
        <v>1378.28726</v>
      </c>
      <c r="C21" s="4">
        <f t="shared" si="3"/>
        <v>751.43082</v>
      </c>
      <c r="D21" s="4">
        <f t="shared" si="3"/>
        <v>1557.54174</v>
      </c>
      <c r="E21" s="4">
        <f>E13-E19-E27</f>
        <v>673.4477574315906</v>
      </c>
    </row>
    <row r="22" spans="1:5" ht="12.75">
      <c r="A22" t="s">
        <v>20</v>
      </c>
      <c r="B22" s="4">
        <f t="shared" si="3"/>
        <v>1364.9249</v>
      </c>
      <c r="C22" s="4">
        <f t="shared" si="3"/>
        <v>751.41068</v>
      </c>
      <c r="D22" s="4">
        <f t="shared" si="3"/>
        <v>1517.7461600000001</v>
      </c>
      <c r="E22" s="4">
        <f>1.06*E46</f>
        <v>662.8477574315901</v>
      </c>
    </row>
    <row r="23" spans="1:5" ht="12.75">
      <c r="A23" t="s">
        <v>21</v>
      </c>
      <c r="B23" s="4">
        <f t="shared" si="3"/>
        <v>13.362359999999995</v>
      </c>
      <c r="C23" s="4">
        <f t="shared" si="3"/>
        <v>0.020140000000126293</v>
      </c>
      <c r="D23" s="4">
        <f t="shared" si="3"/>
        <v>39.79557999999989</v>
      </c>
      <c r="E23" s="4">
        <f>1.06*E47</f>
        <v>10.600000000000001</v>
      </c>
    </row>
    <row r="25" spans="1:5" ht="12.75">
      <c r="A25" t="s">
        <v>8</v>
      </c>
      <c r="B25" s="4">
        <f>B19+B21</f>
        <v>6770.6352</v>
      </c>
      <c r="C25" s="4">
        <f>C19+C21</f>
        <v>5626.31974834</v>
      </c>
      <c r="D25" s="4">
        <f>D19+D21</f>
        <v>5968.518180000004</v>
      </c>
      <c r="E25" s="4">
        <f>E19+E21</f>
        <v>5425.536431667992</v>
      </c>
    </row>
    <row r="27" spans="1:5" ht="12.75">
      <c r="A27" t="s">
        <v>9</v>
      </c>
      <c r="B27" s="4">
        <f>B51*1.06</f>
        <v>623.1687000000001</v>
      </c>
      <c r="C27" s="4">
        <f>C51*1.06</f>
        <v>973.1849400000001</v>
      </c>
      <c r="D27" s="4">
        <f>D51*1.06</f>
        <v>805.50036</v>
      </c>
      <c r="E27" s="4">
        <f>0.22*E16</f>
        <v>979.4595083320082</v>
      </c>
    </row>
    <row r="29" ht="12.75">
      <c r="B29" s="3" t="s">
        <v>26</v>
      </c>
    </row>
    <row r="31" spans="1:5" ht="12.75">
      <c r="A31" t="s">
        <v>1</v>
      </c>
      <c r="B31" s="4">
        <v>1863.2075471698113</v>
      </c>
      <c r="C31" s="4">
        <v>587.895</v>
      </c>
      <c r="D31" s="4">
        <v>917.92452830189</v>
      </c>
      <c r="E31" s="4">
        <f>D51</f>
        <v>759.906</v>
      </c>
    </row>
    <row r="32" spans="1:5" ht="12.75">
      <c r="A32" t="s">
        <v>2</v>
      </c>
      <c r="B32" s="4">
        <v>4962.264150943396</v>
      </c>
      <c r="C32" s="4">
        <v>4825.471698113207</v>
      </c>
      <c r="D32" s="4">
        <v>5183.5</v>
      </c>
      <c r="E32" s="4">
        <v>4900</v>
      </c>
    </row>
    <row r="33" spans="1:5" ht="12.75">
      <c r="A33" t="s">
        <v>3</v>
      </c>
      <c r="B33" s="9">
        <v>149.815</v>
      </c>
      <c r="C33" s="4">
        <v>812.5811210754717</v>
      </c>
      <c r="D33" s="4">
        <v>289.159</v>
      </c>
      <c r="E33" s="4">
        <f>E34+E35</f>
        <v>382.543</v>
      </c>
    </row>
    <row r="34" spans="1:5" ht="12.75">
      <c r="A34" t="s">
        <v>17</v>
      </c>
      <c r="B34" s="4">
        <v>34.949</v>
      </c>
      <c r="C34" s="4">
        <v>630.0549823988649</v>
      </c>
      <c r="D34" s="4">
        <v>107.448</v>
      </c>
      <c r="E34" s="4">
        <v>211.376</v>
      </c>
    </row>
    <row r="35" spans="1:5" ht="12.75">
      <c r="A35" t="s">
        <v>18</v>
      </c>
      <c r="B35" s="8">
        <v>114.866</v>
      </c>
      <c r="C35" s="8">
        <v>182.52613867660685</v>
      </c>
      <c r="D35" s="4">
        <f>D33-D34</f>
        <v>181.711</v>
      </c>
      <c r="E35" s="4">
        <v>171.167</v>
      </c>
    </row>
    <row r="36" spans="4:5" ht="12.75">
      <c r="D36" s="4"/>
      <c r="E36" s="4"/>
    </row>
    <row r="37" spans="1:5" ht="12.75">
      <c r="A37" t="s">
        <v>23</v>
      </c>
      <c r="B37" s="4">
        <f>B31+B32+B33</f>
        <v>6975.286698113207</v>
      </c>
      <c r="C37" s="4">
        <f>C31+C32+C33</f>
        <v>6225.947819188678</v>
      </c>
      <c r="D37" s="4">
        <f>D31+D32+D33</f>
        <v>6390.58352830189</v>
      </c>
      <c r="E37" s="4">
        <f>E31+E32+E33</f>
        <v>6042.449</v>
      </c>
    </row>
    <row r="38" spans="4:5" ht="12.75">
      <c r="D38" s="4"/>
      <c r="E38" s="4"/>
    </row>
    <row r="39" spans="1:5" ht="12.75">
      <c r="A39" t="s">
        <v>4</v>
      </c>
      <c r="D39" s="4"/>
      <c r="E39" s="4"/>
    </row>
    <row r="40" spans="1:5" ht="12.75">
      <c r="A40" t="s">
        <v>5</v>
      </c>
      <c r="B40" s="4">
        <v>4992.977</v>
      </c>
      <c r="C40" s="4">
        <v>4353.564</v>
      </c>
      <c r="D40" s="4">
        <v>3949.983</v>
      </c>
      <c r="E40" s="4">
        <v>4200.083654940001</v>
      </c>
    </row>
    <row r="41" spans="1:5" ht="12.75">
      <c r="A41" t="s">
        <v>19</v>
      </c>
      <c r="B41" s="9">
        <v>365.874</v>
      </c>
      <c r="C41" s="4">
        <v>270.69622517660684</v>
      </c>
      <c r="D41" s="4">
        <v>292.779</v>
      </c>
      <c r="E41" s="4">
        <f>E17/1.06</f>
        <v>283.0188679245283</v>
      </c>
    </row>
    <row r="42" spans="1:5" ht="12.75">
      <c r="A42" t="s">
        <v>14</v>
      </c>
      <c r="B42" s="9">
        <v>-271.7303018867922</v>
      </c>
      <c r="C42" s="4">
        <v>-25.308405987928836</v>
      </c>
      <c r="D42" s="4">
        <f>D37-D51-D45-D40-D41</f>
        <v>-81.46347169811042</v>
      </c>
      <c r="E42" s="4"/>
    </row>
    <row r="43" spans="1:5" ht="12.75">
      <c r="A43" t="s">
        <v>6</v>
      </c>
      <c r="B43" s="9">
        <f>B40+B41+B42</f>
        <v>5087.120698113207</v>
      </c>
      <c r="C43" s="4">
        <f>C40+C41+C42</f>
        <v>4598.951819188678</v>
      </c>
      <c r="D43" s="4">
        <f>D40+D41+D42</f>
        <v>4161.29852830189</v>
      </c>
      <c r="E43" s="4">
        <f>E40+E41</f>
        <v>4483.102522864529</v>
      </c>
    </row>
    <row r="44" spans="2:5" ht="12.75">
      <c r="B44" s="14"/>
      <c r="D44" s="4"/>
      <c r="E44" s="4"/>
    </row>
    <row r="45" spans="1:5" ht="12.75">
      <c r="A45" t="s">
        <v>7</v>
      </c>
      <c r="B45" s="9">
        <v>1300.271</v>
      </c>
      <c r="C45" s="4">
        <v>708.897</v>
      </c>
      <c r="D45" s="4">
        <v>1469.379</v>
      </c>
      <c r="E45" s="4">
        <f>E37-E43-E51</f>
        <v>635.3280730486699</v>
      </c>
    </row>
    <row r="46" spans="1:5" ht="12.75">
      <c r="A46" t="s">
        <v>20</v>
      </c>
      <c r="B46" s="4">
        <v>1287.665</v>
      </c>
      <c r="C46" s="4">
        <f>703.876+5.002</f>
        <v>708.8779999999999</v>
      </c>
      <c r="D46" s="4">
        <v>1431.836</v>
      </c>
      <c r="E46" s="4">
        <f>E45-E47</f>
        <v>625.3280730486699</v>
      </c>
    </row>
    <row r="47" spans="1:5" ht="12.75">
      <c r="A47" t="s">
        <v>21</v>
      </c>
      <c r="B47" s="4">
        <v>12.605999999999995</v>
      </c>
      <c r="C47" s="4">
        <f>C45-C46</f>
        <v>0.019000000000119144</v>
      </c>
      <c r="D47" s="4">
        <f>D45-D46</f>
        <v>37.54299999999989</v>
      </c>
      <c r="E47" s="4">
        <v>10</v>
      </c>
    </row>
    <row r="48" spans="4:5" ht="12.75">
      <c r="D48" s="4"/>
      <c r="E48" s="4"/>
    </row>
    <row r="49" spans="1:5" ht="12.75">
      <c r="A49" t="s">
        <v>8</v>
      </c>
      <c r="B49" s="4">
        <f>B43+B45</f>
        <v>6387.391698113207</v>
      </c>
      <c r="C49" s="4">
        <f>C43+C45</f>
        <v>5307.848819188678</v>
      </c>
      <c r="D49" s="4">
        <f>D43+D45</f>
        <v>5630.67752830189</v>
      </c>
      <c r="E49" s="4">
        <f>E43+E45</f>
        <v>5118.4305959132</v>
      </c>
    </row>
    <row r="50" spans="4:5" ht="12.75">
      <c r="D50" s="4"/>
      <c r="E50" s="4"/>
    </row>
    <row r="51" spans="1:5" ht="12.75">
      <c r="A51" t="s">
        <v>9</v>
      </c>
      <c r="B51" s="4">
        <v>587.895</v>
      </c>
      <c r="C51" s="4">
        <v>918.099</v>
      </c>
      <c r="D51" s="4">
        <v>759.906</v>
      </c>
      <c r="E51" s="4">
        <f>0.22*E40</f>
        <v>924.0184040868003</v>
      </c>
    </row>
    <row r="53" spans="1:5" ht="12.75">
      <c r="A53" s="5" t="s">
        <v>10</v>
      </c>
      <c r="B53" s="5">
        <f>100*B51/B40</f>
        <v>11.77443837614313</v>
      </c>
      <c r="C53" s="5">
        <f>100*C51/C40</f>
        <v>21.088446155839215</v>
      </c>
      <c r="D53" s="5">
        <f>100*D51/D40</f>
        <v>19.2382093796353</v>
      </c>
      <c r="E53" s="5">
        <f>100*E27/E16</f>
        <v>22</v>
      </c>
    </row>
    <row r="54" spans="1:5" ht="12.75">
      <c r="A54" s="5" t="s">
        <v>11</v>
      </c>
      <c r="B54" s="5">
        <f>100*B51/B49</f>
        <v>9.203991672745861</v>
      </c>
      <c r="C54" s="5">
        <f>100*C51/C49</f>
        <v>17.297007342803983</v>
      </c>
      <c r="D54" s="5">
        <f>100*D51/D49</f>
        <v>13.495818152974103</v>
      </c>
      <c r="E54" s="5">
        <f>100*E27/E25</f>
        <v>18.052768065753998</v>
      </c>
    </row>
    <row r="55" spans="1:5" s="13" customFormat="1" ht="12.75">
      <c r="A55" s="10" t="s">
        <v>12</v>
      </c>
      <c r="B55" s="11">
        <v>678.515</v>
      </c>
      <c r="C55" s="12">
        <v>1417.71</v>
      </c>
      <c r="D55" s="13">
        <v>1635.114</v>
      </c>
      <c r="E55" s="13">
        <v>1720</v>
      </c>
    </row>
    <row r="56" ht="12.75">
      <c r="A56" t="s">
        <v>22</v>
      </c>
    </row>
    <row r="57" ht="12.75">
      <c r="A57" t="s">
        <v>13</v>
      </c>
    </row>
    <row r="58" ht="13.5" customHeight="1">
      <c r="A58" t="s">
        <v>29</v>
      </c>
    </row>
    <row r="59" ht="12.75">
      <c r="A59" t="s">
        <v>31</v>
      </c>
    </row>
    <row r="60" spans="1:5" ht="12.75">
      <c r="A60" t="s">
        <v>30</v>
      </c>
      <c r="D60" s="6"/>
      <c r="E60" s="6"/>
    </row>
    <row r="68" spans="14:18" ht="12.75">
      <c r="N68">
        <v>4692.74</v>
      </c>
      <c r="O68">
        <v>22.674856083716445</v>
      </c>
      <c r="P68">
        <v>1194.9649156118567</v>
      </c>
      <c r="Q68">
        <v>5097</v>
      </c>
      <c r="R68">
        <f>P68/Q68</f>
        <v>0.2344447548777431</v>
      </c>
    </row>
    <row r="69" spans="14:20" ht="12.75">
      <c r="N69">
        <v>4861.74</v>
      </c>
      <c r="O69">
        <v>22.05138788051045</v>
      </c>
      <c r="P69">
        <v>1237.9649156118567</v>
      </c>
      <c r="Q69">
        <v>5380</v>
      </c>
      <c r="R69">
        <f>P69/Q69</f>
        <v>0.23010500290183208</v>
      </c>
      <c r="S69">
        <f>N69^-4.8</f>
        <v>2.0109427095428954E-18</v>
      </c>
      <c r="T69">
        <f>R69/S69</f>
        <v>1.1442643383616678E+17</v>
      </c>
    </row>
    <row r="70" spans="14:18" ht="12.75">
      <c r="N70">
        <v>4713.227</v>
      </c>
      <c r="O70">
        <v>28.70021590164625</v>
      </c>
      <c r="P70">
        <v>1583.9649156118567</v>
      </c>
      <c r="Q70">
        <v>5257</v>
      </c>
      <c r="R70">
        <f>P70/Q70</f>
        <v>0.3013058618245875</v>
      </c>
    </row>
    <row r="71" spans="14:18" ht="12.75">
      <c r="N71">
        <v>4648.878</v>
      </c>
      <c r="O71">
        <v>32.342718500758</v>
      </c>
      <c r="P71">
        <v>1785.9649156118567</v>
      </c>
      <c r="Q71">
        <v>5260</v>
      </c>
      <c r="R71">
        <f>P71/Q71</f>
        <v>0.33953705619997276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6--Mexico: sugar production and supply, and sugar and HFCS utilization</dc:title>
  <dc:subject>Agricultural Economics</dc:subject>
  <dc:creator>Stephen Haley</dc:creator>
  <cp:keywords>mexico, sugar, production, supply, sugar, HFCS</cp:keywords>
  <dc:description/>
  <cp:lastModifiedBy>Windows User</cp:lastModifiedBy>
  <cp:lastPrinted>2012-03-08T18:49:12Z</cp:lastPrinted>
  <dcterms:created xsi:type="dcterms:W3CDTF">2007-06-05T11:48:19Z</dcterms:created>
  <dcterms:modified xsi:type="dcterms:W3CDTF">2012-04-24T14:05:18Z</dcterms:modified>
  <cp:category>Yearbook Tables</cp:category>
  <cp:version/>
  <cp:contentType/>
  <cp:contentStatus/>
</cp:coreProperties>
</file>