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le 2" sheetId="1" r:id="rId1"/>
    <sheet name="Table 1" sheetId="2" r:id="rId2"/>
  </sheets>
  <definedNames>
    <definedName name="_xlnm.Print_Area" localSheetId="1">'Table 1'!$A$1:$G$33</definedName>
    <definedName name="_xlnm.Print_Area" localSheetId="0">'Table 2'!$A$2:$G$12</definedName>
  </definedNames>
  <calcPr fullCalcOnLoad="1"/>
</workbook>
</file>

<file path=xl/sharedStrings.xml><?xml version="1.0" encoding="utf-8"?>
<sst xmlns="http://schemas.openxmlformats.org/spreadsheetml/2006/main" count="58" uniqueCount="48">
  <si>
    <t>Area harvested</t>
  </si>
  <si>
    <t>2008/09</t>
  </si>
  <si>
    <t>2009/10</t>
  </si>
  <si>
    <t>2010/11</t>
  </si>
  <si>
    <t>2011/12</t>
  </si>
  <si>
    <t xml:space="preserve"> </t>
  </si>
  <si>
    <t>Final</t>
  </si>
  <si>
    <t>Sugarvcane yield</t>
  </si>
  <si>
    <t>Interim (hectares-ha)</t>
  </si>
  <si>
    <t>Final (ha)</t>
  </si>
  <si>
    <t>Interim (tons/ha)</t>
  </si>
  <si>
    <t>Final (tons/ha)</t>
  </si>
  <si>
    <t>Sugarcane</t>
  </si>
  <si>
    <t>Interim (tons)</t>
  </si>
  <si>
    <t>Final (tons)</t>
  </si>
  <si>
    <t>Sucrose recovery</t>
  </si>
  <si>
    <t xml:space="preserve">Interim </t>
  </si>
  <si>
    <t>Ratio -interim/final</t>
  </si>
  <si>
    <t>Sugar</t>
  </si>
  <si>
    <t>1/</t>
  </si>
  <si>
    <t>2/</t>
  </si>
  <si>
    <t>3/</t>
  </si>
  <si>
    <t>4/</t>
  </si>
  <si>
    <t>5/</t>
  </si>
  <si>
    <t>6/</t>
  </si>
  <si>
    <t>7/</t>
  </si>
  <si>
    <t>Notes:  1/ Source: Comite Nacional Para El Desarrollo Sustentable de la Cana de Azucar  (CNDSCA)</t>
  </si>
  <si>
    <t>Ratio (interim/final)</t>
  </si>
  <si>
    <t>Sugarcane yield</t>
  </si>
  <si>
    <t>(Hectares)</t>
  </si>
  <si>
    <t>(tons/hectare)</t>
  </si>
  <si>
    <t>(tons)</t>
  </si>
  <si>
    <t>(percent)</t>
  </si>
  <si>
    <t>CNDSCA (April 2012)</t>
  </si>
  <si>
    <t>Source: CNDSCA (data), ERS, Sugar and Sweeteners Outlook(calculations).</t>
  </si>
  <si>
    <t>Table 1 -- Mexico production statistics through April 7 (interim) and end of harvest season (final)</t>
  </si>
  <si>
    <t xml:space="preserve">           3/ Yield ratio (2011/12) = average over 2008/09 - 2010/11 = 1.0541</t>
  </si>
  <si>
    <t xml:space="preserve">           2/  Final sugarcane yield (2011/12) = Interim yield (2011/12=66.851)/yield ratio (2011/12=1.0541)</t>
  </si>
  <si>
    <t xml:space="preserve">           4/ Sugarcane production (2011/12) = Area harvested (2011/12=706,185 ha)*Yield(2011/12=63.417)</t>
  </si>
  <si>
    <t xml:space="preserve">           6/ Ratio = average over 2005/06 - 2010/11) where 2005/06=0.994, 2006/07=0.982,2007/08=0.999</t>
  </si>
  <si>
    <t xml:space="preserve">           7/ Sugar(2011/12) = Sugarcane(2011/12=44,784,221 tons)*Recovery(2011/12=10.9081)*.01</t>
  </si>
  <si>
    <t>USDA (April 7, 2012)</t>
  </si>
  <si>
    <t xml:space="preserve">           5/ Recovery (2011/12) = Interim recovery (2011/12=10.81)/Ratio(2011/12=0.991)</t>
  </si>
  <si>
    <t>Sugar yield</t>
  </si>
  <si>
    <t>CNDSCA (January 2012)</t>
  </si>
  <si>
    <t>Table 2 -- Comparison of Mexico sugar and sugarcane forecasts by CNDSCA and USDA in April 2012 1/</t>
  </si>
  <si>
    <t xml:space="preserve">1/ CNDSCA = Comite Nacional Para El Desarrollo Sustentable de la Cana de Azucar. </t>
  </si>
  <si>
    <t>2/ Rounded to 4,900,000 in the April 2012 World Agricultural Supply and Demand Estimates (WASDE).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</si>
</sst>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sz val="9"/>
      <color indexed="17"/>
      <name val="Verdana"/>
      <family val="2"/>
    </font>
    <font>
      <b/>
      <sz val="11"/>
      <color indexed="52"/>
      <name val="Calibri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2"/>
      <name val="Verdana"/>
      <family val="2"/>
    </font>
    <font>
      <b/>
      <sz val="11"/>
      <color indexed="9"/>
      <name val="Calibri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9"/>
      <color indexed="20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9"/>
      <color indexed="60"/>
      <name val="Verdana"/>
      <family val="2"/>
    </font>
    <font>
      <b/>
      <sz val="11"/>
      <color indexed="63"/>
      <name val="Calibri"/>
      <family val="2"/>
    </font>
    <font>
      <b/>
      <sz val="9"/>
      <color indexed="63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9"/>
      <color indexed="8"/>
      <name val="Verdan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3" applyNumberFormat="0" applyFill="0" applyAlignment="0" applyProtection="0"/>
    <xf numFmtId="0" fontId="24" fillId="22" borderId="0" applyNumberFormat="0" applyBorder="0" applyAlignment="0" applyProtection="0"/>
    <xf numFmtId="0" fontId="2" fillId="23" borderId="7" applyNumberFormat="0" applyFont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right"/>
    </xf>
    <xf numFmtId="3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" xfId="65"/>
    <cellStyle name="Currency" xfId="66"/>
    <cellStyle name="Currency [0]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" xfId="84"/>
    <cellStyle name="Input" xfId="85"/>
    <cellStyle name="Linked Cell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tabSelected="1" zoomScalePageLayoutView="0" workbookViewId="0" topLeftCell="A1">
      <selection activeCell="A1" sqref="A1:I12"/>
    </sheetView>
  </sheetViews>
  <sheetFormatPr defaultColWidth="9.140625" defaultRowHeight="12.75"/>
  <cols>
    <col min="1" max="1" width="21.421875" style="0" customWidth="1"/>
    <col min="2" max="5" width="14.57421875" style="0" customWidth="1"/>
    <col min="6" max="6" width="2.7109375" style="0" customWidth="1"/>
    <col min="7" max="7" width="14.57421875" style="6" customWidth="1"/>
    <col min="8" max="8" width="12.7109375" style="0" customWidth="1"/>
  </cols>
  <sheetData>
    <row r="2" spans="1:8" s="9" customFormat="1" ht="12.75">
      <c r="A2" s="19" t="s">
        <v>45</v>
      </c>
      <c r="B2" s="19"/>
      <c r="C2" s="19"/>
      <c r="D2" s="19"/>
      <c r="E2" s="19"/>
      <c r="F2" s="19"/>
      <c r="G2" s="20"/>
      <c r="H2" s="19"/>
    </row>
    <row r="4" spans="2:8" ht="12.75">
      <c r="B4" s="10" t="s">
        <v>0</v>
      </c>
      <c r="C4" s="10" t="s">
        <v>28</v>
      </c>
      <c r="D4" s="10" t="s">
        <v>12</v>
      </c>
      <c r="E4" s="10" t="s">
        <v>18</v>
      </c>
      <c r="F4" s="10"/>
      <c r="G4" s="13" t="s">
        <v>15</v>
      </c>
      <c r="H4" s="10" t="s">
        <v>43</v>
      </c>
    </row>
    <row r="5" spans="2:8" ht="12.75">
      <c r="B5" s="10" t="s">
        <v>29</v>
      </c>
      <c r="C5" s="10" t="s">
        <v>30</v>
      </c>
      <c r="D5" s="10" t="s">
        <v>31</v>
      </c>
      <c r="E5" s="10" t="s">
        <v>31</v>
      </c>
      <c r="F5" s="10"/>
      <c r="G5" s="13" t="s">
        <v>32</v>
      </c>
      <c r="H5" s="10" t="s">
        <v>30</v>
      </c>
    </row>
    <row r="6" spans="1:8" ht="12.75">
      <c r="A6" t="s">
        <v>44</v>
      </c>
      <c r="B6" s="1">
        <v>716890</v>
      </c>
      <c r="C6">
        <v>63.81</v>
      </c>
      <c r="D6" s="1">
        <v>45747744</v>
      </c>
      <c r="E6" s="1">
        <v>5098901</v>
      </c>
      <c r="F6" s="10"/>
      <c r="G6" s="6">
        <v>11.15</v>
      </c>
      <c r="H6" s="13">
        <f>E6/B6</f>
        <v>7.112529118832736</v>
      </c>
    </row>
    <row r="7" spans="2:8" ht="12.75">
      <c r="B7" s="10"/>
      <c r="C7" s="10"/>
      <c r="D7" s="10"/>
      <c r="E7" s="10"/>
      <c r="F7" s="10"/>
      <c r="G7" s="13"/>
      <c r="H7" s="10"/>
    </row>
    <row r="8" spans="1:8" ht="12.75">
      <c r="A8" t="s">
        <v>33</v>
      </c>
      <c r="B8" s="1">
        <v>706185</v>
      </c>
      <c r="C8">
        <v>64.93</v>
      </c>
      <c r="D8" s="1">
        <v>45856075</v>
      </c>
      <c r="E8" s="1">
        <v>5036215</v>
      </c>
      <c r="F8" s="1"/>
      <c r="G8" s="6">
        <v>10.98</v>
      </c>
      <c r="H8" s="6">
        <f>E8/B8</f>
        <v>7.131580251633778</v>
      </c>
    </row>
    <row r="9" ht="12.75">
      <c r="H9" s="6"/>
    </row>
    <row r="10" spans="1:8" s="9" customFormat="1" ht="12.75">
      <c r="A10" s="9" t="s">
        <v>41</v>
      </c>
      <c r="B10" s="11">
        <v>706185</v>
      </c>
      <c r="C10" s="8">
        <f>'Table 1'!F9</f>
        <v>63.41712332045691</v>
      </c>
      <c r="D10" s="11">
        <f>'Table 1'!F14</f>
        <v>44784221.23205686</v>
      </c>
      <c r="E10" s="11">
        <f>'Table 1'!F22</f>
        <v>4885098.083130001</v>
      </c>
      <c r="F10" s="9" t="s">
        <v>20</v>
      </c>
      <c r="G10" s="12">
        <f>'Table 1'!F17</f>
        <v>10.908078668638796</v>
      </c>
      <c r="H10" s="12">
        <f>E10/B10</f>
        <v>6.917589701183119</v>
      </c>
    </row>
    <row r="11" ht="12.75">
      <c r="A11" t="s">
        <v>46</v>
      </c>
    </row>
    <row r="12" ht="12.75">
      <c r="A12" t="s">
        <v>47</v>
      </c>
    </row>
    <row r="14" ht="12.75">
      <c r="B14" t="s">
        <v>5</v>
      </c>
    </row>
    <row r="16" spans="1:7" ht="12.75">
      <c r="A16" s="1"/>
      <c r="C16" s="1"/>
      <c r="D16" s="1"/>
      <c r="F16" s="6"/>
      <c r="G16" s="18"/>
    </row>
    <row r="21" ht="12.75">
      <c r="E21" s="1"/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6.8515625" style="0" customWidth="1"/>
    <col min="2" max="2" width="18.00390625" style="0" customWidth="1"/>
    <col min="3" max="6" width="15.8515625" style="0" customWidth="1"/>
    <col min="7" max="7" width="3.28125" style="0" customWidth="1"/>
  </cols>
  <sheetData>
    <row r="1" s="9" customFormat="1" ht="12.75">
      <c r="A1" s="9" t="s">
        <v>35</v>
      </c>
    </row>
    <row r="3" spans="3:6" ht="12.75">
      <c r="C3" s="10" t="s">
        <v>1</v>
      </c>
      <c r="D3" s="10" t="s">
        <v>2</v>
      </c>
      <c r="E3" s="10" t="s">
        <v>3</v>
      </c>
      <c r="F3" s="10" t="s">
        <v>4</v>
      </c>
    </row>
    <row r="4" spans="2:6" ht="12.75">
      <c r="B4" t="s">
        <v>8</v>
      </c>
      <c r="C4" s="1">
        <v>512125.53</v>
      </c>
      <c r="D4" s="1">
        <v>487724</v>
      </c>
      <c r="E4" s="1">
        <v>535395</v>
      </c>
      <c r="F4" s="1">
        <v>536716</v>
      </c>
    </row>
    <row r="5" spans="1:7" ht="12.75">
      <c r="A5" t="s">
        <v>0</v>
      </c>
      <c r="B5" t="s">
        <v>9</v>
      </c>
      <c r="C5" s="1">
        <v>662927.42</v>
      </c>
      <c r="D5" s="1">
        <v>647576</v>
      </c>
      <c r="E5" s="1">
        <v>670668</v>
      </c>
      <c r="F5" s="14">
        <v>706185</v>
      </c>
      <c r="G5" t="s">
        <v>19</v>
      </c>
    </row>
    <row r="6" spans="2:6" ht="12.75">
      <c r="B6" t="s">
        <v>27</v>
      </c>
      <c r="C6" s="2">
        <f>C4/C5</f>
        <v>0.7725212663552218</v>
      </c>
      <c r="D6" s="2">
        <f>D4/D5</f>
        <v>0.7531532978368563</v>
      </c>
      <c r="E6" s="2">
        <f>E4/E5</f>
        <v>0.798301096816905</v>
      </c>
      <c r="F6" s="2">
        <f>F4/F5</f>
        <v>0.7600218073167796</v>
      </c>
    </row>
    <row r="8" spans="2:6" ht="12.75">
      <c r="B8" t="s">
        <v>10</v>
      </c>
      <c r="C8" s="3">
        <v>68.71398028135796</v>
      </c>
      <c r="D8" s="3">
        <v>69.25622493459414</v>
      </c>
      <c r="E8" s="3">
        <v>69.56285732963514</v>
      </c>
      <c r="F8" s="3">
        <v>66.85062491149881</v>
      </c>
    </row>
    <row r="9" spans="1:7" ht="12.75">
      <c r="A9" t="s">
        <v>7</v>
      </c>
      <c r="B9" t="s">
        <v>11</v>
      </c>
      <c r="C9" s="3">
        <v>64.15006638283268</v>
      </c>
      <c r="D9" s="3">
        <v>66.97034324928657</v>
      </c>
      <c r="E9" s="3">
        <v>65.80240894153292</v>
      </c>
      <c r="F9" s="15">
        <f>F8/F10</f>
        <v>63.41712332045691</v>
      </c>
      <c r="G9" t="s">
        <v>20</v>
      </c>
    </row>
    <row r="10" spans="2:7" ht="12.75">
      <c r="B10" t="s">
        <v>27</v>
      </c>
      <c r="C10" s="2">
        <f>C8/C9</f>
        <v>1.0711443363330118</v>
      </c>
      <c r="D10" s="2">
        <f>D8/D9</f>
        <v>1.0341327455467675</v>
      </c>
      <c r="E10" s="2">
        <f>E8/E9</f>
        <v>1.057147579375756</v>
      </c>
      <c r="F10" s="2">
        <f>AVERAGE(C10:E10)</f>
        <v>1.054141553751845</v>
      </c>
      <c r="G10" t="s">
        <v>21</v>
      </c>
    </row>
    <row r="13" spans="1:11" ht="12.75">
      <c r="A13" t="s">
        <v>12</v>
      </c>
      <c r="B13" t="s">
        <v>13</v>
      </c>
      <c r="C13" s="1">
        <v>35190183.57</v>
      </c>
      <c r="D13" s="1">
        <v>33777923.05</v>
      </c>
      <c r="E13" s="1">
        <v>37243606</v>
      </c>
      <c r="F13" s="1">
        <v>35879800</v>
      </c>
      <c r="K13">
        <v>10.908078668638796</v>
      </c>
    </row>
    <row r="14" spans="2:7" ht="12.75">
      <c r="B14" t="s">
        <v>14</v>
      </c>
      <c r="C14" s="1">
        <v>42526838</v>
      </c>
      <c r="D14" s="1">
        <v>43368387</v>
      </c>
      <c r="E14" s="4">
        <v>44131570</v>
      </c>
      <c r="F14" s="14">
        <f>F9*F5</f>
        <v>44784221.23205686</v>
      </c>
      <c r="G14" t="s">
        <v>22</v>
      </c>
    </row>
    <row r="16" spans="2:6" ht="12.75">
      <c r="B16" t="s">
        <v>16</v>
      </c>
      <c r="C16" s="5">
        <v>11.607707848055423</v>
      </c>
      <c r="D16" s="5">
        <v>10.906413590163</v>
      </c>
      <c r="E16" s="5">
        <v>11.678439515228467</v>
      </c>
      <c r="F16" s="5">
        <v>10.805428123902585</v>
      </c>
    </row>
    <row r="17" spans="1:7" ht="12.75">
      <c r="A17" t="s">
        <v>15</v>
      </c>
      <c r="B17" t="s">
        <v>6</v>
      </c>
      <c r="C17" s="6">
        <v>11.66984951949637</v>
      </c>
      <c r="D17" s="6">
        <v>11.126909100861878</v>
      </c>
      <c r="E17" s="6">
        <v>11.74555992456194</v>
      </c>
      <c r="F17" s="16">
        <f>F16/F18</f>
        <v>10.908078668638796</v>
      </c>
      <c r="G17" t="s">
        <v>23</v>
      </c>
    </row>
    <row r="18" spans="2:16" ht="12.75">
      <c r="B18" t="s">
        <v>17</v>
      </c>
      <c r="C18" s="2">
        <f>C16/C17</f>
        <v>0.9946750237578359</v>
      </c>
      <c r="D18" s="2">
        <f>D16/D17</f>
        <v>0.9801835794019563</v>
      </c>
      <c r="E18" s="2">
        <f>E16/E17</f>
        <v>0.9942854653363001</v>
      </c>
      <c r="F18" s="7">
        <f>AVERAGE(K18:P18)</f>
        <v>0.9905894935437772</v>
      </c>
      <c r="G18" t="s">
        <v>24</v>
      </c>
      <c r="K18" s="17">
        <v>0.9941108341862763</v>
      </c>
      <c r="L18" s="17">
        <v>0.9815054351682171</v>
      </c>
      <c r="M18" s="17">
        <v>0.9987766234120782</v>
      </c>
      <c r="N18" s="17">
        <v>0.9946750237578359</v>
      </c>
      <c r="O18" s="17">
        <v>0.9801835794019563</v>
      </c>
      <c r="P18" s="17">
        <v>0.9942854653363001</v>
      </c>
    </row>
    <row r="21" spans="1:6" ht="12.75">
      <c r="A21" t="s">
        <v>18</v>
      </c>
      <c r="B21" t="s">
        <v>13</v>
      </c>
      <c r="C21" s="1">
        <v>4084773.7</v>
      </c>
      <c r="D21" s="1">
        <v>3683959.99</v>
      </c>
      <c r="E21" s="1">
        <v>4349472</v>
      </c>
      <c r="F21" s="1">
        <v>3876966</v>
      </c>
    </row>
    <row r="22" spans="2:7" ht="12.75">
      <c r="B22" t="s">
        <v>14</v>
      </c>
      <c r="C22" s="1">
        <v>4962818</v>
      </c>
      <c r="D22" s="1">
        <v>4825561</v>
      </c>
      <c r="E22" s="4">
        <v>5183500</v>
      </c>
      <c r="F22" s="14">
        <f>0.01*F14*F17</f>
        <v>4885098.083130001</v>
      </c>
      <c r="G22" t="s">
        <v>25</v>
      </c>
    </row>
    <row r="24" ht="12.75">
      <c r="A24" t="s">
        <v>26</v>
      </c>
    </row>
    <row r="25" ht="12.75">
      <c r="A25" t="s">
        <v>37</v>
      </c>
    </row>
    <row r="26" ht="12.75">
      <c r="A26" t="s">
        <v>36</v>
      </c>
    </row>
    <row r="27" ht="12.75">
      <c r="A27" t="s">
        <v>38</v>
      </c>
    </row>
    <row r="28" ht="12.75">
      <c r="A28" t="s">
        <v>42</v>
      </c>
    </row>
    <row r="29" ht="12.75">
      <c r="A29" t="s">
        <v>39</v>
      </c>
    </row>
    <row r="30" s="8" customFormat="1" ht="12.75">
      <c r="A30" s="8" t="s">
        <v>40</v>
      </c>
    </row>
    <row r="32" ht="12.75">
      <c r="A32" t="s">
        <v>34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2--Comparison of Mexico sugar and sugarcane forecasts by CNDSCA and USDA in April 2012</dc:title>
  <dc:subject>Agricultural Economics</dc:subject>
  <dc:creator>SHALEY</dc:creator>
  <cp:keywords>mexico, sugar, sugarcane</cp:keywords>
  <dc:description/>
  <cp:lastModifiedBy>Windows User</cp:lastModifiedBy>
  <cp:lastPrinted>2012-04-17T15:16:38Z</cp:lastPrinted>
  <dcterms:created xsi:type="dcterms:W3CDTF">2012-01-11T15:58:00Z</dcterms:created>
  <dcterms:modified xsi:type="dcterms:W3CDTF">2012-04-24T14:08:52Z</dcterms:modified>
  <cp:category>Yearbook Tables</cp:category>
  <cp:version/>
  <cp:contentType/>
  <cp:contentStatus/>
</cp:coreProperties>
</file>