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190" activeTab="0"/>
  </bookViews>
  <sheets>
    <sheet name="Table 2" sheetId="1" r:id="rId1"/>
  </sheets>
  <externalReferences>
    <externalReference r:id="rId4"/>
  </externalReferences>
  <definedNames>
    <definedName name="_xlnm.Print_Area" localSheetId="0">'Table 2'!$A$1:$H$10</definedName>
  </definedNames>
  <calcPr fullCalcOnLoad="1" iterate="1" iterateCount="2000" iterateDelta="0.001"/>
</workbook>
</file>

<file path=xl/sharedStrings.xml><?xml version="1.0" encoding="utf-8"?>
<sst xmlns="http://schemas.openxmlformats.org/spreadsheetml/2006/main" count="23" uniqueCount="21">
  <si>
    <t>Area harvested</t>
  </si>
  <si>
    <t>Sugarcane yield</t>
  </si>
  <si>
    <t>Sugarcane</t>
  </si>
  <si>
    <t>Sugar</t>
  </si>
  <si>
    <t>Sucrose recovery</t>
  </si>
  <si>
    <t>(Hectares)</t>
  </si>
  <si>
    <t>(tons/hectare)</t>
  </si>
  <si>
    <t>(tons)</t>
  </si>
  <si>
    <t>(percent)</t>
  </si>
  <si>
    <t>2/</t>
  </si>
  <si>
    <t xml:space="preserve">1/ CNDSCA = Comite Nacional Para El Desarrollo Sustentable de la Cana de Azucar </t>
  </si>
  <si>
    <t>2/ Rounded to 5,000,000 in the January 2012 World Agricultural Supply and Demand Estimates</t>
  </si>
  <si>
    <t xml:space="preserve"> </t>
  </si>
  <si>
    <t>CNDSCA (Nov., 2011)</t>
  </si>
  <si>
    <t>CNDSCA (Jan., 2012)</t>
  </si>
  <si>
    <t>USDA (Jan., 2012)</t>
  </si>
  <si>
    <t>Source</t>
  </si>
  <si>
    <t>ERS (March 2012)</t>
  </si>
  <si>
    <t>Source: CNDSCA; USDA, ERS, Sugar and Sweeteners Outlook.</t>
  </si>
  <si>
    <t>Sugar yield</t>
  </si>
  <si>
    <t>Table 2 -- Comparison of Mexico sugar and sugarcane forecasts by CNDSCA, USDA, and ERS Sugar and Sweeteners Outlook 1/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</si>
</sst>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9"/>
      <color indexed="8"/>
      <name val="Verdana"/>
      <family val="2"/>
    </font>
    <font>
      <sz val="11"/>
      <color indexed="9"/>
      <name val="Calibri"/>
      <family val="2"/>
    </font>
    <font>
      <sz val="9"/>
      <color indexed="9"/>
      <name val="Verdana"/>
      <family val="2"/>
    </font>
    <font>
      <sz val="11"/>
      <color indexed="20"/>
      <name val="Calibri"/>
      <family val="2"/>
    </font>
    <font>
      <sz val="9"/>
      <color indexed="17"/>
      <name val="Verdana"/>
      <family val="2"/>
    </font>
    <font>
      <b/>
      <sz val="11"/>
      <color indexed="52"/>
      <name val="Calibri"/>
      <family val="2"/>
    </font>
    <font>
      <b/>
      <sz val="9"/>
      <color indexed="52"/>
      <name val="Verdana"/>
      <family val="2"/>
    </font>
    <font>
      <b/>
      <sz val="9"/>
      <color indexed="9"/>
      <name val="Verdana"/>
      <family val="2"/>
    </font>
    <font>
      <sz val="9"/>
      <color indexed="52"/>
      <name val="Verdana"/>
      <family val="2"/>
    </font>
    <font>
      <b/>
      <sz val="11"/>
      <color indexed="9"/>
      <name val="Calibri"/>
      <family val="2"/>
    </font>
    <font>
      <b/>
      <sz val="11"/>
      <color indexed="56"/>
      <name val="Verdana"/>
      <family val="2"/>
    </font>
    <font>
      <sz val="9"/>
      <color indexed="62"/>
      <name val="Verdana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9"/>
      <color indexed="20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9"/>
      <color indexed="60"/>
      <name val="Verdana"/>
      <family val="2"/>
    </font>
    <font>
      <b/>
      <sz val="11"/>
      <color indexed="63"/>
      <name val="Calibri"/>
      <family val="2"/>
    </font>
    <font>
      <b/>
      <sz val="9"/>
      <color indexed="63"/>
      <name val="Verdana"/>
      <family val="2"/>
    </font>
    <font>
      <sz val="9"/>
      <color indexed="10"/>
      <name val="Verdana"/>
      <family val="2"/>
    </font>
    <font>
      <i/>
      <sz val="9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9"/>
      <color indexed="8"/>
      <name val="Verdana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20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3" applyNumberFormat="0" applyFill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7" borderId="1" applyNumberFormat="0" applyAlignment="0" applyProtection="0"/>
    <xf numFmtId="0" fontId="23" fillId="0" borderId="3" applyNumberFormat="0" applyFill="0" applyAlignment="0" applyProtection="0"/>
    <xf numFmtId="0" fontId="24" fillId="22" borderId="0" applyNumberFormat="0" applyBorder="0" applyAlignment="0" applyProtection="0"/>
    <xf numFmtId="0" fontId="2" fillId="23" borderId="7" applyNumberFormat="0" applyFont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20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12" fillId="0" borderId="6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2" fontId="0" fillId="0" borderId="0" xfId="0" applyNumberFormat="1" applyAlignment="1">
      <alignment horizont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Comma" xfId="64"/>
    <cellStyle name="Comma [0]" xfId="65"/>
    <cellStyle name="Currency" xfId="66"/>
    <cellStyle name="Currency [0]" xfId="67"/>
    <cellStyle name="Encabezado 4" xfId="68"/>
    <cellStyle name="Énfasis1" xfId="69"/>
    <cellStyle name="Énfasis2" xfId="70"/>
    <cellStyle name="Énfasis3" xfId="71"/>
    <cellStyle name="Énfasis4" xfId="72"/>
    <cellStyle name="Énfasis5" xfId="73"/>
    <cellStyle name="Énfasis6" xfId="74"/>
    <cellStyle name="Entrada" xfId="75"/>
    <cellStyle name="Explanatory Text" xfId="76"/>
    <cellStyle name="Followed Hyperlink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Incorrecto" xfId="84"/>
    <cellStyle name="Input" xfId="85"/>
    <cellStyle name="Linked Cell" xfId="86"/>
    <cellStyle name="Neutral" xfId="87"/>
    <cellStyle name="Notas" xfId="88"/>
    <cellStyle name="Note" xfId="89"/>
    <cellStyle name="Output" xfId="90"/>
    <cellStyle name="Percent" xfId="91"/>
    <cellStyle name="Salida" xfId="92"/>
    <cellStyle name="Texto de advertencia" xfId="93"/>
    <cellStyle name="Texto explicativo" xfId="94"/>
    <cellStyle name="Title" xfId="95"/>
    <cellStyle name="Título" xfId="96"/>
    <cellStyle name="Título 1" xfId="97"/>
    <cellStyle name="Título 2" xfId="98"/>
    <cellStyle name="Título 3" xfId="99"/>
    <cellStyle name="Total" xfId="100"/>
    <cellStyle name="Warning Text" xfId="1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ASELINE\PRJ2012\Mexico\Mexico%20production%20table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2"/>
      <sheetName val="Table 1_jan28"/>
      <sheetName val="Table 1_jan21"/>
      <sheetName val="Table 1_jan07"/>
    </sheetNames>
    <sheetDataSet>
      <sheetData sheetId="3">
        <row r="9">
          <cell r="F9">
            <v>63.923175465879446</v>
          </cell>
        </row>
        <row r="14">
          <cell r="F14">
            <v>45913140.394245245</v>
          </cell>
        </row>
        <row r="17">
          <cell r="F17">
            <v>10.893712682885965</v>
          </cell>
        </row>
        <row r="22">
          <cell r="F22">
            <v>5001645.598239134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workbookViewId="0" topLeftCell="A1">
      <selection activeCell="E18" sqref="E18"/>
    </sheetView>
  </sheetViews>
  <sheetFormatPr defaultColWidth="9.140625" defaultRowHeight="12.75"/>
  <cols>
    <col min="1" max="1" width="21.421875" style="0" customWidth="1"/>
    <col min="2" max="5" width="16.28125" style="0" customWidth="1"/>
    <col min="6" max="6" width="2.7109375" style="0" customWidth="1"/>
    <col min="7" max="7" width="16.7109375" style="5" customWidth="1"/>
    <col min="8" max="8" width="13.57421875" style="0" customWidth="1"/>
  </cols>
  <sheetData>
    <row r="1" spans="1:7" s="1" customFormat="1" ht="12.75">
      <c r="A1" s="1" t="s">
        <v>20</v>
      </c>
      <c r="G1" s="2"/>
    </row>
    <row r="3" spans="1:8" ht="12.75">
      <c r="A3" t="s">
        <v>16</v>
      </c>
      <c r="B3" s="12" t="s">
        <v>0</v>
      </c>
      <c r="C3" s="12" t="s">
        <v>1</v>
      </c>
      <c r="D3" s="12" t="s">
        <v>2</v>
      </c>
      <c r="E3" s="12" t="s">
        <v>3</v>
      </c>
      <c r="F3" s="3"/>
      <c r="G3" s="18" t="s">
        <v>4</v>
      </c>
      <c r="H3" s="12" t="s">
        <v>19</v>
      </c>
    </row>
    <row r="4" spans="2:8" ht="12.75">
      <c r="B4" s="12" t="s">
        <v>5</v>
      </c>
      <c r="C4" s="12" t="s">
        <v>6</v>
      </c>
      <c r="D4" s="12" t="s">
        <v>7</v>
      </c>
      <c r="E4" s="12" t="s">
        <v>7</v>
      </c>
      <c r="F4" s="3"/>
      <c r="G4" s="18" t="s">
        <v>8</v>
      </c>
      <c r="H4" s="12" t="s">
        <v>6</v>
      </c>
    </row>
    <row r="5" spans="1:8" ht="12.75">
      <c r="A5" t="s">
        <v>13</v>
      </c>
      <c r="B5" s="13">
        <v>718255</v>
      </c>
      <c r="C5" s="12">
        <v>63.95</v>
      </c>
      <c r="D5" s="13">
        <v>45929813</v>
      </c>
      <c r="E5" s="13">
        <v>5339462</v>
      </c>
      <c r="F5" s="4"/>
      <c r="G5" s="18">
        <v>11.63</v>
      </c>
      <c r="H5" s="21">
        <f>E5/B5</f>
        <v>7.433936415339956</v>
      </c>
    </row>
    <row r="6" spans="1:8" ht="12.75">
      <c r="A6" t="s">
        <v>14</v>
      </c>
      <c r="B6" s="13">
        <v>716890</v>
      </c>
      <c r="C6" s="12">
        <v>63.81</v>
      </c>
      <c r="D6" s="13">
        <v>45747744</v>
      </c>
      <c r="E6" s="13">
        <v>5098901</v>
      </c>
      <c r="G6" s="18">
        <v>11.15</v>
      </c>
      <c r="H6" s="21">
        <f>E6/B6</f>
        <v>7.112529118832736</v>
      </c>
    </row>
    <row r="7" spans="1:8" s="6" customFormat="1" ht="12.75" customHeight="1">
      <c r="A7" s="6" t="s">
        <v>15</v>
      </c>
      <c r="B7" s="14">
        <v>718255</v>
      </c>
      <c r="C7" s="16">
        <f>'[1]Table 1_jan07'!F9</f>
        <v>63.923175465879446</v>
      </c>
      <c r="D7" s="14">
        <f>'[1]Table 1_jan07'!F14</f>
        <v>45913140.394245245</v>
      </c>
      <c r="E7" s="14">
        <f>'[1]Table 1_jan07'!F22</f>
        <v>5001645.598239134</v>
      </c>
      <c r="F7" s="6" t="s">
        <v>9</v>
      </c>
      <c r="G7" s="19">
        <f>'[1]Table 1_jan07'!F17</f>
        <v>10.893712682885965</v>
      </c>
      <c r="H7" s="21">
        <f>E7/B7</f>
        <v>6.96360707302996</v>
      </c>
    </row>
    <row r="8" spans="1:8" s="1" customFormat="1" ht="12.75">
      <c r="A8" s="11" t="s">
        <v>17</v>
      </c>
      <c r="B8" s="15">
        <v>716890</v>
      </c>
      <c r="C8" s="17">
        <v>62.888834240098475</v>
      </c>
      <c r="D8" s="15">
        <f>B8*C8</f>
        <v>45084376.378384195</v>
      </c>
      <c r="E8" s="15">
        <f>0.01*G8*D8</f>
        <v>4915758.833898626</v>
      </c>
      <c r="G8" s="20">
        <v>10.903464190436264</v>
      </c>
      <c r="H8" s="17">
        <f>E8/B8</f>
        <v>6.857061521151957</v>
      </c>
    </row>
    <row r="9" ht="12.75">
      <c r="A9" t="s">
        <v>10</v>
      </c>
    </row>
    <row r="10" ht="12.75">
      <c r="A10" t="s">
        <v>11</v>
      </c>
    </row>
    <row r="11" spans="1:11" ht="12.75">
      <c r="A11" s="10" t="s">
        <v>18</v>
      </c>
      <c r="B11" s="4"/>
      <c r="C11" s="8"/>
      <c r="K11">
        <f>E5/B5</f>
        <v>7.433936415339956</v>
      </c>
    </row>
    <row r="12" spans="2:11" ht="12.75">
      <c r="B12" t="s">
        <v>12</v>
      </c>
      <c r="K12">
        <f>E6/B6</f>
        <v>7.112529118832736</v>
      </c>
    </row>
    <row r="13" spans="2:11" ht="12.75">
      <c r="B13" s="8"/>
      <c r="C13" s="7"/>
      <c r="D13" s="7"/>
      <c r="E13" s="6"/>
      <c r="F13" s="9"/>
      <c r="K13">
        <f>E7/B7</f>
        <v>6.96360707302996</v>
      </c>
    </row>
    <row r="14" ht="12.75">
      <c r="K14">
        <f>E8/B8</f>
        <v>6.857061521151957</v>
      </c>
    </row>
  </sheetData>
  <printOptions/>
  <pageMargins left="0.75" right="0.75" top="1" bottom="1" header="0.5" footer="0.5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SHALEY</dc:creator>
  <cp:keywords/>
  <dc:description/>
  <cp:lastModifiedBy>ejmccray</cp:lastModifiedBy>
  <cp:lastPrinted>2012-03-12T22:59:00Z</cp:lastPrinted>
  <dcterms:created xsi:type="dcterms:W3CDTF">2012-02-09T19:29:22Z</dcterms:created>
  <dcterms:modified xsi:type="dcterms:W3CDTF">2012-03-14T14:22:35Z</dcterms:modified>
  <cp:category/>
  <cp:version/>
  <cp:contentType/>
  <cp:contentStatus/>
</cp:coreProperties>
</file>