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'RICETABLE7'!$G$1:$M$5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<sst xmlns="http://schemas.openxmlformats.org/spreadsheetml/2006/main" count="90" uniqueCount="77">
  <si>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</si>
  <si>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</si>
  <si>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</si>
  <si>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</si>
  <si>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</si>
  <si>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</si>
  <si>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</si>
  <si>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</si>
  <si>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</si>
  <si>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</si>
  <si>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</si>
  <si>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</si>
  <si>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</si>
  <si>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</si>
  <si>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</si>
  <si>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</si>
  <si>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</si>
  <si>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</si>
  <si>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</si>
  <si>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</si>
  <si>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</si>
  <si>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</si>
  <si>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</si>
  <si>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</si>
  <si>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</si>
  <si>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</si>
  <si>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</si>
  <si>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</si>
  <si>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</si>
  <si>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</si>
  <si>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</si>
  <si>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</si>
  <si>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</si>
  <si>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</si>
  <si>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</si>
  <si>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</si>
  <si>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</si>
  <si>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</si>
  <si>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</si>
  <si>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</si>
  <si>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</si>
  <si>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</si>
  <si>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</si>
  <si>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</si>
  <si>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</si>
  <si>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</si>
  <si>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</si>
  <si>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</si>
  <si>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</si>
  <si>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</si>
  <si>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</si>
  <si>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</si>
  <si>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</si>
  <si>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</si>
  <si>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</si>
  <si>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</si>
  <si>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</si>
  <si>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</si>
  <si>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</si>
  <si>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</si>
  <si>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</si>
  <si>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</si>
  <si>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</si>
  <si>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</si>
  <si>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</si>
  <si>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</si>
  <si>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</si>
  <si>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</si>
  <si>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</si>
  <si>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</si>
  <si>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</si>
  <si>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</si>
  <si>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</si>
  <si>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</si>
  <si>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Apr. 28, 2016 2/</t>
  </si>
  <si>
    <t>Apr. 29, 2015 2/</t>
  </si>
  <si>
    <t>Last updated May 11,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</si>
</sst>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41"/>
  <sheetViews>
    <sheetView showGridLines="0"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9" width="12.875" style="6" customWidth="1"/>
    <col min="10" max="10" width="13.125" style="6" customWidth="1"/>
    <col min="11" max="11" width="12.875" style="6" customWidth="1"/>
    <col min="12" max="12" width="13.125" style="6" customWidth="1"/>
    <col min="13" max="20" width="9.625" style="6" customWidth="1"/>
    <col min="21" max="21" width="12.625" style="6" customWidth="1"/>
    <col min="22" max="16384" width="9.625" style="6" customWidth="1"/>
  </cols>
  <sheetData>
    <row r="1" spans="1:20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L1" s="3"/>
      <c r="T1" s="4"/>
    </row>
    <row r="2" spans="1:20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L2" s="12"/>
      <c r="T2" s="4"/>
    </row>
    <row r="3" spans="1:20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66</v>
      </c>
      <c r="J3" s="53" t="s">
        <v>69</v>
      </c>
      <c r="K3" s="53"/>
      <c r="L3" s="53"/>
      <c r="T3" s="14"/>
    </row>
    <row r="4" spans="1:20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14" t="s">
        <v>67</v>
      </c>
      <c r="J4" s="14" t="s">
        <v>67</v>
      </c>
      <c r="K4" s="14"/>
      <c r="L4" s="14"/>
      <c r="T4" s="14"/>
    </row>
    <row r="5" spans="1:23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59" t="s">
        <v>75</v>
      </c>
      <c r="J5" s="59" t="s">
        <v>74</v>
      </c>
      <c r="K5" s="59"/>
      <c r="L5" s="59"/>
      <c r="T5" s="14"/>
      <c r="V5" s="14"/>
      <c r="W5" s="14"/>
    </row>
    <row r="6" spans="1:23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L6" s="4"/>
      <c r="T6" s="14"/>
      <c r="V6" s="14"/>
      <c r="W6" s="14"/>
    </row>
    <row r="7" spans="1:20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L7" s="4"/>
      <c r="T7" s="4"/>
    </row>
    <row r="8" spans="3:23" ht="6.75" customHeight="1">
      <c r="C8" s="5"/>
      <c r="D8" s="38"/>
      <c r="T8" s="4"/>
      <c r="V8" s="7"/>
      <c r="W8" s="7"/>
    </row>
    <row r="9" spans="1:20" ht="12">
      <c r="A9" s="25" t="s">
        <v>12</v>
      </c>
      <c r="B9" s="4"/>
      <c r="C9" s="47">
        <v>98.3</v>
      </c>
      <c r="D9" s="54">
        <f aca="true" t="shared" si="0" ref="D9:J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 t="shared" si="0"/>
        <v>28.1</v>
      </c>
      <c r="J9" s="54">
        <f t="shared" si="0"/>
        <v>18.900000000000002</v>
      </c>
      <c r="K9" s="54"/>
      <c r="L9" s="54"/>
      <c r="T9" s="4"/>
    </row>
    <row r="10" spans="1:23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f>3.8+20.9</f>
        <v>24.7</v>
      </c>
      <c r="J10" s="36">
        <v>16.6</v>
      </c>
      <c r="K10" s="36"/>
      <c r="L10" s="36"/>
      <c r="T10" s="4"/>
      <c r="V10" s="7"/>
      <c r="W10" s="7"/>
    </row>
    <row r="11" spans="1:23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f>0.1+2</f>
        <v>2.1</v>
      </c>
      <c r="J11" s="36">
        <v>1.5</v>
      </c>
      <c r="K11" s="36"/>
      <c r="L11" s="36"/>
      <c r="T11" s="4"/>
      <c r="V11" s="7"/>
      <c r="W11" s="7"/>
    </row>
    <row r="12" spans="1:23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1.3</v>
      </c>
      <c r="J12" s="36">
        <v>0.8</v>
      </c>
      <c r="K12" s="36"/>
      <c r="L12" s="36"/>
      <c r="T12" s="4"/>
      <c r="V12" s="7"/>
      <c r="W12" s="7"/>
    </row>
    <row r="13" spans="1:23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L13" s="36"/>
      <c r="T13" s="4"/>
      <c r="V13" s="7"/>
      <c r="W13" s="7"/>
    </row>
    <row r="14" spans="1:23" ht="12">
      <c r="A14" s="25" t="s">
        <v>9</v>
      </c>
      <c r="B14" s="4"/>
      <c r="C14" s="47">
        <v>571.3</v>
      </c>
      <c r="D14" s="54">
        <f aca="true" t="shared" si="1" ref="D14:J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 t="shared" si="1"/>
        <v>559.9000000000001</v>
      </c>
      <c r="J14" s="54">
        <f t="shared" si="1"/>
        <v>649.8000000000001</v>
      </c>
      <c r="K14" s="54"/>
      <c r="L14" s="54"/>
      <c r="T14" s="4"/>
      <c r="V14" s="7"/>
      <c r="W14" s="7"/>
    </row>
    <row r="15" spans="1:23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0.5</v>
      </c>
      <c r="J15" s="54">
        <v>1.2</v>
      </c>
      <c r="K15" s="54"/>
      <c r="L15" s="54"/>
      <c r="T15" s="4"/>
      <c r="V15" s="7"/>
      <c r="W15" s="7"/>
    </row>
    <row r="16" spans="1:20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f>220.5+177.4</f>
        <v>397.9</v>
      </c>
      <c r="J16" s="54">
        <f>132.2+323.6</f>
        <v>455.8</v>
      </c>
      <c r="K16" s="54"/>
      <c r="L16" s="54"/>
      <c r="T16" s="4"/>
    </row>
    <row r="17" spans="1:20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f>88.7+35.1</f>
        <v>123.80000000000001</v>
      </c>
      <c r="J17" s="54">
        <f>45.2+107.9</f>
        <v>153.10000000000002</v>
      </c>
      <c r="K17" s="54"/>
      <c r="L17" s="54"/>
      <c r="T17" s="4"/>
    </row>
    <row r="18" spans="1:20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f>19.1+18.6</f>
        <v>37.7</v>
      </c>
      <c r="J18" s="54">
        <f>2.9+36.8</f>
        <v>39.699999999999996</v>
      </c>
      <c r="K18" s="54"/>
      <c r="L18" s="54"/>
      <c r="T18" s="4"/>
    </row>
    <row r="19" spans="1:23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L19" s="36"/>
      <c r="T19" s="4"/>
      <c r="V19" s="7"/>
      <c r="W19" s="7"/>
    </row>
    <row r="20" spans="1:23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132.9+314.3-I15-I17+I32</f>
        <v>466.30000000000007</v>
      </c>
      <c r="J20" s="54">
        <f>167.3+400.1-J15-J17+J32</f>
        <v>433.3</v>
      </c>
      <c r="K20" s="54"/>
      <c r="L20" s="54"/>
      <c r="T20" s="4"/>
      <c r="V20" s="7"/>
      <c r="W20" s="7"/>
    </row>
    <row r="21" spans="1:23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4.9</v>
      </c>
      <c r="J21" s="36">
        <v>4.3</v>
      </c>
      <c r="K21" s="36"/>
      <c r="L21" s="36"/>
      <c r="T21" s="4"/>
      <c r="V21" s="7"/>
      <c r="W21" s="7"/>
    </row>
    <row r="22" spans="1:23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0</v>
      </c>
      <c r="J22" s="36">
        <v>61.4</v>
      </c>
      <c r="K22" s="36"/>
      <c r="L22" s="36"/>
      <c r="T22" s="4"/>
      <c r="V22" s="7"/>
      <c r="W22" s="7"/>
    </row>
    <row r="23" spans="1:23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123.5</v>
      </c>
      <c r="J23" s="36">
        <f>90+62.5</f>
        <v>152.5</v>
      </c>
      <c r="K23" s="36"/>
      <c r="L23" s="36"/>
      <c r="T23" s="4"/>
      <c r="V23" s="7"/>
      <c r="W23" s="7"/>
    </row>
    <row r="24" spans="1:23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f>5.7+5.5</f>
        <v>11.2</v>
      </c>
      <c r="J24" s="54">
        <f>4.5+8.8</f>
        <v>13.3</v>
      </c>
      <c r="K24" s="54"/>
      <c r="L24" s="54"/>
      <c r="T24" s="4"/>
      <c r="V24" s="7"/>
      <c r="W24" s="7"/>
    </row>
    <row r="25" spans="1:23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f>12.7+51.7</f>
        <v>64.4</v>
      </c>
      <c r="J25" s="54">
        <f>15.9+53.6</f>
        <v>69.5</v>
      </c>
      <c r="K25" s="54"/>
      <c r="L25" s="54"/>
      <c r="T25" s="4"/>
      <c r="V25" s="7"/>
      <c r="W25" s="7"/>
    </row>
    <row r="26" spans="1:23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1.5</v>
      </c>
      <c r="J26" s="36">
        <v>0.8</v>
      </c>
      <c r="K26" s="36"/>
      <c r="L26" s="36"/>
      <c r="T26" s="4"/>
      <c r="V26" s="7"/>
      <c r="W26" s="7"/>
    </row>
    <row r="27" spans="1:23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1.7</v>
      </c>
      <c r="J27" s="36">
        <v>2</v>
      </c>
      <c r="K27" s="36"/>
      <c r="L27" s="36"/>
      <c r="T27" s="4"/>
      <c r="V27" s="7"/>
      <c r="W27" s="7"/>
    </row>
    <row r="28" spans="1:20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0</v>
      </c>
      <c r="J28" s="36">
        <v>18.7</v>
      </c>
      <c r="K28" s="36"/>
      <c r="L28" s="36"/>
      <c r="T28" s="4"/>
    </row>
    <row r="29" spans="1:23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f>21.7+73.5</f>
        <v>95.2</v>
      </c>
      <c r="J29" s="54">
        <f>7.6+64.9</f>
        <v>72.5</v>
      </c>
      <c r="K29" s="54"/>
      <c r="L29" s="54"/>
      <c r="T29" s="4"/>
      <c r="V29" s="7"/>
      <c r="W29" s="7"/>
    </row>
    <row r="30" spans="1:20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2.9</v>
      </c>
      <c r="J30" s="36">
        <v>2.8</v>
      </c>
      <c r="K30" s="36"/>
      <c r="L30" s="36"/>
      <c r="T30" s="4"/>
    </row>
    <row r="31" spans="1:23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/>
      <c r="L31" s="36"/>
      <c r="T31" s="4"/>
      <c r="V31" s="7"/>
      <c r="W31" s="7"/>
    </row>
    <row r="32" spans="1:23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f>60+83.4</f>
        <v>143.4</v>
      </c>
      <c r="J32" s="36">
        <v>20.2</v>
      </c>
      <c r="K32" s="36"/>
      <c r="L32" s="36"/>
      <c r="T32" s="4"/>
      <c r="V32" s="7"/>
      <c r="W32" s="7"/>
    </row>
    <row r="33" spans="1:12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17.600000000000136</v>
      </c>
      <c r="J33" s="50">
        <f>J20-SUM(J21:J32)</f>
        <v>15.300000000000011</v>
      </c>
      <c r="K33" s="50"/>
      <c r="L33" s="50"/>
    </row>
    <row r="34" spans="1:23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L34" s="36"/>
      <c r="T34" s="4"/>
      <c r="V34" s="7"/>
      <c r="W34" s="7"/>
    </row>
    <row r="35" spans="1:23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f>44.2+53.5</f>
        <v>97.7</v>
      </c>
      <c r="J35" s="54">
        <f>12.1+41.7</f>
        <v>53.800000000000004</v>
      </c>
      <c r="K35" s="54"/>
      <c r="L35" s="54"/>
      <c r="T35" s="4"/>
      <c r="V35" s="7"/>
      <c r="W35" s="7"/>
    </row>
    <row r="36" spans="1:23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L36" s="36"/>
      <c r="T36" s="4"/>
      <c r="V36" s="7"/>
      <c r="W36" s="7"/>
    </row>
    <row r="37" spans="1:12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f>8.2+20.6</f>
        <v>28.8</v>
      </c>
      <c r="J37" s="36">
        <v>0</v>
      </c>
      <c r="K37" s="36"/>
      <c r="L37" s="36"/>
    </row>
    <row r="38" spans="1:12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f>2.1+2.1</f>
        <v>4.2</v>
      </c>
      <c r="J38" s="36">
        <v>2.4</v>
      </c>
      <c r="K38" s="36"/>
      <c r="L38" s="36"/>
    </row>
    <row r="39" spans="1:12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0.4</v>
      </c>
      <c r="J39" s="36">
        <v>1.3</v>
      </c>
      <c r="K39" s="36"/>
      <c r="L39" s="36"/>
    </row>
    <row r="40" spans="1:12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f>34.8+29.2</f>
        <v>64</v>
      </c>
      <c r="J40" s="36">
        <f>12+37.8</f>
        <v>49.8</v>
      </c>
      <c r="K40" s="36"/>
      <c r="L40" s="36"/>
    </row>
    <row r="41" spans="1:23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/>
      <c r="L41" s="36"/>
      <c r="T41" s="4"/>
      <c r="V41" s="7"/>
      <c r="W41" s="7"/>
    </row>
    <row r="42" spans="1:23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/>
      <c r="L42" s="36"/>
      <c r="T42" s="4"/>
      <c r="V42" s="7"/>
      <c r="W42" s="7"/>
    </row>
    <row r="43" spans="1:23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0.1</v>
      </c>
      <c r="J43" s="36">
        <v>0.1</v>
      </c>
      <c r="K43" s="36"/>
      <c r="L43" s="36"/>
      <c r="T43" s="4"/>
      <c r="V43" s="7"/>
      <c r="W43" s="7"/>
    </row>
    <row r="44" spans="1:23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/>
      <c r="L44" s="36"/>
      <c r="T44" s="4"/>
      <c r="V44" s="7"/>
      <c r="W44" s="7"/>
    </row>
    <row r="45" spans="1:23" ht="12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v>0</v>
      </c>
      <c r="J45" s="50">
        <f>J35-SUM(J36:J44)</f>
        <v>0.20000000000000284</v>
      </c>
      <c r="K45" s="50"/>
      <c r="L45" s="50"/>
      <c r="T45" s="4"/>
      <c r="V45" s="7"/>
      <c r="W45" s="7"/>
    </row>
    <row r="46" spans="1:23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L46" s="36"/>
      <c r="T46" s="4"/>
      <c r="V46" s="7"/>
      <c r="W46" s="7"/>
    </row>
    <row r="47" spans="1:23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f>284.2+1602.3</f>
        <v>1886.5</v>
      </c>
      <c r="J47" s="54">
        <f>156.2+1619.3</f>
        <v>1775.5</v>
      </c>
      <c r="K47" s="54"/>
      <c r="L47" s="54"/>
      <c r="T47" s="4"/>
      <c r="V47" s="7"/>
      <c r="W47" s="7"/>
    </row>
    <row r="48" spans="1:23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4.9</v>
      </c>
      <c r="J48" s="36">
        <v>3.7</v>
      </c>
      <c r="K48" s="36"/>
      <c r="L48" s="36"/>
      <c r="T48" s="4"/>
      <c r="V48" s="7"/>
      <c r="W48" s="7"/>
    </row>
    <row r="49" spans="1:23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0.1</v>
      </c>
      <c r="J49" s="36">
        <v>0</v>
      </c>
      <c r="K49" s="36"/>
      <c r="L49" s="36"/>
      <c r="T49" s="4"/>
      <c r="V49" s="7"/>
      <c r="W49" s="7"/>
    </row>
    <row r="50" spans="1:23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f>10.7+103.3</f>
        <v>114</v>
      </c>
      <c r="J50" s="54">
        <f>23.3+113.9</f>
        <v>137.20000000000002</v>
      </c>
      <c r="K50" s="54"/>
      <c r="L50" s="54"/>
      <c r="T50" s="4"/>
      <c r="V50" s="7"/>
      <c r="W50" s="7"/>
    </row>
    <row r="51" spans="1:23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f>18+241.2</f>
        <v>259.2</v>
      </c>
      <c r="J51" s="54">
        <f>10.9+115.9</f>
        <v>126.80000000000001</v>
      </c>
      <c r="K51" s="54"/>
      <c r="L51" s="54"/>
      <c r="T51" s="4"/>
      <c r="V51" s="7"/>
      <c r="W51" s="7"/>
    </row>
    <row r="52" spans="1:23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f>8.9+74</f>
        <v>82.9</v>
      </c>
      <c r="J52" s="54">
        <f>0.3+60.8</f>
        <v>61.099999999999994</v>
      </c>
      <c r="K52" s="54"/>
      <c r="L52" s="54"/>
      <c r="T52" s="4"/>
      <c r="V52" s="7"/>
      <c r="W52" s="7"/>
    </row>
    <row r="53" spans="1:23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f>0.6+3.9</f>
        <v>4.5</v>
      </c>
      <c r="J53" s="36">
        <f>1.9+12.8</f>
        <v>14.700000000000001</v>
      </c>
      <c r="K53" s="36"/>
      <c r="L53" s="36"/>
      <c r="T53" s="4"/>
      <c r="V53" s="7"/>
      <c r="W53" s="7"/>
    </row>
    <row r="54" spans="1:23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f>4.3+50.2</f>
        <v>54.5</v>
      </c>
      <c r="J54" s="54">
        <v>70.4</v>
      </c>
      <c r="K54" s="54"/>
      <c r="L54" s="54"/>
      <c r="T54" s="4"/>
      <c r="V54" s="7"/>
      <c r="W54" s="7"/>
    </row>
    <row r="55" spans="1:23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f>18+50.9</f>
        <v>68.9</v>
      </c>
      <c r="J55" s="54">
        <f>7.6+73.6</f>
        <v>81.19999999999999</v>
      </c>
      <c r="K55" s="54"/>
      <c r="L55" s="54"/>
      <c r="T55" s="4"/>
      <c r="V55" s="7"/>
      <c r="W55" s="7"/>
    </row>
    <row r="56" spans="1:23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f>30.4+264.9</f>
        <v>295.29999999999995</v>
      </c>
      <c r="J56" s="54">
        <f>31+292.5</f>
        <v>323.5</v>
      </c>
      <c r="K56" s="54"/>
      <c r="L56" s="54"/>
      <c r="T56" s="4"/>
      <c r="V56" s="7"/>
      <c r="W56" s="7"/>
    </row>
    <row r="57" spans="1:23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f>12+99.1</f>
        <v>111.1</v>
      </c>
      <c r="J57" s="54">
        <f>21.7+114.6</f>
        <v>136.29999999999998</v>
      </c>
      <c r="K57" s="54"/>
      <c r="L57" s="54"/>
      <c r="T57" s="4"/>
      <c r="V57" s="7"/>
      <c r="W57" s="7"/>
    </row>
    <row r="58" spans="1:23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0.7</v>
      </c>
      <c r="J58" s="36">
        <v>1</v>
      </c>
      <c r="K58" s="36"/>
      <c r="L58" s="36"/>
      <c r="T58" s="4"/>
      <c r="V58" s="7"/>
      <c r="W58" s="7"/>
    </row>
    <row r="59" spans="1:23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0.4</v>
      </c>
      <c r="J59" s="36">
        <v>0.6</v>
      </c>
      <c r="K59" s="36"/>
      <c r="L59" s="36"/>
      <c r="T59" s="4"/>
      <c r="V59" s="7"/>
      <c r="W59" s="7"/>
    </row>
    <row r="60" spans="1:23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f>150.2+519.4</f>
        <v>669.5999999999999</v>
      </c>
      <c r="J60" s="54">
        <f>59+475.1</f>
        <v>534.1</v>
      </c>
      <c r="K60" s="54"/>
      <c r="L60" s="54"/>
      <c r="T60" s="4"/>
      <c r="V60" s="7"/>
      <c r="W60" s="7"/>
    </row>
    <row r="61" spans="1:23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3.3</v>
      </c>
      <c r="J61" s="36">
        <v>3.1</v>
      </c>
      <c r="K61" s="36"/>
      <c r="L61" s="36"/>
      <c r="T61" s="4"/>
      <c r="V61" s="7"/>
      <c r="W61" s="7"/>
    </row>
    <row r="62" spans="1:23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2</v>
      </c>
      <c r="J62" s="37">
        <v>0</v>
      </c>
      <c r="K62" s="37"/>
      <c r="L62" s="37"/>
      <c r="T62" s="23"/>
      <c r="V62" s="23"/>
      <c r="W62" s="23"/>
    </row>
    <row r="63" spans="1:23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v>15.3</v>
      </c>
      <c r="J63" s="36">
        <v>67.7</v>
      </c>
      <c r="K63" s="36"/>
      <c r="L63" s="36"/>
      <c r="T63" s="4"/>
      <c r="V63" s="7"/>
      <c r="W63" s="7"/>
    </row>
    <row r="64" spans="1:23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f>30+164</f>
        <v>194</v>
      </c>
      <c r="J64" s="55">
        <v>208.6</v>
      </c>
      <c r="K64" s="55"/>
      <c r="L64" s="55"/>
      <c r="T64" s="23"/>
      <c r="V64" s="23"/>
      <c r="W64" s="23"/>
    </row>
    <row r="65" spans="1:26" ht="12" customHeight="1">
      <c r="A65" s="27" t="s">
        <v>60</v>
      </c>
      <c r="C65" s="47">
        <v>5.9</v>
      </c>
      <c r="D65" s="57">
        <f aca="true" t="shared" si="3" ref="D65:J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 t="shared" si="3"/>
        <v>5.800000000000182</v>
      </c>
      <c r="J65" s="56">
        <f t="shared" si="3"/>
        <v>5.5</v>
      </c>
      <c r="K65" s="56"/>
      <c r="L65" s="56"/>
      <c r="T65" s="20"/>
      <c r="V65" s="20"/>
      <c r="W65" s="20"/>
      <c r="X65" s="20"/>
      <c r="Y65" s="20"/>
      <c r="Z65" s="20"/>
    </row>
    <row r="66" spans="1:20" ht="6.75" customHeight="1">
      <c r="A66" s="27"/>
      <c r="E66" s="38"/>
      <c r="F66" s="38"/>
      <c r="G66" s="38"/>
      <c r="H66" s="38"/>
      <c r="I66" s="38"/>
      <c r="J66" s="38"/>
      <c r="K66" s="38"/>
      <c r="L66" s="38"/>
      <c r="T66" s="4"/>
    </row>
    <row r="67" spans="1:20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50.1</v>
      </c>
      <c r="J67" s="39">
        <v>15.7</v>
      </c>
      <c r="K67" s="39"/>
      <c r="L67" s="39"/>
      <c r="T67" s="22"/>
    </row>
    <row r="68" spans="1:20" ht="6.75" customHeight="1">
      <c r="A68" s="27"/>
      <c r="E68" s="38"/>
      <c r="F68" s="38"/>
      <c r="G68" s="38"/>
      <c r="H68" s="38"/>
      <c r="I68" s="38"/>
      <c r="J68" s="38"/>
      <c r="K68" s="38"/>
      <c r="L68" s="38"/>
      <c r="T68" s="4"/>
    </row>
    <row r="69" spans="1:20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f>815.1+2273.5</f>
        <v>3088.6</v>
      </c>
      <c r="J69" s="40">
        <f>487.4+2459.6</f>
        <v>2947</v>
      </c>
      <c r="K69" s="40"/>
      <c r="L69" s="40"/>
      <c r="T69" s="15"/>
    </row>
    <row r="70" spans="1:20" ht="14.25" customHeight="1">
      <c r="A70" s="45" t="s">
        <v>72</v>
      </c>
      <c r="T70" s="4"/>
    </row>
    <row r="71" spans="1:20" ht="11.25" customHeight="1">
      <c r="A71" s="6" t="s">
        <v>70</v>
      </c>
      <c r="T71" s="4"/>
    </row>
    <row r="72" spans="1:20" ht="12" customHeight="1">
      <c r="A72" s="21" t="s">
        <v>76</v>
      </c>
      <c r="T72" s="4"/>
    </row>
    <row r="73" ht="10.5" customHeight="1">
      <c r="T73" s="4"/>
    </row>
    <row r="75" ht="12">
      <c r="T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3:19" ht="12">
      <c r="M85" s="8"/>
      <c r="N85" s="8"/>
      <c r="O85" s="8"/>
      <c r="P85" s="8"/>
      <c r="Q85" s="8"/>
      <c r="R85" s="8"/>
      <c r="S85" s="8"/>
    </row>
    <row r="86" spans="3:19" ht="12">
      <c r="C86" s="19"/>
      <c r="M86" s="8"/>
      <c r="N86" s="8"/>
      <c r="O86" s="8"/>
      <c r="P86" s="8"/>
      <c r="Q86" s="8"/>
      <c r="R86" s="8"/>
      <c r="S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2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  <c r="L90" s="7"/>
    </row>
    <row r="91" spans="1:12" ht="12">
      <c r="A91" s="7"/>
      <c r="B91" s="7"/>
      <c r="C91" s="19"/>
      <c r="E91" s="7"/>
      <c r="F91" s="7"/>
      <c r="G91" s="7"/>
      <c r="H91" s="7"/>
      <c r="I91" s="7"/>
      <c r="J91" s="7"/>
      <c r="K91" s="7"/>
      <c r="L91" s="7"/>
    </row>
    <row r="92" spans="1:12" ht="12">
      <c r="A92" s="7"/>
      <c r="B92" s="8"/>
      <c r="C92" s="19"/>
      <c r="E92" s="8"/>
      <c r="F92" s="8"/>
      <c r="G92" s="8"/>
      <c r="H92" s="8"/>
      <c r="I92" s="8"/>
      <c r="J92" s="8"/>
      <c r="K92" s="8"/>
      <c r="L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3:19" ht="12">
      <c r="M141" s="8"/>
      <c r="N141" s="8"/>
      <c r="O141" s="8"/>
      <c r="P141" s="8"/>
      <c r="Q141" s="8"/>
      <c r="R141" s="8"/>
      <c r="S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J33" r:id="rId14" display="=c20-@sum(c21:c33)"/>
    <hyperlink ref="J45" r:id="rId15" display="=c36-@sum(c37:c45)"/>
    <hyperlink ref="J65" r:id="rId16" display="=c48-@SUM(c49:c65)"/>
    <hyperlink ref="I33" r:id="rId17" display="=c20-@sum(c21:c33)"/>
    <hyperlink ref="I45" r:id="rId18" display="=c36-@sum(c37:c45)"/>
    <hyperlink ref="I65" r:id="rId19" display="=c48-@SUM(c49:c65)"/>
  </hyperlinks>
  <printOptions horizontalCentered="1"/>
  <pageMargins left="1" right="1" top="1" bottom="1" header="0" footer="0"/>
  <pageSetup fitToHeight="1" fitToWidth="1" horizontalDpi="600" verticalDpi="600" orientation="portrait" scale="58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exports, Table #8</dc:title>
  <dc:subject>Use of U.S. rice</dc:subject>
  <dc:creator>Nathan Childs</dc:creator>
  <cp:keywords>Exports, outstanding sales, key markets,</cp:keywords>
  <dc:description/>
  <cp:lastModifiedBy>WIN31TONT40</cp:lastModifiedBy>
  <cp:lastPrinted>2016-05-12T16:26:36Z</cp:lastPrinted>
  <dcterms:created xsi:type="dcterms:W3CDTF">2001-11-27T20:33:34Z</dcterms:created>
  <dcterms:modified xsi:type="dcterms:W3CDTF">2016-05-12T16:27:40Z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