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<sst xmlns="http://schemas.openxmlformats.org/spreadsheetml/2006/main" count="87" uniqueCount="76">
  <si>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</si>
  <si>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</si>
  <si>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</si>
  <si>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</si>
  <si>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</si>
  <si>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</si>
  <si>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</si>
  <si>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</si>
  <si>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</si>
  <si>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</si>
  <si>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</si>
  <si>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</si>
  <si>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</si>
  <si>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</si>
  <si>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</si>
  <si>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</si>
  <si>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</si>
  <si>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</si>
  <si>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</si>
  <si>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</si>
  <si>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</si>
  <si>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</si>
  <si>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</si>
  <si>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</si>
  <si>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</si>
  <si>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</si>
  <si>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</si>
  <si>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</si>
  <si>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</si>
  <si>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</si>
  <si>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</si>
  <si>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</si>
  <si>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</si>
  <si>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</si>
  <si>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</si>
  <si>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</si>
  <si>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</si>
  <si>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</si>
  <si>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</si>
  <si>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</si>
  <si>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</si>
  <si>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</si>
  <si>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</si>
  <si>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</si>
  <si>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</si>
  <si>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</si>
  <si>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</si>
  <si>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</si>
  <si>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</si>
  <si>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</si>
  <si>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</si>
  <si>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</si>
  <si>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</si>
  <si>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</si>
  <si>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</si>
  <si>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</si>
  <si>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</si>
  <si>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</si>
  <si>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</si>
  <si>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</si>
  <si>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</si>
  <si>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</si>
  <si>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</si>
  <si>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</si>
  <si>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</si>
  <si>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</si>
  <si>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</si>
  <si>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</si>
  <si>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</si>
  <si>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</si>
  <si>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</si>
  <si>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</si>
  <si>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</si>
  <si>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Jan. 1, 2015 2/</t>
  </si>
  <si>
    <t>Jan. 2, 2014 2/</t>
  </si>
  <si>
    <t>Last updated January 12,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</si>
</sst>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57" activePane="bottomLeft" state="frozen"/>
      <selection pane="topLeft" activeCell="A1" sqref="A1"/>
      <selection pane="bottomLeft" activeCell="D68" sqref="D68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62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70</v>
      </c>
      <c r="D3" s="57" t="s">
        <v>69</v>
      </c>
      <c r="E3" s="37" t="s">
        <v>69</v>
      </c>
      <c r="F3" s="37" t="s">
        <v>66</v>
      </c>
      <c r="G3" s="37" t="s">
        <v>63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71</v>
      </c>
      <c r="D4" s="14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67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16</v>
      </c>
      <c r="D9" s="58">
        <f t="shared" si="0"/>
        <v>30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v>13.1</v>
      </c>
      <c r="D10" s="38">
        <f>1.3+24.1</f>
        <v>25.400000000000002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f>1.5+0.4</f>
        <v>1.9</v>
      </c>
      <c r="D11" s="38">
        <v>0.9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</v>
      </c>
      <c r="D12" s="38">
        <v>3.7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220.6</v>
      </c>
      <c r="D14" s="58">
        <f t="shared" si="1"/>
        <v>297.2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3.2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80.1+88.6</f>
        <v>168.7</v>
      </c>
      <c r="D16" s="58">
        <f>103.7+94.5</f>
        <v>198.2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7.6+24.3</f>
        <v>31.9</v>
      </c>
      <c r="D17" s="58">
        <v>65.6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v>19.8</v>
      </c>
      <c r="D18" s="58">
        <v>30.2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97+159.8-C15-C17+C32</f>
        <v>414.70000000000005</v>
      </c>
      <c r="D20" s="58">
        <f>62.2+213.2-D15-D17+D32</f>
        <v>339.4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3.3</v>
      </c>
      <c r="D21" s="38">
        <v>8.1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68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f>59.4+60.6</f>
        <v>120</v>
      </c>
      <c r="D23" s="38">
        <v>40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3.6</v>
      </c>
      <c r="D24" s="58">
        <f>2.8+9.4</f>
        <v>12.2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7.9+27.3</f>
        <v>35.2</v>
      </c>
      <c r="D25" s="58">
        <f>30.8+39.3</f>
        <v>70.1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1.2</v>
      </c>
      <c r="D26" s="38">
        <v>1.1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0.9</v>
      </c>
      <c r="D27" s="38">
        <v>1.9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16.6+32.2</f>
        <v>48.800000000000004</v>
      </c>
      <c r="D29" s="58">
        <f>20.6+30</f>
        <v>50.6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1.9</v>
      </c>
      <c r="D30" s="38">
        <v>4.3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0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148.5+41.5</f>
        <v>190</v>
      </c>
      <c r="D32" s="38">
        <f>85.6+47.2</f>
        <v>132.8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9.800000000000068</v>
      </c>
      <c r="D33" s="54">
        <f t="shared" si="2"/>
        <v>18.299999999999955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3.5+51.2</f>
        <v>54.7</v>
      </c>
      <c r="D35" s="58">
        <f>3.2+74.8</f>
        <v>78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20.6</v>
      </c>
      <c r="D37" s="38">
        <v>41.3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64</v>
      </c>
      <c r="B38" s="4"/>
      <c r="C38" s="38">
        <v>4.2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0.2</v>
      </c>
      <c r="D39" s="58">
        <f>3.4+2.6</f>
        <v>6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29.6</v>
      </c>
      <c r="D40" s="38">
        <v>27.1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</v>
      </c>
      <c r="D43" s="38">
        <v>0.7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0.10000000000000142</v>
      </c>
      <c r="D45" s="54">
        <f>D35-SUM(D36:D44)+0.1</f>
        <v>0.1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244.8+837.1</f>
        <v>1081.9</v>
      </c>
      <c r="D47" s="58">
        <f>244.2+722.8</f>
        <v>967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3.1</v>
      </c>
      <c r="D48" s="38">
        <v>3.2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13.4+57.9</f>
        <v>71.3</v>
      </c>
      <c r="D50" s="58">
        <f>53.5+58.3</f>
        <v>111.8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1.4+20.1</f>
        <v>21.5</v>
      </c>
      <c r="D51" s="58">
        <v>33.8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18.8+30.7</f>
        <v>49.5</v>
      </c>
      <c r="D52" s="58">
        <v>32.1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3.6</v>
      </c>
      <c r="D53" s="38">
        <v>4.4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3.6+44.8</f>
        <v>48.4</v>
      </c>
      <c r="D54" s="58">
        <v>34.6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v>36.7</v>
      </c>
      <c r="D55" s="58">
        <f>15.2+29.5</f>
        <v>44.7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35.5+148.6</f>
        <v>184.1</v>
      </c>
      <c r="D56" s="58">
        <f>33.9+123.2</f>
        <v>157.1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13.9+51.6</f>
        <v>65.5</v>
      </c>
      <c r="D57" s="58">
        <v>45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0.4</v>
      </c>
      <c r="D58" s="38">
        <v>0.5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0.3</v>
      </c>
      <c r="D59" s="38">
        <v>1.4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112.8+273.7</f>
        <v>386.5</v>
      </c>
      <c r="D60" s="58">
        <f>139.4+310.3</f>
        <v>449.70000000000005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1.8</v>
      </c>
      <c r="D61" s="38">
        <v>2.3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9.6</v>
      </c>
      <c r="D63" s="38">
        <v>0.4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30+164</f>
        <v>194</v>
      </c>
      <c r="D64" s="59">
        <v>33.1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3.600000000000364</v>
      </c>
      <c r="D65" s="60">
        <f t="shared" si="4"/>
        <v>2.8999999999999773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15.1</v>
      </c>
      <c r="D67" s="41">
        <v>51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603.1+1199.8</f>
        <v>1802.9</v>
      </c>
      <c r="D69" s="42">
        <f>572.9+1189.5</f>
        <v>1762.4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72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2015-01-14T14:20:46Z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