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<sst xmlns="http://schemas.openxmlformats.org/spreadsheetml/2006/main" count="27" uniqueCount="26">
  <si>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</si>
  <si>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</si>
  <si>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</si>
  <si>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</si>
  <si>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</si>
  <si>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</si>
  <si>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</si>
  <si>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</si>
  <si>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</si>
  <si>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</si>
  <si>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</si>
  <si>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</si>
  <si>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</si>
  <si>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</si>
  <si>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</si>
  <si>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</si>
  <si>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</si>
  <si>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</si>
  <si>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</si>
  <si>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</si>
  <si>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</si>
  <si>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</si>
  <si>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</si>
  <si>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November</t>
  </si>
  <si>
    <t>Total to date</t>
  </si>
  <si>
    <t>December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</si>
</sst>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18" t="s">
        <v>1</v>
      </c>
      <c r="C2" s="18"/>
      <c r="D2" s="18"/>
      <c r="E2" s="18"/>
      <c r="F2" s="3"/>
      <c r="G2" s="18" t="s">
        <v>2</v>
      </c>
      <c r="H2" s="18"/>
      <c r="I2" s="18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19" t="s">
        <v>11</v>
      </c>
      <c r="C5" s="19"/>
      <c r="D5" s="19"/>
      <c r="E5" s="19"/>
      <c r="F5" s="19"/>
      <c r="G5" s="19"/>
      <c r="H5" s="19"/>
      <c r="I5" s="19"/>
      <c r="J5" s="19"/>
    </row>
    <row r="6" spans="1:10" ht="15.75">
      <c r="A6" s="2" t="s">
        <v>20</v>
      </c>
      <c r="B6" s="12">
        <v>275</v>
      </c>
      <c r="C6" s="12">
        <v>40685</v>
      </c>
      <c r="D6" s="12">
        <v>382.648</v>
      </c>
      <c r="E6" s="12">
        <f>+B6+C6+D6</f>
        <v>41342.648</v>
      </c>
      <c r="F6" s="10"/>
      <c r="G6" s="12">
        <f>+I6-H6</f>
        <v>29546.913</v>
      </c>
      <c r="H6" s="12">
        <v>11545.735</v>
      </c>
      <c r="I6" s="12">
        <f>+E6-J6</f>
        <v>41092.648</v>
      </c>
      <c r="J6" s="12">
        <v>250</v>
      </c>
    </row>
    <row r="7" spans="1:10" ht="18.75">
      <c r="A7" s="2" t="s">
        <v>19</v>
      </c>
      <c r="B7" s="12">
        <f>+J6</f>
        <v>250</v>
      </c>
      <c r="C7" s="12">
        <v>45062</v>
      </c>
      <c r="D7" s="12">
        <v>332.95</v>
      </c>
      <c r="E7" s="12">
        <f>+B7+C7+D7</f>
        <v>45644.95</v>
      </c>
      <c r="F7" s="10"/>
      <c r="G7" s="12">
        <f>+I7-H7</f>
        <v>32234.903999999995</v>
      </c>
      <c r="H7" s="12">
        <v>13149.582</v>
      </c>
      <c r="I7" s="12">
        <f>+E7-J7</f>
        <v>45384.486</v>
      </c>
      <c r="J7" s="12">
        <f>240.755+19.709</f>
        <v>260.464</v>
      </c>
    </row>
    <row r="8" spans="1:10" ht="18.75">
      <c r="A8" s="2" t="s">
        <v>18</v>
      </c>
      <c r="B8" s="12">
        <f>+J7</f>
        <v>260.464</v>
      </c>
      <c r="C8" s="12">
        <v>44415</v>
      </c>
      <c r="D8" s="12">
        <v>325</v>
      </c>
      <c r="E8" s="12">
        <f>+B8+C8+D8</f>
        <v>45000.464</v>
      </c>
      <c r="F8" s="10"/>
      <c r="G8" s="12">
        <f>+I8-H8</f>
        <v>33500.464</v>
      </c>
      <c r="H8" s="12">
        <v>11200</v>
      </c>
      <c r="I8" s="12">
        <f>+E8-J8</f>
        <v>44700.464</v>
      </c>
      <c r="J8" s="12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21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22</v>
      </c>
      <c r="B11" s="16">
        <f>J7</f>
        <v>260.464</v>
      </c>
      <c r="C11" s="16">
        <f>3742.412+258.909</f>
        <v>4001.321</v>
      </c>
      <c r="D11" s="16">
        <f>(24495.418+2975+4420.437)*2.204622/2000</f>
        <v>35.153640265905004</v>
      </c>
      <c r="E11" s="16">
        <f>SUM(B11:D11)</f>
        <v>4296.938640265905</v>
      </c>
      <c r="F11" s="16"/>
      <c r="G11" s="16">
        <f>I11-H11</f>
        <v>3015.4451998627046</v>
      </c>
      <c r="H11" s="17">
        <f>((652.2564+2.098+150.9768))*(2.204622/2)</f>
        <v>887.7254404032</v>
      </c>
      <c r="I11" s="16">
        <f>E11-J11</f>
        <v>3903.1706402659047</v>
      </c>
      <c r="J11" s="16">
        <f>360.253+33.515</f>
        <v>393.768</v>
      </c>
      <c r="K11" s="16"/>
      <c r="L11" s="16"/>
    </row>
    <row r="12" spans="1:12" ht="15.75">
      <c r="A12" s="3" t="s">
        <v>23</v>
      </c>
      <c r="B12" s="16">
        <f>J11</f>
        <v>393.768</v>
      </c>
      <c r="C12" s="16">
        <f>3655.75+251.965</f>
        <v>3907.715</v>
      </c>
      <c r="D12" s="16">
        <f>(23369.296+2935+1434.996)*2.204622/2000</f>
        <v>30.577326703812</v>
      </c>
      <c r="E12" s="16">
        <f>SUM(B12:D12)</f>
        <v>4332.060326703812</v>
      </c>
      <c r="F12" s="16"/>
      <c r="G12" s="16">
        <f>I12-H12</f>
        <v>2765.696114714586</v>
      </c>
      <c r="H12" s="16">
        <f>((845.239604+15.814+213.576162))*(2.204622/2)</f>
        <v>1184.576211989226</v>
      </c>
      <c r="I12" s="16">
        <f>E12-J12</f>
        <v>3950.2723267038123</v>
      </c>
      <c r="J12" s="16">
        <f>342.962+38.826</f>
        <v>381.788</v>
      </c>
      <c r="K12" s="16"/>
      <c r="L12" s="16"/>
    </row>
    <row r="13" spans="1:10" ht="15.75">
      <c r="A13" s="3" t="s">
        <v>25</v>
      </c>
      <c r="B13" s="16">
        <f>J12</f>
        <v>381.788</v>
      </c>
      <c r="C13" s="16">
        <f>3669.213+262.266</f>
        <v>3931.4790000000003</v>
      </c>
      <c r="D13" s="16">
        <f>(23369.296+2935+1635.392)*2.204622/2000</f>
        <v>30.798225418968</v>
      </c>
      <c r="E13" s="16">
        <f>SUM(B13:D13)</f>
        <v>4344.065225418968</v>
      </c>
      <c r="F13" s="16"/>
      <c r="G13" s="16">
        <f>I13-H13</f>
        <v>2971.940367996114</v>
      </c>
      <c r="H13" s="17">
        <f>((745.920201+4.978+219.587313))*(2.204622/2)</f>
        <v>1069.776857422854</v>
      </c>
      <c r="I13" s="16">
        <f>E13-J13</f>
        <v>4041.717225418968</v>
      </c>
      <c r="J13" s="16">
        <f>270.421+31.927</f>
        <v>302.348</v>
      </c>
    </row>
    <row r="14" spans="1:10" ht="15.75">
      <c r="A14" s="1" t="s">
        <v>24</v>
      </c>
      <c r="B14" s="15"/>
      <c r="C14" s="15">
        <f>SUM(C11:C13)</f>
        <v>11840.515</v>
      </c>
      <c r="D14" s="15">
        <f>SUM(D11:D13)</f>
        <v>96.529192388685</v>
      </c>
      <c r="E14" s="15">
        <f>B11+C14+D14</f>
        <v>12197.508192388685</v>
      </c>
      <c r="F14" s="15">
        <f>SUM(F11:F12)</f>
        <v>0</v>
      </c>
      <c r="G14" s="15">
        <f>SUM(G11:G13)</f>
        <v>8753.081682573405</v>
      </c>
      <c r="H14" s="15">
        <f>SUM(H11:H13)</f>
        <v>3142.07850981528</v>
      </c>
      <c r="I14" s="15">
        <f>SUM(I11:I13)</f>
        <v>11895.160192388685</v>
      </c>
      <c r="J14" s="15"/>
    </row>
    <row r="15" spans="1:10" ht="18.75">
      <c r="A15" s="7" t="s">
        <v>17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2" t="s">
        <v>16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12</v>
      </c>
      <c r="B17" s="8">
        <f ca="1">NOW()</f>
        <v>42410.45072037037</v>
      </c>
      <c r="C17" s="9"/>
      <c r="D17" s="6"/>
      <c r="E17" s="6"/>
      <c r="F17" s="6"/>
      <c r="G17" s="6"/>
      <c r="H17" s="6"/>
      <c r="I17" s="6"/>
      <c r="J17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2016-02-10T15:49:06Z</dcterms:modified>
  <cp:category/>
  <cp:version/>
  <cp:contentType/>
  <cp:contentStatus/>
</cp:coreProperties>
</file>