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6020" windowHeight="6810" activeTab="0"/>
  </bookViews>
  <sheets>
    <sheet name="table 4" sheetId="1" r:id="rId1"/>
    <sheet name="table 5" sheetId="2" r:id="rId2"/>
    <sheet name="table 6" sheetId="3" r:id="rId3"/>
    <sheet name="table 7" sheetId="4" r:id="rId4"/>
  </sheets>
  <definedNames>
    <definedName name="_xlnm.Print_Area" localSheetId="0">'table 4'!$A$1:$K$12</definedName>
    <definedName name="_xlnm.Print_Area" localSheetId="1">'table 5'!$A$1:$J$11</definedName>
    <definedName name="_xlnm.Print_Area" localSheetId="2">'table 6'!$A$1:$J$12</definedName>
    <definedName name="_xlnm.Print_Area" localSheetId="3">'table 7'!$A$1:$O$13</definedName>
  </definedNames>
  <calcPr fullCalcOnLoad="1"/>
</workbook>
</file>

<file path=xl/sharedStrings.xml><?xml version="1.0" encoding="utf-8"?>
<sst xmlns="http://schemas.openxmlformats.org/spreadsheetml/2006/main" count="101" uniqueCount="45">
  <si>
    <t>Table 4--Cottonseed:  U.S. supply and disappearance</t>
  </si>
  <si>
    <t xml:space="preserve">          Supply</t>
  </si>
  <si>
    <t>Disappearance</t>
  </si>
  <si>
    <t>Year begin.</t>
  </si>
  <si>
    <t xml:space="preserve">Beginning </t>
  </si>
  <si>
    <t xml:space="preserve">Ending </t>
  </si>
  <si>
    <t>Aug. 1</t>
  </si>
  <si>
    <t xml:space="preserve">stocks  </t>
  </si>
  <si>
    <t xml:space="preserve"> Production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</si>
  <si>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</si>
  <si>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</si>
  <si>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</si>
  <si>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</si>
  <si>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</si>
  <si>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</si>
  <si>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stocks </t>
  </si>
  <si>
    <t xml:space="preserve">     1,000 short tons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</si>
  <si>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</si>
  <si>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</si>
  <si>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</si>
  <si>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</si>
  <si>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</si>
  <si>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</si>
  <si>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Table 5--Cottonseed meal:  U.S. supply and disappearance</t>
  </si>
  <si>
    <t>Oct. 1</t>
  </si>
  <si>
    <t>Production</t>
  </si>
  <si>
    <t>Domestic</t>
  </si>
  <si>
    <t xml:space="preserve">  1,000 short tons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</si>
  <si>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</si>
  <si>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Table 6--Cottonseed oil:  U.S. supply and disappearance</t>
  </si>
  <si>
    <t xml:space="preserve">Domestic </t>
  </si>
  <si>
    <t xml:space="preserve">     Million pounds</t>
  </si>
  <si>
    <t>Table 7--Peanuts:  U.S. supply and disappearance</t>
  </si>
  <si>
    <t>Area</t>
  </si>
  <si>
    <t>Yield</t>
  </si>
  <si>
    <t>Planted</t>
  </si>
  <si>
    <t>Harvested</t>
  </si>
  <si>
    <t>Seed &amp;</t>
  </si>
  <si>
    <t xml:space="preserve">food </t>
  </si>
  <si>
    <t>residual</t>
  </si>
  <si>
    <t>------1,000 acres--------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</si>
  <si>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</si>
  <si>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</si>
  <si>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</si>
  <si>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Last update: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</si>
</sst>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/>
    </xf>
    <xf numFmtId="1" fontId="2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37" fontId="2" fillId="0" borderId="10" xfId="42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37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1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/>
      <c r="K3" s="5" t="s">
        <v>5</v>
      </c>
    </row>
    <row r="4" spans="1:11" ht="15.7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5.75">
      <c r="A5" s="2"/>
      <c r="B5" s="2"/>
      <c r="C5" s="2"/>
      <c r="D5" s="2"/>
      <c r="E5" s="9" t="s">
        <v>16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0" t="s">
        <v>17</v>
      </c>
      <c r="B7" s="11">
        <v>341.601</v>
      </c>
      <c r="C7" s="11">
        <v>6098.1</v>
      </c>
      <c r="D7" s="12">
        <v>0</v>
      </c>
      <c r="E7" s="11">
        <f>+B7+D7+C7</f>
        <v>6439.701</v>
      </c>
      <c r="F7" s="11"/>
      <c r="G7" s="11">
        <v>2562.5510700000004</v>
      </c>
      <c r="H7" s="11">
        <v>275.111</v>
      </c>
      <c r="I7" s="11">
        <f>+J7-G7-H7</f>
        <v>2984.4759299999996</v>
      </c>
      <c r="J7" s="11">
        <f>+E7-K7</f>
        <v>5822.138</v>
      </c>
      <c r="K7" s="11">
        <v>617.563</v>
      </c>
    </row>
    <row r="8" spans="1:11" ht="18.75">
      <c r="A8" s="10" t="s">
        <v>18</v>
      </c>
      <c r="B8" s="11">
        <f>+K7</f>
        <v>617.563</v>
      </c>
      <c r="C8" s="11">
        <v>5370</v>
      </c>
      <c r="D8" s="12">
        <v>100</v>
      </c>
      <c r="E8" s="11">
        <f>+B8+D8+C8</f>
        <v>6087.563</v>
      </c>
      <c r="F8" s="11"/>
      <c r="G8" s="11">
        <v>2400</v>
      </c>
      <c r="H8" s="11">
        <v>135</v>
      </c>
      <c r="I8" s="11">
        <f>+J8-G8-H8</f>
        <v>3122.563</v>
      </c>
      <c r="J8" s="11">
        <f>+E8-K8</f>
        <v>5657.563</v>
      </c>
      <c r="K8" s="11">
        <v>430</v>
      </c>
    </row>
    <row r="9" spans="1:11" ht="18.75">
      <c r="A9" s="1" t="s">
        <v>19</v>
      </c>
      <c r="B9" s="13">
        <f>+K8</f>
        <v>430</v>
      </c>
      <c r="C9" s="13">
        <v>5985</v>
      </c>
      <c r="D9" s="14">
        <v>0</v>
      </c>
      <c r="E9" s="13">
        <f>+B9+D9+C9</f>
        <v>6415</v>
      </c>
      <c r="F9" s="13"/>
      <c r="G9" s="13">
        <v>2500</v>
      </c>
      <c r="H9" s="13">
        <v>300</v>
      </c>
      <c r="I9" s="13">
        <f>+J9-G9-H9</f>
        <v>3115</v>
      </c>
      <c r="J9" s="13">
        <f>+E9-K9</f>
        <v>5915</v>
      </c>
      <c r="K9" s="13">
        <v>500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15.75">
      <c r="A11" s="2" t="s">
        <v>21</v>
      </c>
      <c r="B11" s="16"/>
      <c r="C11" s="17"/>
      <c r="D11" s="2"/>
      <c r="E11" s="16"/>
      <c r="F11" s="16"/>
      <c r="G11" s="16"/>
      <c r="H11" s="16"/>
      <c r="I11" s="16"/>
      <c r="J11" s="16"/>
      <c r="K11" s="2"/>
    </row>
    <row r="12" spans="1:11" ht="15.75">
      <c r="A12" s="2" t="s">
        <v>22</v>
      </c>
      <c r="B12" s="16"/>
      <c r="C12" s="17"/>
      <c r="D12" s="2"/>
      <c r="E12" s="16"/>
      <c r="F12" s="16"/>
      <c r="G12" s="16"/>
      <c r="H12" s="16"/>
      <c r="I12" s="16"/>
      <c r="J12" s="16"/>
      <c r="K12" s="2"/>
    </row>
    <row r="13" spans="1:11" ht="15.75">
      <c r="A13" s="2" t="s">
        <v>44</v>
      </c>
      <c r="B13" s="27">
        <f ca="1">NOW()</f>
        <v>41073.68610810185</v>
      </c>
      <c r="C13" s="2"/>
      <c r="D13" s="2"/>
      <c r="E13" s="16"/>
      <c r="F13" s="16"/>
      <c r="G13" s="16"/>
      <c r="H13" s="16"/>
      <c r="I13" s="16"/>
      <c r="J13" s="16"/>
      <c r="K13" s="2"/>
    </row>
    <row r="14" spans="1:11" ht="15.75">
      <c r="A14" s="2"/>
      <c r="B14" s="16"/>
      <c r="C14" s="17"/>
      <c r="D14" s="2"/>
      <c r="E14" s="16"/>
      <c r="F14" s="16"/>
      <c r="G14" s="16"/>
      <c r="H14" s="16"/>
      <c r="I14" s="16"/>
      <c r="J14" s="16"/>
      <c r="K14" s="2"/>
    </row>
    <row r="15" spans="1:11" ht="15.75">
      <c r="A15" s="2"/>
      <c r="B15" s="16"/>
      <c r="C15" s="17"/>
      <c r="D15" s="2"/>
      <c r="E15" s="16"/>
      <c r="F15" s="16"/>
      <c r="G15" s="16"/>
      <c r="H15" s="16"/>
      <c r="I15" s="16"/>
      <c r="J15" s="16"/>
      <c r="K15" s="2"/>
    </row>
    <row r="16" spans="1:11" ht="15.75">
      <c r="A16" s="2"/>
      <c r="B16" s="16"/>
      <c r="C16" s="17"/>
      <c r="D16" s="2"/>
      <c r="E16" s="16"/>
      <c r="F16" s="16"/>
      <c r="G16" s="16"/>
      <c r="H16" s="16"/>
      <c r="I16" s="16"/>
      <c r="J16" s="16"/>
      <c r="K16" s="2"/>
    </row>
    <row r="17" spans="1:11" ht="15.75">
      <c r="A17" s="2"/>
      <c r="B17" s="16"/>
      <c r="C17" s="17"/>
      <c r="D17" s="2"/>
      <c r="E17" s="16"/>
      <c r="F17" s="16"/>
      <c r="G17" s="16"/>
      <c r="H17" s="16"/>
      <c r="I17" s="16"/>
      <c r="J17" s="16"/>
      <c r="K17" s="2"/>
    </row>
    <row r="18" spans="1:11" ht="15.75">
      <c r="A18" s="2"/>
      <c r="B18" s="16"/>
      <c r="C18" s="17"/>
      <c r="D18" s="2"/>
      <c r="E18" s="16"/>
      <c r="F18" s="16"/>
      <c r="G18" s="16"/>
      <c r="H18" s="16"/>
      <c r="I18" s="16"/>
      <c r="J18" s="16"/>
      <c r="K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26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27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10" t="s">
        <v>17</v>
      </c>
      <c r="B7" s="28">
        <v>54.233</v>
      </c>
      <c r="C7" s="28">
        <v>0</v>
      </c>
      <c r="D7" s="28">
        <v>1163</v>
      </c>
      <c r="E7" s="28">
        <f>+B7+C7+D7</f>
        <v>1217.233</v>
      </c>
      <c r="F7" s="28"/>
      <c r="G7" s="28">
        <f>+I7-H7</f>
        <v>1079.705</v>
      </c>
      <c r="H7" s="28">
        <v>92.528</v>
      </c>
      <c r="I7" s="28">
        <f>+E7-J7</f>
        <v>1172.233</v>
      </c>
      <c r="J7" s="28">
        <v>45</v>
      </c>
    </row>
    <row r="8" spans="1:10" ht="18.75">
      <c r="A8" s="10" t="s">
        <v>18</v>
      </c>
      <c r="B8" s="28">
        <f>+J7</f>
        <v>45</v>
      </c>
      <c r="C8" s="28">
        <v>0.2</v>
      </c>
      <c r="D8" s="28">
        <v>1090</v>
      </c>
      <c r="E8" s="28">
        <f>+B8+C8+D8</f>
        <v>1135.2</v>
      </c>
      <c r="F8" s="28"/>
      <c r="G8" s="28">
        <f>+I8-H8</f>
        <v>1010.2</v>
      </c>
      <c r="H8" s="28">
        <v>75</v>
      </c>
      <c r="I8" s="28">
        <f>+E8-J8</f>
        <v>1085.2</v>
      </c>
      <c r="J8" s="28">
        <v>50</v>
      </c>
    </row>
    <row r="9" spans="1:10" ht="18.75">
      <c r="A9" s="1" t="s">
        <v>19</v>
      </c>
      <c r="B9" s="13">
        <f>+J8</f>
        <v>50</v>
      </c>
      <c r="C9" s="13">
        <v>0.2</v>
      </c>
      <c r="D9" s="13">
        <v>1125</v>
      </c>
      <c r="E9" s="13">
        <f>+B9+C9+D9</f>
        <v>1175.2</v>
      </c>
      <c r="F9" s="13"/>
      <c r="G9" s="13">
        <f>+I9-H9</f>
        <v>1040.2</v>
      </c>
      <c r="H9" s="13">
        <v>85</v>
      </c>
      <c r="I9" s="13">
        <f>+E9-J9</f>
        <v>1125.2</v>
      </c>
      <c r="J9" s="13">
        <v>50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2" t="s">
        <v>28</v>
      </c>
      <c r="B11" s="16"/>
      <c r="C11" s="17"/>
      <c r="D11" s="2"/>
      <c r="E11" s="16"/>
      <c r="F11" s="16"/>
      <c r="G11" s="16"/>
      <c r="H11" s="16"/>
      <c r="I11" s="16"/>
      <c r="J11" s="16"/>
    </row>
    <row r="12" spans="1:10" ht="15.75">
      <c r="A12" s="2" t="s">
        <v>44</v>
      </c>
      <c r="B12" s="27">
        <f ca="1">NOW()</f>
        <v>41073.68610810185</v>
      </c>
      <c r="C12" s="2"/>
      <c r="D12" s="2"/>
      <c r="E12" s="16"/>
      <c r="F12" s="16"/>
      <c r="G12" s="16"/>
      <c r="H12" s="16"/>
      <c r="I12" s="16"/>
      <c r="J12" s="16"/>
    </row>
    <row r="13" spans="1:10" ht="15.75">
      <c r="A13" s="2"/>
      <c r="B13" s="16"/>
      <c r="C13" s="17"/>
      <c r="D13" s="2"/>
      <c r="E13" s="16"/>
      <c r="F13" s="16"/>
      <c r="G13" s="16"/>
      <c r="H13" s="16"/>
      <c r="I13" s="16"/>
      <c r="J13" s="16"/>
    </row>
    <row r="14" spans="1:10" ht="15.75">
      <c r="A14" s="2"/>
      <c r="B14" s="16"/>
      <c r="C14" s="17"/>
      <c r="D14" s="2"/>
      <c r="E14" s="16"/>
      <c r="F14" s="16"/>
      <c r="G14" s="16"/>
      <c r="H14" s="16"/>
      <c r="I14" s="16"/>
      <c r="J14" s="16"/>
    </row>
    <row r="15" spans="1:10" ht="15.75">
      <c r="A15" s="2"/>
      <c r="B15" s="16"/>
      <c r="C15" s="17"/>
      <c r="D15" s="2"/>
      <c r="E15" s="16"/>
      <c r="F15" s="16"/>
      <c r="G15" s="16"/>
      <c r="H15" s="16"/>
      <c r="I15" s="16"/>
      <c r="J15" s="16"/>
    </row>
    <row r="16" spans="1:10" ht="15.75">
      <c r="A16" s="2"/>
      <c r="B16" s="16"/>
      <c r="C16" s="17"/>
      <c r="D16" s="2"/>
      <c r="E16" s="16"/>
      <c r="F16" s="16"/>
      <c r="G16" s="16"/>
      <c r="H16" s="16"/>
      <c r="I16" s="16"/>
      <c r="J16" s="16"/>
    </row>
    <row r="17" spans="1:10" ht="15.75">
      <c r="A17" s="2"/>
      <c r="B17" s="16"/>
      <c r="C17" s="17"/>
      <c r="D17" s="2"/>
      <c r="E17" s="16"/>
      <c r="F17" s="16"/>
      <c r="G17" s="16"/>
      <c r="H17" s="16"/>
      <c r="I17" s="16"/>
      <c r="J17" s="16"/>
    </row>
    <row r="18" spans="1:10" ht="15.75">
      <c r="A18" s="2"/>
      <c r="B18" s="16"/>
      <c r="C18" s="17"/>
      <c r="D18" s="2"/>
      <c r="E18" s="16"/>
      <c r="F18" s="16"/>
      <c r="G18" s="16"/>
      <c r="H18" s="16"/>
      <c r="I18" s="16"/>
      <c r="J18" s="16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29</v>
      </c>
      <c r="B1" s="1"/>
      <c r="C1" s="1"/>
      <c r="D1" s="1"/>
      <c r="E1" s="1"/>
      <c r="F1" s="1"/>
      <c r="G1" s="1"/>
      <c r="H1" s="1"/>
      <c r="I1" s="2"/>
      <c r="J1" s="1"/>
    </row>
    <row r="2" spans="1:9" ht="15.75">
      <c r="A2" s="2"/>
      <c r="B2" s="3"/>
      <c r="C2" s="3" t="s">
        <v>1</v>
      </c>
      <c r="D2" s="3"/>
      <c r="E2" s="3"/>
      <c r="G2" s="3"/>
      <c r="H2" s="18" t="s">
        <v>2</v>
      </c>
      <c r="I2" s="3"/>
    </row>
    <row r="3" spans="1:10" ht="15.75">
      <c r="A3" s="2" t="s">
        <v>3</v>
      </c>
      <c r="B3" s="5" t="s">
        <v>4</v>
      </c>
      <c r="C3" s="5"/>
      <c r="D3" s="5"/>
      <c r="E3" s="5"/>
      <c r="F3" s="19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30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31</v>
      </c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G6" s="2"/>
      <c r="H6" s="2"/>
      <c r="I6" s="2"/>
      <c r="J6" s="2"/>
    </row>
    <row r="7" spans="1:10" ht="15.75">
      <c r="A7" s="10" t="s">
        <v>17</v>
      </c>
      <c r="B7" s="11">
        <v>92.539</v>
      </c>
      <c r="C7" s="11">
        <v>0.202</v>
      </c>
      <c r="D7" s="11">
        <v>835</v>
      </c>
      <c r="E7" s="11">
        <f>+B7+C7+D7</f>
        <v>927.741</v>
      </c>
      <c r="G7" s="11">
        <f>+I7-H7</f>
        <v>598.913</v>
      </c>
      <c r="H7" s="11">
        <v>163.828</v>
      </c>
      <c r="I7" s="11">
        <f>+E7-J7</f>
        <v>762.741</v>
      </c>
      <c r="J7" s="11">
        <v>165</v>
      </c>
    </row>
    <row r="8" spans="1:10" ht="18.75">
      <c r="A8" s="10" t="s">
        <v>18</v>
      </c>
      <c r="B8" s="11">
        <f>+J7</f>
        <v>165</v>
      </c>
      <c r="C8" s="11">
        <v>10</v>
      </c>
      <c r="D8" s="11">
        <v>755</v>
      </c>
      <c r="E8" s="11">
        <f>+B8+C8+D8</f>
        <v>930</v>
      </c>
      <c r="G8" s="11">
        <f>+I8-H8</f>
        <v>565</v>
      </c>
      <c r="H8" s="11">
        <v>265</v>
      </c>
      <c r="I8" s="11">
        <f>+E8-J8</f>
        <v>830</v>
      </c>
      <c r="J8" s="11">
        <v>100</v>
      </c>
    </row>
    <row r="9" spans="1:10" ht="18.75">
      <c r="A9" s="1" t="s">
        <v>19</v>
      </c>
      <c r="B9" s="13">
        <f>+J8</f>
        <v>100</v>
      </c>
      <c r="C9" s="13">
        <v>0.3</v>
      </c>
      <c r="D9" s="13">
        <v>800</v>
      </c>
      <c r="E9" s="13">
        <f>+B9+C9+D9</f>
        <v>900.3</v>
      </c>
      <c r="F9" s="13"/>
      <c r="G9" s="13">
        <f>+I9-H9</f>
        <v>670.3</v>
      </c>
      <c r="H9" s="13">
        <v>130</v>
      </c>
      <c r="I9" s="13">
        <f>+E9-J9</f>
        <v>800.3</v>
      </c>
      <c r="J9" s="13">
        <v>100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</row>
    <row r="11" spans="1:10" ht="15.75">
      <c r="A11" s="2" t="s">
        <v>28</v>
      </c>
      <c r="B11" s="16"/>
      <c r="C11" s="17"/>
      <c r="D11" s="16"/>
      <c r="E11" s="16"/>
      <c r="F11" s="16"/>
      <c r="G11" s="16"/>
      <c r="H11" s="16"/>
      <c r="I11" s="2"/>
      <c r="J11" s="2"/>
    </row>
    <row r="12" spans="1:3" ht="15.75">
      <c r="A12" s="2" t="s">
        <v>44</v>
      </c>
      <c r="B12" s="27">
        <f ca="1">NOW()</f>
        <v>41073.68610810185</v>
      </c>
      <c r="C1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C13" sqref="A13:C13"/>
    </sheetView>
  </sheetViews>
  <sheetFormatPr defaultColWidth="9.140625" defaultRowHeight="15"/>
  <cols>
    <col min="1" max="2" width="10.57421875" style="0" customWidth="1"/>
    <col min="4" max="4" width="11.57421875" style="0" customWidth="1"/>
    <col min="7" max="7" width="9.57421875" style="0" customWidth="1"/>
  </cols>
  <sheetData>
    <row r="1" spans="1:15" ht="15.75">
      <c r="A1" s="1" t="s">
        <v>32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9" t="s">
        <v>33</v>
      </c>
      <c r="C2" s="29"/>
      <c r="D2" s="20" t="s">
        <v>34</v>
      </c>
      <c r="E2" s="3"/>
      <c r="F2" s="3" t="s">
        <v>1</v>
      </c>
      <c r="G2" s="3"/>
      <c r="H2" s="3"/>
      <c r="J2" s="3"/>
      <c r="K2" s="3"/>
      <c r="L2" s="3" t="s">
        <v>2</v>
      </c>
      <c r="M2" s="3"/>
      <c r="N2" s="3"/>
    </row>
    <row r="3" spans="1:15" ht="15.75">
      <c r="A3" s="2" t="s">
        <v>3</v>
      </c>
      <c r="B3" s="20" t="s">
        <v>35</v>
      </c>
      <c r="C3" s="20" t="s">
        <v>36</v>
      </c>
      <c r="D3" s="2"/>
      <c r="E3" s="5" t="s">
        <v>4</v>
      </c>
      <c r="F3" s="5"/>
      <c r="G3" s="5"/>
      <c r="H3" s="5"/>
      <c r="J3" s="20" t="s">
        <v>26</v>
      </c>
      <c r="K3" s="5"/>
      <c r="L3" s="5" t="s">
        <v>37</v>
      </c>
      <c r="M3" s="5"/>
      <c r="N3" s="5"/>
      <c r="O3" s="5" t="s">
        <v>5</v>
      </c>
    </row>
    <row r="4" spans="1:15" ht="15.75">
      <c r="A4" s="7" t="s">
        <v>6</v>
      </c>
      <c r="B4" s="7"/>
      <c r="C4" s="7"/>
      <c r="D4" s="7"/>
      <c r="E4" s="8" t="s">
        <v>15</v>
      </c>
      <c r="F4" s="8" t="s">
        <v>9</v>
      </c>
      <c r="G4" s="8" t="s">
        <v>25</v>
      </c>
      <c r="H4" s="21" t="s">
        <v>14</v>
      </c>
      <c r="I4" s="21"/>
      <c r="J4" s="21" t="s">
        <v>38</v>
      </c>
      <c r="K4" s="8" t="s">
        <v>11</v>
      </c>
      <c r="L4" s="8" t="s">
        <v>39</v>
      </c>
      <c r="M4" s="8" t="s">
        <v>12</v>
      </c>
      <c r="N4" s="21" t="s">
        <v>14</v>
      </c>
      <c r="O4" s="8" t="s">
        <v>15</v>
      </c>
    </row>
    <row r="5" spans="1:15" ht="15.75">
      <c r="A5" s="2"/>
      <c r="B5" s="30" t="s">
        <v>40</v>
      </c>
      <c r="C5" s="31"/>
      <c r="D5" s="22" t="s">
        <v>41</v>
      </c>
      <c r="E5" s="2"/>
      <c r="F5" s="2"/>
      <c r="G5" s="2"/>
      <c r="H5" s="9" t="s">
        <v>42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0" t="s">
        <v>17</v>
      </c>
      <c r="B7" s="23">
        <v>1288</v>
      </c>
      <c r="C7" s="23">
        <v>1255</v>
      </c>
      <c r="D7" s="24">
        <f>G7*1000/C7</f>
        <v>3312.223107569721</v>
      </c>
      <c r="E7" s="11">
        <v>1828.748</v>
      </c>
      <c r="F7" s="11">
        <v>64.5919124166918</v>
      </c>
      <c r="G7" s="11">
        <v>4156.84</v>
      </c>
      <c r="H7" s="11">
        <f>+E7+F7+G7</f>
        <v>6050.179912416692</v>
      </c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10" t="s">
        <v>18</v>
      </c>
      <c r="B8" s="23">
        <v>1140.6</v>
      </c>
      <c r="C8" s="23">
        <v>1097.6</v>
      </c>
      <c r="D8" s="24">
        <f>G8*1000/C8</f>
        <v>3312.973760932945</v>
      </c>
      <c r="E8" s="11">
        <f>O7</f>
        <v>1515.939</v>
      </c>
      <c r="F8" s="11">
        <v>200</v>
      </c>
      <c r="G8" s="11">
        <v>3636.32</v>
      </c>
      <c r="H8" s="11">
        <f>+E8+F8+G8</f>
        <v>5352.259</v>
      </c>
      <c r="J8" s="11">
        <v>2970</v>
      </c>
      <c r="K8" s="11">
        <v>575</v>
      </c>
      <c r="L8" s="11">
        <f>+N8-J8-K8-M8</f>
        <v>377.259</v>
      </c>
      <c r="M8" s="11">
        <v>525</v>
      </c>
      <c r="N8" s="11">
        <f>+H8-O8</f>
        <v>4447.259</v>
      </c>
      <c r="O8" s="11">
        <v>905</v>
      </c>
    </row>
    <row r="9" spans="1:15" ht="18.75">
      <c r="A9" s="1" t="s">
        <v>19</v>
      </c>
      <c r="B9" s="25">
        <v>1422</v>
      </c>
      <c r="C9" s="25">
        <v>1394</v>
      </c>
      <c r="D9" s="26">
        <f>G9*1000/C9</f>
        <v>3382.3529411764707</v>
      </c>
      <c r="E9" s="13">
        <f>O8</f>
        <v>905</v>
      </c>
      <c r="F9" s="13">
        <v>100</v>
      </c>
      <c r="G9" s="13">
        <v>4715</v>
      </c>
      <c r="H9" s="13">
        <f>+E9+F9+G9</f>
        <v>5720</v>
      </c>
      <c r="I9" s="13"/>
      <c r="J9" s="13">
        <v>3018</v>
      </c>
      <c r="K9" s="13">
        <v>505</v>
      </c>
      <c r="L9" s="13">
        <f>+N9-J9-K9-M9</f>
        <v>481</v>
      </c>
      <c r="M9" s="13">
        <v>550</v>
      </c>
      <c r="N9" s="13">
        <f>+H9-O9</f>
        <v>4554</v>
      </c>
      <c r="O9" s="13">
        <v>1166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  <c r="K10" s="2"/>
    </row>
    <row r="11" spans="1:11" ht="15.75">
      <c r="A11" s="2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44</v>
      </c>
      <c r="B13" s="27">
        <f ca="1">NOW()</f>
        <v>41073.68610810185</v>
      </c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2">
    <mergeCell ref="B2:C2"/>
    <mergeCell ref="B5:C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Oil Crops Outlook</dc:subject>
  <dc:creator>Mark S. Ash</dc:creator>
  <cp:keywords>cottonseed, u.s., supply, disappearance</cp:keywords>
  <dc:description/>
  <cp:lastModifiedBy>Windows User</cp:lastModifiedBy>
  <cp:lastPrinted>2012-06-13T19:51:48Z</cp:lastPrinted>
  <dcterms:created xsi:type="dcterms:W3CDTF">2012-06-13T19:36:48Z</dcterms:created>
  <dcterms:modified xsi:type="dcterms:W3CDTF">2012-06-13T20:28:22Z</dcterms:modified>
  <cp:category>Oilcrops</cp:category>
  <cp:version/>
  <cp:contentType/>
  <cp:contentStatus/>
</cp:coreProperties>
</file>