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'RMPFORE'!$A$1:$AI$59</definedName>
  </definedNames>
  <calcPr calcMode="manual" fullCalcOnLoad="1"/>
</workbook>
</file>

<file path=xl/sharedStrings.xml><?xml version="1.0" encoding="utf-8"?>
<sst xmlns="http://schemas.openxmlformats.org/spreadsheetml/2006/main" count="126" uniqueCount="85">
  <si>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</si>
  <si>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</si>
  <si>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</si>
  <si>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</si>
  <si>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</si>
  <si>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</si>
  <si>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</si>
  <si>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</si>
  <si>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</si>
  <si>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</si>
  <si>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</si>
  <si>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</si>
  <si>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</si>
  <si>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</si>
  <si>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</si>
  <si>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</si>
  <si>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</si>
  <si>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</si>
  <si>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</si>
  <si>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</si>
  <si>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</si>
  <si>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</si>
  <si>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</si>
  <si>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</si>
  <si>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</si>
  <si>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</si>
  <si>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</si>
  <si>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</si>
  <si>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</si>
  <si>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</si>
  <si>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</si>
  <si>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</si>
  <si>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</si>
  <si>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</si>
  <si>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</si>
  <si>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</si>
  <si>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</si>
  <si>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</si>
  <si>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</si>
  <si>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</si>
  <si>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</si>
  <si>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</si>
  <si>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</si>
  <si>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</si>
  <si>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</si>
  <si>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</si>
  <si>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</si>
  <si>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</si>
  <si>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</si>
  <si>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</si>
  <si>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93-101</t>
  </si>
  <si>
    <t>101-109</t>
  </si>
  <si>
    <t>90-98</t>
  </si>
  <si>
    <t>95-102</t>
  </si>
  <si>
    <t>110-120</t>
  </si>
  <si>
    <t>124-134</t>
  </si>
  <si>
    <t>58-62</t>
  </si>
  <si>
    <t>79-83</t>
  </si>
  <si>
    <t xml:space="preserve">  81-85</t>
  </si>
  <si>
    <t>83-87</t>
  </si>
  <si>
    <t>78-80</t>
  </si>
  <si>
    <t>127-133</t>
  </si>
  <si>
    <t>125-135</t>
  </si>
  <si>
    <t>128-138</t>
  </si>
  <si>
    <t>126-137</t>
  </si>
  <si>
    <t>63-65</t>
  </si>
  <si>
    <t>59-63</t>
  </si>
  <si>
    <t>61-67</t>
  </si>
  <si>
    <t>89-95</t>
  </si>
  <si>
    <t>89-97</t>
  </si>
  <si>
    <t>101-105</t>
  </si>
  <si>
    <t>91-97</t>
  </si>
  <si>
    <t>95-103</t>
  </si>
  <si>
    <t>126-132</t>
  </si>
  <si>
    <t>106-114</t>
  </si>
  <si>
    <t>96-104</t>
  </si>
  <si>
    <t>155-165</t>
  </si>
  <si>
    <t>161-171</t>
  </si>
  <si>
    <t>159-169</t>
  </si>
  <si>
    <t>161-172</t>
  </si>
  <si>
    <t>81-85</t>
  </si>
  <si>
    <t>115-125</t>
  </si>
  <si>
    <t>110-116</t>
  </si>
  <si>
    <t>105-115</t>
  </si>
  <si>
    <t>88-92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</si>
</sst>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showGridLines="0" tabSelected="1" zoomScalePageLayoutView="0" workbookViewId="0" topLeftCell="A1">
      <pane xSplit="7" ySplit="3" topLeftCell="Q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W17" sqref="AW17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5" width="9.7109375" style="1" customWidth="1"/>
    <col min="36" max="36" width="9.140625" style="1" customWidth="1"/>
    <col min="37" max="42" width="9.28125" style="1" hidden="1" customWidth="1"/>
    <col min="43" max="43" width="9.57421875" style="1" hidden="1" customWidth="1"/>
    <col min="44" max="47" width="0" style="1" hidden="1" customWidth="1"/>
    <col min="48" max="16384" width="9.140625" style="1" customWidth="1"/>
  </cols>
  <sheetData>
    <row r="1" spans="1:35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0"/>
      <c r="AI2" s="11"/>
    </row>
    <row r="3" spans="1:40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15</v>
      </c>
      <c r="AI3" s="12" t="s">
        <v>14</v>
      </c>
      <c r="AK3" s="1">
        <v>2010</v>
      </c>
      <c r="AL3" s="1">
        <v>2011</v>
      </c>
      <c r="AM3" s="1">
        <v>2012</v>
      </c>
      <c r="AN3" s="1">
        <v>2013</v>
      </c>
    </row>
    <row r="4" spans="1:35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5"/>
      <c r="AI5" s="6"/>
    </row>
    <row r="6" spans="1:43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3">
        <v>6517</v>
      </c>
      <c r="AC6" s="3">
        <v>6608</v>
      </c>
      <c r="AD6" s="17">
        <v>6295</v>
      </c>
      <c r="AE6" s="17">
        <v>25592</v>
      </c>
      <c r="AF6" s="17">
        <v>5870</v>
      </c>
      <c r="AG6" s="17">
        <v>6135</v>
      </c>
      <c r="AH6" s="17">
        <v>6175</v>
      </c>
      <c r="AI6" s="17">
        <v>24090</v>
      </c>
      <c r="AK6" s="18">
        <f>+P6-O6-N6-M6-L6</f>
        <v>2</v>
      </c>
      <c r="AL6" s="18">
        <f>+U6-T6-S6-R6-Q6</f>
        <v>0</v>
      </c>
      <c r="AM6" s="18">
        <f>+Z6-Y6-X6-W6-V6</f>
        <v>-1</v>
      </c>
      <c r="AN6" s="18">
        <f>+AE6-AB6-AA6-AC6-AD6</f>
        <v>0</v>
      </c>
      <c r="AO6" s="18">
        <f>+AF6+AG6-AI6+AH6</f>
        <v>-5910</v>
      </c>
      <c r="AP6" s="18">
        <f>+AO6*2/AI6</f>
        <v>-0.49066002490660027</v>
      </c>
      <c r="AQ6" s="1">
        <f>+AE6/2</f>
        <v>12796</v>
      </c>
    </row>
    <row r="7" spans="1:47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5519</v>
      </c>
      <c r="AC7" s="3">
        <v>5624</v>
      </c>
      <c r="AD7" s="17">
        <v>6230</v>
      </c>
      <c r="AE7" s="17">
        <v>23150</v>
      </c>
      <c r="AF7" s="17">
        <v>5865</v>
      </c>
      <c r="AG7" s="17">
        <v>5615</v>
      </c>
      <c r="AH7" s="17">
        <v>5770</v>
      </c>
      <c r="AI7" s="17">
        <v>23760</v>
      </c>
      <c r="AK7" s="18">
        <f aca="true" t="shared" si="0" ref="AK7:AK13">+P7-O7-N7-M7-L7</f>
        <v>1</v>
      </c>
      <c r="AL7" s="18">
        <f aca="true" t="shared" si="1" ref="AL7:AL13">+U7-T7-S7-R7-Q7</f>
        <v>-1</v>
      </c>
      <c r="AM7" s="18">
        <f aca="true" t="shared" si="2" ref="AM7:AM13">+Z7-Y7-X7-W7-V7</f>
        <v>1</v>
      </c>
      <c r="AN7" s="18">
        <f aca="true" t="shared" si="3" ref="AN7:AN13">+AE7-AB7-AA7-AC7-AD7</f>
        <v>0</v>
      </c>
      <c r="AO7" s="18">
        <f aca="true" t="shared" si="4" ref="AO7:AO13">+AF7+AG7-AI7+AH7</f>
        <v>-6510</v>
      </c>
      <c r="AP7" s="18">
        <f aca="true" t="shared" si="5" ref="AP7:AP13">+AO7*2/AI7</f>
        <v>-0.547979797979798</v>
      </c>
      <c r="AQ7" s="1">
        <f aca="true" t="shared" si="6" ref="AQ7:AQ13">+AE7/2</f>
        <v>11575</v>
      </c>
      <c r="AR7" s="18"/>
      <c r="AS7" s="18"/>
      <c r="AT7" s="18"/>
      <c r="AU7" s="18"/>
    </row>
    <row r="8" spans="1:47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3">
        <v>40</v>
      </c>
      <c r="AC8" s="3">
        <v>40</v>
      </c>
      <c r="AD8" s="17">
        <v>39</v>
      </c>
      <c r="AE8" s="17">
        <v>157</v>
      </c>
      <c r="AF8" s="17">
        <v>38</v>
      </c>
      <c r="AG8" s="17">
        <v>39</v>
      </c>
      <c r="AH8" s="17">
        <v>39</v>
      </c>
      <c r="AI8" s="17">
        <v>153</v>
      </c>
      <c r="AK8" s="18">
        <f t="shared" si="0"/>
        <v>0</v>
      </c>
      <c r="AL8" s="18">
        <f t="shared" si="1"/>
        <v>0</v>
      </c>
      <c r="AM8" s="18">
        <f t="shared" si="2"/>
        <v>0</v>
      </c>
      <c r="AN8" s="18">
        <f t="shared" si="3"/>
        <v>0</v>
      </c>
      <c r="AO8" s="18">
        <f t="shared" si="4"/>
        <v>-37</v>
      </c>
      <c r="AP8" s="18">
        <f t="shared" si="5"/>
        <v>-0.48366013071895425</v>
      </c>
      <c r="AQ8" s="1">
        <f t="shared" si="6"/>
        <v>78.5</v>
      </c>
      <c r="AR8" s="18"/>
      <c r="AS8" s="18"/>
      <c r="AT8" s="18"/>
      <c r="AU8" s="18"/>
    </row>
    <row r="9" spans="1:47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3">
        <v>9466</v>
      </c>
      <c r="AC9" s="3">
        <v>9682</v>
      </c>
      <c r="AD9" s="17">
        <v>9500</v>
      </c>
      <c r="AE9" s="17">
        <v>37791</v>
      </c>
      <c r="AF9" s="17">
        <v>9425</v>
      </c>
      <c r="AG9" s="17">
        <v>9825</v>
      </c>
      <c r="AH9" s="17">
        <v>9925</v>
      </c>
      <c r="AI9" s="17">
        <v>38900</v>
      </c>
      <c r="AK9" s="18">
        <f t="shared" si="0"/>
        <v>-1</v>
      </c>
      <c r="AL9" s="18">
        <f t="shared" si="1"/>
        <v>0</v>
      </c>
      <c r="AM9" s="18">
        <f t="shared" si="2"/>
        <v>0</v>
      </c>
      <c r="AN9" s="18">
        <f t="shared" si="3"/>
        <v>0</v>
      </c>
      <c r="AO9" s="18">
        <f t="shared" si="4"/>
        <v>-9725</v>
      </c>
      <c r="AP9" s="18">
        <f t="shared" si="5"/>
        <v>-0.5</v>
      </c>
      <c r="AQ9" s="1">
        <f t="shared" si="6"/>
        <v>18895.5</v>
      </c>
      <c r="AR9" s="18"/>
      <c r="AS9" s="18"/>
      <c r="AT9" s="18"/>
      <c r="AU9" s="18"/>
    </row>
    <row r="10" spans="1:47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3">
        <v>1440</v>
      </c>
      <c r="AD10" s="17">
        <v>1475</v>
      </c>
      <c r="AE10" s="17">
        <v>5860</v>
      </c>
      <c r="AF10" s="17">
        <v>1420</v>
      </c>
      <c r="AG10" s="17">
        <v>1490</v>
      </c>
      <c r="AH10" s="17">
        <v>1500</v>
      </c>
      <c r="AI10" s="17">
        <v>5960</v>
      </c>
      <c r="AJ10" s="17"/>
      <c r="AK10" s="18">
        <f t="shared" si="0"/>
        <v>0</v>
      </c>
      <c r="AL10" s="18">
        <f t="shared" si="1"/>
        <v>0</v>
      </c>
      <c r="AM10" s="18">
        <f t="shared" si="2"/>
        <v>-1</v>
      </c>
      <c r="AN10" s="18">
        <f t="shared" si="3"/>
        <v>0</v>
      </c>
      <c r="AO10" s="18">
        <f t="shared" si="4"/>
        <v>-1550</v>
      </c>
      <c r="AP10" s="18">
        <f t="shared" si="5"/>
        <v>-0.5201342281879194</v>
      </c>
      <c r="AQ10" s="1">
        <f t="shared" si="6"/>
        <v>2930</v>
      </c>
      <c r="AR10" s="18"/>
      <c r="AS10" s="18"/>
      <c r="AT10" s="18"/>
      <c r="AU10" s="18"/>
    </row>
    <row r="11" spans="1:47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7"/>
      <c r="AE11" s="17"/>
      <c r="AF11" s="17"/>
      <c r="AG11" s="17"/>
      <c r="AH11" s="17"/>
      <c r="AI11" s="17"/>
      <c r="AK11" s="18">
        <f t="shared" si="0"/>
        <v>0</v>
      </c>
      <c r="AL11" s="18">
        <f t="shared" si="1"/>
        <v>0</v>
      </c>
      <c r="AM11" s="18">
        <f t="shared" si="2"/>
        <v>0</v>
      </c>
      <c r="AN11" s="18">
        <f t="shared" si="3"/>
        <v>0</v>
      </c>
      <c r="AO11" s="18">
        <f t="shared" si="4"/>
        <v>0</v>
      </c>
      <c r="AP11" s="18"/>
      <c r="AQ11" s="1">
        <f t="shared" si="6"/>
        <v>0</v>
      </c>
      <c r="AR11" s="18"/>
      <c r="AS11" s="18"/>
      <c r="AT11" s="18"/>
      <c r="AU11" s="18"/>
    </row>
    <row r="12" spans="1:47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2">
        <v>23396</v>
      </c>
      <c r="T12" s="52">
        <v>23225</v>
      </c>
      <c r="U12" s="52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92963</v>
      </c>
      <c r="AA12" s="3">
        <v>22742</v>
      </c>
      <c r="AB12" s="3">
        <v>23190</v>
      </c>
      <c r="AC12" s="3">
        <v>23563</v>
      </c>
      <c r="AD12" s="17">
        <v>23690</v>
      </c>
      <c r="AE12" s="17">
        <v>93185</v>
      </c>
      <c r="AF12" s="17">
        <v>22771</v>
      </c>
      <c r="AG12" s="17">
        <v>23271</v>
      </c>
      <c r="AH12" s="17">
        <v>23575</v>
      </c>
      <c r="AI12" s="17">
        <v>93508</v>
      </c>
      <c r="AK12" s="18">
        <f t="shared" si="0"/>
        <v>0</v>
      </c>
      <c r="AL12" s="18">
        <f t="shared" si="1"/>
        <v>0</v>
      </c>
      <c r="AM12" s="18">
        <f t="shared" si="2"/>
        <v>0</v>
      </c>
      <c r="AN12" s="18">
        <f t="shared" si="3"/>
        <v>0</v>
      </c>
      <c r="AO12" s="18">
        <f t="shared" si="4"/>
        <v>-23891</v>
      </c>
      <c r="AP12" s="18">
        <f t="shared" si="5"/>
        <v>-0.510993711767977</v>
      </c>
      <c r="AQ12" s="1">
        <f t="shared" si="6"/>
        <v>46592.5</v>
      </c>
      <c r="AR12" s="18"/>
      <c r="AS12" s="18"/>
      <c r="AT12" s="18"/>
      <c r="AU12" s="18"/>
    </row>
    <row r="13" spans="1:47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3">
        <v>1696</v>
      </c>
      <c r="AC13" s="3">
        <v>1721</v>
      </c>
      <c r="AD13" s="17">
        <v>1780</v>
      </c>
      <c r="AE13" s="17">
        <v>6877</v>
      </c>
      <c r="AF13" s="17">
        <v>1720</v>
      </c>
      <c r="AG13" s="17">
        <v>1730</v>
      </c>
      <c r="AH13" s="17">
        <v>1740</v>
      </c>
      <c r="AI13" s="17">
        <v>6980</v>
      </c>
      <c r="AK13" s="18">
        <f t="shared" si="0"/>
        <v>0</v>
      </c>
      <c r="AL13" s="18">
        <f t="shared" si="1"/>
        <v>0</v>
      </c>
      <c r="AM13" s="18">
        <f t="shared" si="2"/>
        <v>0</v>
      </c>
      <c r="AN13" s="18">
        <f t="shared" si="3"/>
        <v>0</v>
      </c>
      <c r="AO13" s="18">
        <f t="shared" si="4"/>
        <v>-1790</v>
      </c>
      <c r="AP13" s="18">
        <f t="shared" si="5"/>
        <v>-0.5128939828080229</v>
      </c>
      <c r="AQ13" s="1">
        <f t="shared" si="6"/>
        <v>3438.5</v>
      </c>
      <c r="AR13" s="18"/>
      <c r="AS13" s="18"/>
      <c r="AT13" s="18"/>
      <c r="AU13" s="18"/>
    </row>
    <row r="14" spans="1:35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  <c r="AI14" s="17"/>
    </row>
    <row r="15" spans="1:35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  <c r="AI15" s="17"/>
    </row>
    <row r="16" spans="1:43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1">
        <v>14.5</v>
      </c>
      <c r="AC16" s="22">
        <v>14.3</v>
      </c>
      <c r="AD16" s="22">
        <v>13.9</v>
      </c>
      <c r="AE16" s="22">
        <v>56.5</v>
      </c>
      <c r="AF16" s="22">
        <v>12.8</v>
      </c>
      <c r="AG16" s="22">
        <v>13.6</v>
      </c>
      <c r="AH16" s="22">
        <v>13.7</v>
      </c>
      <c r="AI16" s="22">
        <v>54</v>
      </c>
      <c r="AK16" s="57">
        <f aca="true" t="shared" si="7" ref="AK16:AK23">+P16-O16-N16-M16-L16</f>
        <v>0</v>
      </c>
      <c r="AL16" s="57">
        <f aca="true" t="shared" si="8" ref="AL16:AL23">+U16-T16-S16-R16-Q16</f>
        <v>-0.10000000000000142</v>
      </c>
      <c r="AM16" s="57">
        <f aca="true" t="shared" si="9" ref="AM16:AM23">+Z16-Y16-X16-W16-V16</f>
        <v>0</v>
      </c>
      <c r="AN16" s="57">
        <f aca="true" t="shared" si="10" ref="AN16:AN23">+AE16-AB16-AA16-AC16-AD16</f>
        <v>0.09999999999999964</v>
      </c>
      <c r="AO16" s="18">
        <f>+AF16+AG16-AI16+AH16</f>
        <v>-13.900000000000002</v>
      </c>
      <c r="AP16" s="18">
        <f aca="true" t="shared" si="11" ref="AP16:AP23">+AO16*2/AI16</f>
        <v>-0.514814814814815</v>
      </c>
      <c r="AQ16" s="57">
        <f>+AE16/2</f>
        <v>28.25</v>
      </c>
    </row>
    <row r="17" spans="1:43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1">
        <v>11.3</v>
      </c>
      <c r="AC17" s="22">
        <v>11.3</v>
      </c>
      <c r="AD17" s="22">
        <v>12.5</v>
      </c>
      <c r="AE17" s="22">
        <v>46.6</v>
      </c>
      <c r="AF17" s="22">
        <v>11.5</v>
      </c>
      <c r="AG17" s="22">
        <v>11.2</v>
      </c>
      <c r="AH17" s="22">
        <v>11.4</v>
      </c>
      <c r="AI17" s="22">
        <v>47.1</v>
      </c>
      <c r="AK17" s="57">
        <f t="shared" si="7"/>
        <v>0.09999999999999964</v>
      </c>
      <c r="AL17" s="57">
        <f t="shared" si="8"/>
        <v>0</v>
      </c>
      <c r="AM17" s="57">
        <f t="shared" si="9"/>
        <v>0</v>
      </c>
      <c r="AN17" s="57">
        <f t="shared" si="10"/>
        <v>0</v>
      </c>
      <c r="AO17" s="18">
        <f aca="true" t="shared" si="12" ref="AO17:AO23">+AF17+AG17-AI17+AH17</f>
        <v>-13.000000000000002</v>
      </c>
      <c r="AP17" s="18">
        <f t="shared" si="11"/>
        <v>-0.5520169851380043</v>
      </c>
      <c r="AQ17" s="57">
        <f aca="true" t="shared" si="13" ref="AQ17:AQ23">+AE17/2</f>
        <v>23.3</v>
      </c>
    </row>
    <row r="18" spans="1:43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1">
        <v>0.2</v>
      </c>
      <c r="AC18" s="22">
        <v>0.2</v>
      </c>
      <c r="AD18" s="22">
        <v>0.2</v>
      </c>
      <c r="AE18" s="22">
        <v>0.9</v>
      </c>
      <c r="AF18" s="22">
        <v>0.2</v>
      </c>
      <c r="AG18" s="22">
        <v>0.2</v>
      </c>
      <c r="AH18" s="22">
        <v>0.2</v>
      </c>
      <c r="AI18" s="22">
        <v>0.9</v>
      </c>
      <c r="AK18" s="57">
        <f t="shared" si="7"/>
        <v>0.09999999999999992</v>
      </c>
      <c r="AL18" s="57">
        <f t="shared" si="8"/>
        <v>0</v>
      </c>
      <c r="AM18" s="57">
        <f t="shared" si="9"/>
        <v>0</v>
      </c>
      <c r="AN18" s="57">
        <f t="shared" si="10"/>
        <v>0.09999999999999992</v>
      </c>
      <c r="AO18" s="18">
        <f t="shared" si="12"/>
        <v>-0.3</v>
      </c>
      <c r="AP18" s="18">
        <f t="shared" si="11"/>
        <v>-0.6666666666666666</v>
      </c>
      <c r="AQ18" s="57">
        <f t="shared" si="13"/>
        <v>0.45</v>
      </c>
    </row>
    <row r="19" spans="1:43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1">
        <v>20.3</v>
      </c>
      <c r="AC19" s="22">
        <v>20.9</v>
      </c>
      <c r="AD19" s="22">
        <v>20.4</v>
      </c>
      <c r="AE19" s="22">
        <v>81.7</v>
      </c>
      <c r="AF19" s="22">
        <v>20.3</v>
      </c>
      <c r="AG19" s="22">
        <v>21.3</v>
      </c>
      <c r="AH19" s="22">
        <v>21.2</v>
      </c>
      <c r="AI19" s="22">
        <v>83.7</v>
      </c>
      <c r="AK19" s="57">
        <f t="shared" si="7"/>
        <v>0</v>
      </c>
      <c r="AL19" s="57">
        <f t="shared" si="8"/>
        <v>0</v>
      </c>
      <c r="AM19" s="57">
        <f t="shared" si="9"/>
        <v>-0.09999999999999432</v>
      </c>
      <c r="AN19" s="57">
        <f t="shared" si="10"/>
        <v>0</v>
      </c>
      <c r="AO19" s="18">
        <f t="shared" si="12"/>
        <v>-20.900000000000002</v>
      </c>
      <c r="AP19" s="18">
        <f t="shared" si="11"/>
        <v>-0.49940262843488653</v>
      </c>
      <c r="AQ19" s="57">
        <f t="shared" si="13"/>
        <v>40.85</v>
      </c>
    </row>
    <row r="20" spans="1:43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1">
        <v>3.6</v>
      </c>
      <c r="AC20" s="22">
        <v>4</v>
      </c>
      <c r="AD20" s="22">
        <v>4.7</v>
      </c>
      <c r="AE20" s="22">
        <v>16</v>
      </c>
      <c r="AF20" s="22">
        <v>3.5</v>
      </c>
      <c r="AG20" s="22">
        <v>3.6</v>
      </c>
      <c r="AH20" s="22">
        <v>4.2</v>
      </c>
      <c r="AI20" s="22">
        <v>16.3</v>
      </c>
      <c r="AK20" s="57">
        <f t="shared" si="7"/>
        <v>0</v>
      </c>
      <c r="AL20" s="57">
        <f t="shared" si="8"/>
        <v>0.10000000000000142</v>
      </c>
      <c r="AM20" s="57">
        <f t="shared" si="9"/>
        <v>-0.10000000000000009</v>
      </c>
      <c r="AN20" s="57">
        <f t="shared" si="10"/>
        <v>0</v>
      </c>
      <c r="AO20" s="18">
        <f t="shared" si="12"/>
        <v>-5.000000000000001</v>
      </c>
      <c r="AP20" s="18">
        <f t="shared" si="11"/>
        <v>-0.6134969325153375</v>
      </c>
      <c r="AQ20" s="57">
        <f t="shared" si="13"/>
        <v>8</v>
      </c>
    </row>
    <row r="21" spans="1:43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2"/>
      <c r="AD21" s="22"/>
      <c r="AE21" s="22"/>
      <c r="AF21" s="22"/>
      <c r="AG21" s="22"/>
      <c r="AH21" s="22"/>
      <c r="AI21" s="22"/>
      <c r="AK21" s="57">
        <f t="shared" si="7"/>
        <v>0</v>
      </c>
      <c r="AL21" s="57">
        <f t="shared" si="8"/>
        <v>0</v>
      </c>
      <c r="AM21" s="57">
        <f t="shared" si="9"/>
        <v>0</v>
      </c>
      <c r="AN21" s="57">
        <f t="shared" si="10"/>
        <v>0</v>
      </c>
      <c r="AO21" s="18">
        <f t="shared" si="12"/>
        <v>0</v>
      </c>
      <c r="AP21" s="18"/>
      <c r="AQ21" s="57">
        <f t="shared" si="13"/>
        <v>0</v>
      </c>
    </row>
    <row r="22" spans="1:43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1">
        <v>50.3</v>
      </c>
      <c r="AC22" s="22">
        <v>51.2</v>
      </c>
      <c r="AD22" s="22">
        <v>52.2</v>
      </c>
      <c r="AE22" s="22">
        <v>203.2</v>
      </c>
      <c r="AF22" s="22">
        <v>48.7</v>
      </c>
      <c r="AG22" s="22">
        <v>50.3</v>
      </c>
      <c r="AH22" s="22">
        <v>51.1</v>
      </c>
      <c r="AI22" s="22">
        <v>202.6</v>
      </c>
      <c r="AK22" s="57">
        <f t="shared" si="7"/>
        <v>0</v>
      </c>
      <c r="AL22" s="57">
        <f t="shared" si="8"/>
        <v>0</v>
      </c>
      <c r="AM22" s="57">
        <f t="shared" si="9"/>
        <v>0</v>
      </c>
      <c r="AN22" s="57">
        <f t="shared" si="10"/>
        <v>0</v>
      </c>
      <c r="AO22" s="18">
        <f t="shared" si="12"/>
        <v>-52.49999999999999</v>
      </c>
      <c r="AP22" s="18">
        <f t="shared" si="11"/>
        <v>-0.5182625863770977</v>
      </c>
      <c r="AQ22" s="57">
        <f t="shared" si="13"/>
        <v>101.6</v>
      </c>
    </row>
    <row r="23" spans="1:43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61.3</v>
      </c>
      <c r="X23" s="21">
        <v>62.2</v>
      </c>
      <c r="Y23" s="21">
        <v>64</v>
      </c>
      <c r="Z23" s="21">
        <v>249.7</v>
      </c>
      <c r="AA23" s="21">
        <v>62.4</v>
      </c>
      <c r="AB23" s="21">
        <v>61.6</v>
      </c>
      <c r="AC23" s="22">
        <v>62.5</v>
      </c>
      <c r="AD23" s="22">
        <v>65.2</v>
      </c>
      <c r="AE23" s="22">
        <v>251.7</v>
      </c>
      <c r="AF23" s="22">
        <v>63</v>
      </c>
      <c r="AG23" s="22">
        <v>63.5</v>
      </c>
      <c r="AH23" s="22">
        <v>63.8</v>
      </c>
      <c r="AI23" s="22">
        <v>255.9</v>
      </c>
      <c r="AJ23" s="22"/>
      <c r="AK23" s="57">
        <f t="shared" si="7"/>
        <v>0</v>
      </c>
      <c r="AL23" s="57">
        <f t="shared" si="8"/>
        <v>-0.10000000000000142</v>
      </c>
      <c r="AM23" s="57">
        <f t="shared" si="9"/>
        <v>-0.10000000000000853</v>
      </c>
      <c r="AN23" s="57">
        <f t="shared" si="10"/>
        <v>0</v>
      </c>
      <c r="AO23" s="18">
        <f t="shared" si="12"/>
        <v>-65.60000000000001</v>
      </c>
      <c r="AP23" s="18">
        <f t="shared" si="11"/>
        <v>-0.5127002735443533</v>
      </c>
      <c r="AQ23" s="57">
        <f t="shared" si="13"/>
        <v>125.85</v>
      </c>
    </row>
    <row r="24" spans="1:35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  <c r="AI24" s="17"/>
    </row>
    <row r="25" spans="1:35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47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8">
        <v>122.3</v>
      </c>
      <c r="AD26" s="29" t="s">
        <v>61</v>
      </c>
      <c r="AE26" s="29">
        <v>125.69</v>
      </c>
      <c r="AF26" s="29" t="s">
        <v>62</v>
      </c>
      <c r="AG26" s="29" t="s">
        <v>55</v>
      </c>
      <c r="AH26" s="29" t="s">
        <v>63</v>
      </c>
      <c r="AI26" s="29" t="s">
        <v>64</v>
      </c>
      <c r="AK26" s="18">
        <f>AVERAGE(L26:O26)-P26</f>
        <v>0</v>
      </c>
      <c r="AL26" s="18">
        <f>AVERAGE(Q26:T26)-U26</f>
        <v>-0.0049999999999954525</v>
      </c>
      <c r="AM26" s="54">
        <f>+AVERAGE(V26:Y26)-Z26</f>
        <v>-0.0024999999999977263</v>
      </c>
      <c r="AN26" s="54">
        <f aca="true" t="shared" si="14" ref="AN26:AN33">+AVERAGE(AA26:AD26)-AE26</f>
        <v>-1.4333333333333371</v>
      </c>
      <c r="AO26" s="54"/>
      <c r="AP26" s="54"/>
      <c r="AQ26" s="54"/>
      <c r="AR26" s="54"/>
      <c r="AS26" s="54"/>
      <c r="AU26" s="54"/>
    </row>
    <row r="27" spans="1:47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5">
        <v>146.39</v>
      </c>
      <c r="AA27" s="27">
        <v>141.36</v>
      </c>
      <c r="AB27" s="27">
        <v>133.1</v>
      </c>
      <c r="AC27" s="27">
        <v>152</v>
      </c>
      <c r="AD27" s="31">
        <v>158</v>
      </c>
      <c r="AE27" s="32">
        <v>146.14</v>
      </c>
      <c r="AF27" s="31" t="s">
        <v>76</v>
      </c>
      <c r="AG27" s="31" t="s">
        <v>77</v>
      </c>
      <c r="AH27" s="31" t="s">
        <v>78</v>
      </c>
      <c r="AI27" s="32" t="s">
        <v>79</v>
      </c>
      <c r="AK27" s="18">
        <f aca="true" t="shared" si="15" ref="AK27:AK33">AVERAGE(L27:O27)-P27</f>
        <v>-0.0049999999999954525</v>
      </c>
      <c r="AL27" s="18">
        <f aca="true" t="shared" si="16" ref="AL27:AL33">AVERAGE(Q27:T27)-U27</f>
        <v>0</v>
      </c>
      <c r="AM27" s="54">
        <f aca="true" t="shared" si="17" ref="AM27:AM33">+AVERAGE(V27:Y27)-Z27</f>
        <v>0.002500000000026148</v>
      </c>
      <c r="AN27" s="54">
        <f t="shared" si="14"/>
        <v>-0.024999999999977263</v>
      </c>
      <c r="AO27" s="54"/>
      <c r="AP27" s="54"/>
      <c r="AQ27" s="54"/>
      <c r="AR27" s="54"/>
      <c r="AS27" s="54"/>
      <c r="AU27" s="54"/>
    </row>
    <row r="28" spans="1:47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1">
        <v>83.51</v>
      </c>
      <c r="X28" s="51">
        <v>76.94</v>
      </c>
      <c r="Y28" s="51">
        <v>73.81</v>
      </c>
      <c r="Z28" s="51">
        <v>77.71</v>
      </c>
      <c r="AA28" s="60">
        <v>77.87</v>
      </c>
      <c r="AB28" s="51">
        <v>77.46</v>
      </c>
      <c r="AC28" s="51">
        <v>77.59</v>
      </c>
      <c r="AD28" s="35" t="s">
        <v>60</v>
      </c>
      <c r="AE28" s="35">
        <v>77.98</v>
      </c>
      <c r="AF28" s="61" t="s">
        <v>57</v>
      </c>
      <c r="AG28" s="61" t="s">
        <v>59</v>
      </c>
      <c r="AH28" s="61" t="s">
        <v>80</v>
      </c>
      <c r="AI28" s="35" t="s">
        <v>58</v>
      </c>
      <c r="AK28" s="18">
        <f t="shared" si="15"/>
        <v>0.0024999999999977263</v>
      </c>
      <c r="AL28" s="18">
        <f t="shared" si="16"/>
        <v>-0.0024999999999977263</v>
      </c>
      <c r="AM28" s="54">
        <f t="shared" si="17"/>
        <v>-0.0024999999999977263</v>
      </c>
      <c r="AN28" s="54">
        <f t="shared" si="14"/>
        <v>-0.3400000000000034</v>
      </c>
      <c r="AO28" s="54"/>
      <c r="AP28" s="54"/>
      <c r="AQ28" s="54"/>
      <c r="AR28" s="54"/>
      <c r="AS28" s="54"/>
      <c r="AU28" s="54"/>
    </row>
    <row r="29" spans="1:47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3">
        <v>89.85</v>
      </c>
      <c r="Z29" s="53">
        <v>112.89</v>
      </c>
      <c r="AA29" s="27">
        <v>107.53</v>
      </c>
      <c r="AB29" s="27">
        <v>91.72</v>
      </c>
      <c r="AC29" s="27">
        <v>94.26</v>
      </c>
      <c r="AD29" s="31" t="s">
        <v>81</v>
      </c>
      <c r="AE29" s="32">
        <v>103.38</v>
      </c>
      <c r="AF29" s="31" t="s">
        <v>82</v>
      </c>
      <c r="AG29" s="31" t="s">
        <v>54</v>
      </c>
      <c r="AH29" s="31" t="s">
        <v>83</v>
      </c>
      <c r="AI29" s="32" t="s">
        <v>83</v>
      </c>
      <c r="AK29" s="18">
        <f t="shared" si="15"/>
        <v>-0.0024999999999977263</v>
      </c>
      <c r="AL29" s="18">
        <f t="shared" si="16"/>
        <v>-0.0024999999999977263</v>
      </c>
      <c r="AM29" s="54">
        <f t="shared" si="17"/>
        <v>-0.004999999999981242</v>
      </c>
      <c r="AN29" s="54">
        <f t="shared" si="14"/>
        <v>-5.5433333333333366</v>
      </c>
      <c r="AO29" s="54"/>
      <c r="AP29" s="54"/>
      <c r="AQ29" s="54"/>
      <c r="AR29" s="54"/>
      <c r="AS29" s="54"/>
      <c r="AU29" s="54"/>
    </row>
    <row r="30" spans="1:47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8">
        <v>70.59</v>
      </c>
      <c r="AD30" s="29" t="s">
        <v>65</v>
      </c>
      <c r="AE30" s="29">
        <v>64.77</v>
      </c>
      <c r="AF30" s="29" t="s">
        <v>66</v>
      </c>
      <c r="AG30" s="29" t="s">
        <v>67</v>
      </c>
      <c r="AH30" s="29" t="s">
        <v>66</v>
      </c>
      <c r="AI30" s="29" t="s">
        <v>56</v>
      </c>
      <c r="AK30" s="18">
        <f t="shared" si="15"/>
        <v>0.0024999999999977263</v>
      </c>
      <c r="AL30" s="18">
        <f t="shared" si="16"/>
        <v>0.005000000000009663</v>
      </c>
      <c r="AM30" s="54">
        <f t="shared" si="17"/>
        <v>0.0024999999999977263</v>
      </c>
      <c r="AN30" s="54">
        <f t="shared" si="14"/>
        <v>0.2566666666666606</v>
      </c>
      <c r="AO30" s="54"/>
      <c r="AP30" s="54"/>
      <c r="AQ30" s="54"/>
      <c r="AR30" s="54"/>
      <c r="AS30" s="54"/>
      <c r="AU30" s="54"/>
    </row>
    <row r="31" spans="1:47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28">
        <v>93.9</v>
      </c>
      <c r="AD31" s="29" t="s">
        <v>84</v>
      </c>
      <c r="AE31" s="29">
        <v>99</v>
      </c>
      <c r="AF31" s="29" t="s">
        <v>68</v>
      </c>
      <c r="AG31" s="29" t="s">
        <v>52</v>
      </c>
      <c r="AH31" s="29" t="s">
        <v>52</v>
      </c>
      <c r="AI31" s="29" t="s">
        <v>69</v>
      </c>
      <c r="AK31" s="18">
        <f t="shared" si="15"/>
        <v>0.024999999999991473</v>
      </c>
      <c r="AL31" s="18">
        <f t="shared" si="16"/>
        <v>0.025000000000005684</v>
      </c>
      <c r="AM31" s="54">
        <f t="shared" si="17"/>
        <v>0.05000000000001137</v>
      </c>
      <c r="AN31" s="54">
        <f t="shared" si="14"/>
        <v>3</v>
      </c>
      <c r="AO31" s="54"/>
      <c r="AP31" s="54"/>
      <c r="AQ31" s="54"/>
      <c r="AR31" s="54"/>
      <c r="AS31" s="54"/>
      <c r="AU31" s="54"/>
    </row>
    <row r="32" spans="1:47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8">
        <v>99.9</v>
      </c>
      <c r="AD32" s="29" t="s">
        <v>70</v>
      </c>
      <c r="AE32" s="29">
        <v>99.2</v>
      </c>
      <c r="AF32" s="29" t="s">
        <v>71</v>
      </c>
      <c r="AG32" s="29" t="s">
        <v>50</v>
      </c>
      <c r="AH32" s="29" t="s">
        <v>72</v>
      </c>
      <c r="AI32" s="29" t="s">
        <v>53</v>
      </c>
      <c r="AK32" s="18">
        <f t="shared" si="15"/>
        <v>0</v>
      </c>
      <c r="AL32" s="18">
        <f t="shared" si="16"/>
        <v>0.025000000000005684</v>
      </c>
      <c r="AM32" s="54">
        <f t="shared" si="17"/>
        <v>-0.04999999999998295</v>
      </c>
      <c r="AN32" s="54">
        <f t="shared" si="14"/>
        <v>-1.3333333333333286</v>
      </c>
      <c r="AO32" s="54"/>
      <c r="AP32" s="54"/>
      <c r="AQ32" s="54"/>
      <c r="AR32" s="54"/>
      <c r="AS32" s="54"/>
      <c r="AU32" s="54"/>
    </row>
    <row r="33" spans="1:47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6">
        <v>117.4</v>
      </c>
      <c r="AA33" s="28">
        <v>126.9</v>
      </c>
      <c r="AB33" s="28">
        <v>109.9</v>
      </c>
      <c r="AC33" s="28">
        <v>119</v>
      </c>
      <c r="AD33" s="29" t="s">
        <v>73</v>
      </c>
      <c r="AE33" s="29">
        <v>121.2</v>
      </c>
      <c r="AF33" s="29" t="s">
        <v>74</v>
      </c>
      <c r="AG33" s="29" t="s">
        <v>51</v>
      </c>
      <c r="AH33" s="29" t="s">
        <v>75</v>
      </c>
      <c r="AI33" s="29" t="s">
        <v>74</v>
      </c>
      <c r="AK33" s="18">
        <f t="shared" si="15"/>
        <v>-0.025000000000005684</v>
      </c>
      <c r="AL33" s="18">
        <f t="shared" si="16"/>
        <v>0.024999999999991473</v>
      </c>
      <c r="AM33" s="54">
        <f t="shared" si="17"/>
        <v>0.025000000000005684</v>
      </c>
      <c r="AN33" s="54">
        <f t="shared" si="14"/>
        <v>-2.5999999999999943</v>
      </c>
      <c r="AO33" s="54"/>
      <c r="AP33" s="54"/>
      <c r="AQ33" s="54"/>
      <c r="AR33" s="54"/>
      <c r="AS33" s="54"/>
      <c r="AU33" s="54"/>
    </row>
    <row r="34" spans="1:35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5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42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650</v>
      </c>
      <c r="Y36" s="30">
        <v>620</v>
      </c>
      <c r="Z36" s="30">
        <v>2453</v>
      </c>
      <c r="AA36" s="30">
        <v>557</v>
      </c>
      <c r="AB36" s="30">
        <v>631</v>
      </c>
      <c r="AC36" s="32">
        <v>700</v>
      </c>
      <c r="AD36" s="32">
        <v>570</v>
      </c>
      <c r="AE36" s="32">
        <v>2458</v>
      </c>
      <c r="AF36" s="32">
        <v>525</v>
      </c>
      <c r="AG36" s="32">
        <v>600</v>
      </c>
      <c r="AH36" s="32">
        <v>600</v>
      </c>
      <c r="AI36" s="32">
        <v>2300</v>
      </c>
      <c r="AK36" s="18">
        <f aca="true" t="shared" si="18" ref="AK36:AK43">+P36-O36-N36-M36-L36</f>
        <v>0</v>
      </c>
      <c r="AL36" s="18">
        <f aca="true" t="shared" si="19" ref="AL36:AL43">+U36-T36-S36-R36-Q36</f>
        <v>1</v>
      </c>
      <c r="AM36" s="18">
        <f aca="true" t="shared" si="20" ref="AM36:AM43">+Z36-Y36-X36-W36-V36</f>
        <v>0</v>
      </c>
      <c r="AN36" s="18">
        <f aca="true" t="shared" si="21" ref="AN36:AN43">+AE36-AB36-AA36-AC36-AD36</f>
        <v>0</v>
      </c>
      <c r="AO36" s="18">
        <f>+AF36+AG36+AH36-AI36</f>
        <v>-575</v>
      </c>
      <c r="AP36" s="18">
        <f aca="true" t="shared" si="22" ref="AP36:AP43">+AO36*2/AI36</f>
        <v>-0.5</v>
      </c>
    </row>
    <row r="37" spans="1:42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453</v>
      </c>
      <c r="Z37" s="30">
        <v>2220</v>
      </c>
      <c r="AA37" s="30">
        <v>590</v>
      </c>
      <c r="AB37" s="30">
        <v>628</v>
      </c>
      <c r="AC37" s="32">
        <v>530</v>
      </c>
      <c r="AD37" s="32">
        <v>510</v>
      </c>
      <c r="AE37" s="32">
        <v>2258</v>
      </c>
      <c r="AF37" s="32">
        <v>525</v>
      </c>
      <c r="AG37" s="32">
        <v>600</v>
      </c>
      <c r="AH37" s="32">
        <v>600</v>
      </c>
      <c r="AI37" s="32">
        <v>2265</v>
      </c>
      <c r="AK37" s="18">
        <f t="shared" si="18"/>
        <v>0</v>
      </c>
      <c r="AL37" s="18">
        <f t="shared" si="19"/>
        <v>1</v>
      </c>
      <c r="AM37" s="18">
        <f t="shared" si="20"/>
        <v>0</v>
      </c>
      <c r="AN37" s="18">
        <f t="shared" si="21"/>
        <v>0</v>
      </c>
      <c r="AO37" s="18">
        <f aca="true" t="shared" si="23" ref="AO37:AO43">+AF37+AG37+AH37-AI37</f>
        <v>-540</v>
      </c>
      <c r="AP37" s="18">
        <f t="shared" si="22"/>
        <v>-0.4768211920529801</v>
      </c>
    </row>
    <row r="38" spans="1:42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0">
        <v>49</v>
      </c>
      <c r="AB38" s="30">
        <v>44</v>
      </c>
      <c r="AC38" s="32">
        <v>38</v>
      </c>
      <c r="AD38" s="32">
        <v>42</v>
      </c>
      <c r="AE38" s="32">
        <v>173</v>
      </c>
      <c r="AF38" s="32">
        <v>44</v>
      </c>
      <c r="AG38" s="32">
        <v>42</v>
      </c>
      <c r="AH38" s="32">
        <v>38</v>
      </c>
      <c r="AI38" s="32">
        <v>164</v>
      </c>
      <c r="AK38" s="18">
        <f t="shared" si="18"/>
        <v>0</v>
      </c>
      <c r="AL38" s="18">
        <f t="shared" si="19"/>
        <v>0</v>
      </c>
      <c r="AM38" s="18">
        <f t="shared" si="20"/>
        <v>0</v>
      </c>
      <c r="AN38" s="18">
        <f t="shared" si="21"/>
        <v>0</v>
      </c>
      <c r="AO38" s="18">
        <f t="shared" si="23"/>
        <v>-40</v>
      </c>
      <c r="AP38" s="18">
        <f t="shared" si="22"/>
        <v>-0.4878048780487805</v>
      </c>
    </row>
    <row r="39" spans="1:42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0">
        <v>1218</v>
      </c>
      <c r="AB39" s="30">
        <v>1226</v>
      </c>
      <c r="AC39" s="32">
        <v>1235</v>
      </c>
      <c r="AD39" s="32">
        <v>1375</v>
      </c>
      <c r="AE39" s="32">
        <v>5054</v>
      </c>
      <c r="AF39" s="32">
        <v>1260</v>
      </c>
      <c r="AG39" s="32">
        <v>1285</v>
      </c>
      <c r="AH39" s="32">
        <v>1290</v>
      </c>
      <c r="AI39" s="32">
        <v>5270</v>
      </c>
      <c r="AJ39" s="32"/>
      <c r="AK39" s="18">
        <f t="shared" si="18"/>
        <v>0</v>
      </c>
      <c r="AL39" s="18">
        <f t="shared" si="19"/>
        <v>-1</v>
      </c>
      <c r="AM39" s="18">
        <f t="shared" si="20"/>
        <v>0</v>
      </c>
      <c r="AN39" s="18">
        <f t="shared" si="21"/>
        <v>0</v>
      </c>
      <c r="AO39" s="18">
        <f t="shared" si="23"/>
        <v>-1435</v>
      </c>
      <c r="AP39" s="18">
        <f t="shared" si="22"/>
        <v>-0.5445920303605313</v>
      </c>
    </row>
    <row r="40" spans="1:42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802</v>
      </c>
      <c r="AA40" s="30">
        <v>207</v>
      </c>
      <c r="AB40" s="30">
        <v>210</v>
      </c>
      <c r="AC40" s="32">
        <v>220</v>
      </c>
      <c r="AD40" s="32">
        <v>220</v>
      </c>
      <c r="AE40" s="32">
        <v>857</v>
      </c>
      <c r="AF40" s="32">
        <v>210</v>
      </c>
      <c r="AG40" s="32">
        <v>210</v>
      </c>
      <c r="AH40" s="32">
        <v>220</v>
      </c>
      <c r="AI40" s="32">
        <v>860</v>
      </c>
      <c r="AK40" s="18">
        <f t="shared" si="18"/>
        <v>0</v>
      </c>
      <c r="AL40" s="18">
        <f t="shared" si="19"/>
        <v>0</v>
      </c>
      <c r="AM40" s="18">
        <f t="shared" si="20"/>
        <v>1</v>
      </c>
      <c r="AN40" s="18">
        <f t="shared" si="21"/>
        <v>0</v>
      </c>
      <c r="AO40" s="18">
        <f t="shared" si="23"/>
        <v>-220</v>
      </c>
      <c r="AP40" s="18">
        <f t="shared" si="22"/>
        <v>-0.5116279069767442</v>
      </c>
    </row>
    <row r="41" spans="1:42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1734</v>
      </c>
      <c r="W41" s="30">
        <v>1790</v>
      </c>
      <c r="X41" s="30">
        <v>1864</v>
      </c>
      <c r="Y41" s="30">
        <v>1886</v>
      </c>
      <c r="Z41" s="30">
        <v>7274</v>
      </c>
      <c r="AA41" s="30">
        <v>1759</v>
      </c>
      <c r="AB41" s="30">
        <v>1876</v>
      </c>
      <c r="AC41" s="32">
        <v>1885</v>
      </c>
      <c r="AD41" s="32">
        <v>1875</v>
      </c>
      <c r="AE41" s="32">
        <v>7395</v>
      </c>
      <c r="AF41" s="32">
        <v>1850</v>
      </c>
      <c r="AG41" s="32">
        <v>1850</v>
      </c>
      <c r="AH41" s="32">
        <v>1975</v>
      </c>
      <c r="AI41" s="32">
        <v>7550</v>
      </c>
      <c r="AK41" s="18">
        <f t="shared" si="18"/>
        <v>0</v>
      </c>
      <c r="AL41" s="18">
        <f t="shared" si="19"/>
        <v>-1</v>
      </c>
      <c r="AM41" s="18">
        <f t="shared" si="20"/>
        <v>0</v>
      </c>
      <c r="AN41" s="18">
        <f t="shared" si="21"/>
        <v>0</v>
      </c>
      <c r="AO41" s="18">
        <f t="shared" si="23"/>
        <v>-1875</v>
      </c>
      <c r="AP41" s="18">
        <f t="shared" si="22"/>
        <v>-0.4966887417218543</v>
      </c>
    </row>
    <row r="42" spans="1:42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217</v>
      </c>
      <c r="Z42" s="39">
        <v>798</v>
      </c>
      <c r="AA42" s="39">
        <v>178</v>
      </c>
      <c r="AB42" s="39">
        <v>182</v>
      </c>
      <c r="AC42" s="40">
        <v>190</v>
      </c>
      <c r="AD42" s="40">
        <v>195</v>
      </c>
      <c r="AE42" s="40">
        <v>745</v>
      </c>
      <c r="AF42" s="40">
        <v>190</v>
      </c>
      <c r="AG42" s="40">
        <v>195</v>
      </c>
      <c r="AH42" s="40">
        <v>200</v>
      </c>
      <c r="AI42" s="40">
        <v>780</v>
      </c>
      <c r="AK42" s="18">
        <f t="shared" si="18"/>
        <v>0</v>
      </c>
      <c r="AL42" s="18">
        <f t="shared" si="19"/>
        <v>1</v>
      </c>
      <c r="AM42" s="18">
        <f t="shared" si="20"/>
        <v>-1</v>
      </c>
      <c r="AN42" s="18">
        <f t="shared" si="21"/>
        <v>0</v>
      </c>
      <c r="AO42" s="18">
        <f t="shared" si="23"/>
        <v>-195</v>
      </c>
      <c r="AP42" s="18">
        <f t="shared" si="22"/>
        <v>-0.5</v>
      </c>
    </row>
    <row r="43" spans="1:42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0">
        <v>1326</v>
      </c>
      <c r="AB43" s="30">
        <v>1301</v>
      </c>
      <c r="AC43" s="32">
        <v>1230</v>
      </c>
      <c r="AD43" s="32">
        <v>1100</v>
      </c>
      <c r="AE43" s="32">
        <v>4957</v>
      </c>
      <c r="AF43" s="32">
        <v>1225</v>
      </c>
      <c r="AG43" s="32">
        <v>1225</v>
      </c>
      <c r="AH43" s="32">
        <v>1225</v>
      </c>
      <c r="AI43" s="32">
        <v>4900</v>
      </c>
      <c r="AK43" s="18">
        <f t="shared" si="18"/>
        <v>0</v>
      </c>
      <c r="AL43" s="18">
        <f t="shared" si="19"/>
        <v>-1</v>
      </c>
      <c r="AM43" s="18">
        <f t="shared" si="20"/>
        <v>0</v>
      </c>
      <c r="AN43" s="18">
        <f t="shared" si="21"/>
        <v>0</v>
      </c>
      <c r="AO43" s="18">
        <f t="shared" si="23"/>
        <v>-1225</v>
      </c>
      <c r="AP43" s="18">
        <f t="shared" si="22"/>
        <v>-0.5</v>
      </c>
    </row>
    <row r="44" spans="1:35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ht="12.75">
      <c r="A48" s="50">
        <f ca="1">TODAY()</f>
        <v>41591</v>
      </c>
    </row>
    <row r="49" ht="12.75">
      <c r="A49" s="49"/>
    </row>
    <row r="50" ht="12.75">
      <c r="A50" s="49"/>
    </row>
    <row r="56" ht="12.75">
      <c r="A56" s="49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5"/>
  <sheetViews>
    <sheetView zoomScalePageLayoutView="0" workbookViewId="0" topLeftCell="A25">
      <selection activeCell="D37" sqref="D37"/>
    </sheetView>
  </sheetViews>
  <sheetFormatPr defaultColWidth="9.140625" defaultRowHeight="12.75"/>
  <sheetData>
    <row r="6" ht="12.75">
      <c r="E6" s="58" t="s">
        <v>41</v>
      </c>
    </row>
    <row r="7" ht="12.75">
      <c r="E7" s="58" t="s">
        <v>42</v>
      </c>
    </row>
    <row r="8" ht="12.75">
      <c r="E8" s="58">
        <v>2</v>
      </c>
    </row>
    <row r="9" ht="12.75">
      <c r="E9" s="58" t="s">
        <v>43</v>
      </c>
    </row>
    <row r="10" ht="12.75">
      <c r="E10" s="58" t="s">
        <v>44</v>
      </c>
    </row>
    <row r="11" ht="12.75">
      <c r="E11" s="58" t="s">
        <v>45</v>
      </c>
    </row>
    <row r="12" ht="12.75">
      <c r="E12" s="58">
        <v>3</v>
      </c>
    </row>
    <row r="13" ht="12.75">
      <c r="E13" s="58" t="s">
        <v>43</v>
      </c>
    </row>
    <row r="14" ht="12.75">
      <c r="E14" s="58" t="s">
        <v>46</v>
      </c>
    </row>
    <row r="15" ht="12.75">
      <c r="E15" s="58">
        <v>4</v>
      </c>
    </row>
    <row r="16" ht="12.75">
      <c r="E16" s="58" t="s">
        <v>43</v>
      </c>
    </row>
    <row r="17" ht="12.75">
      <c r="E17" s="58" t="s">
        <v>47</v>
      </c>
    </row>
    <row r="18" ht="12.75">
      <c r="E18" s="58">
        <v>5</v>
      </c>
    </row>
    <row r="19" ht="12.75">
      <c r="E19" s="58" t="s">
        <v>43</v>
      </c>
    </row>
    <row r="20" ht="12.75">
      <c r="E20" s="58" t="s">
        <v>48</v>
      </c>
    </row>
    <row r="21" ht="12.75">
      <c r="E21" s="58">
        <v>6</v>
      </c>
    </row>
    <row r="22" ht="12.75">
      <c r="E22" s="58" t="s">
        <v>43</v>
      </c>
    </row>
    <row r="23" ht="12.75">
      <c r="E23" s="58" t="s">
        <v>49</v>
      </c>
    </row>
    <row r="24" ht="12.75">
      <c r="E24" s="58">
        <v>7</v>
      </c>
    </row>
    <row r="25" ht="12.75">
      <c r="E25" s="58"/>
    </row>
    <row r="26" ht="12.75">
      <c r="E26" s="59"/>
    </row>
    <row r="27" ht="12.75">
      <c r="E27" s="59"/>
    </row>
    <row r="28" ht="12.75">
      <c r="E28" s="59"/>
    </row>
    <row r="29" ht="12.75">
      <c r="E29" s="59"/>
    </row>
    <row r="30" ht="12.75">
      <c r="E30" s="59"/>
    </row>
    <row r="31" ht="12.75">
      <c r="E31" s="59"/>
    </row>
    <row r="32" ht="12.75">
      <c r="E32" s="59"/>
    </row>
    <row r="33" ht="12.75">
      <c r="E33" s="59"/>
    </row>
    <row r="34" ht="12.75">
      <c r="E34" s="59"/>
    </row>
    <row r="35" ht="12.75">
      <c r="E35" s="59"/>
    </row>
    <row r="36" ht="12.75">
      <c r="E36" s="59"/>
    </row>
    <row r="37" ht="12.75">
      <c r="E37" s="59"/>
    </row>
    <row r="38" ht="12.75">
      <c r="E38" s="59"/>
    </row>
    <row r="39" ht="12.75">
      <c r="E39" s="59"/>
    </row>
    <row r="40" ht="12.75">
      <c r="E40" s="59"/>
    </row>
    <row r="41" ht="12.75">
      <c r="E41" s="59"/>
    </row>
    <row r="42" ht="12.75">
      <c r="E42" s="59"/>
    </row>
    <row r="43" ht="12.75">
      <c r="E43" s="59"/>
    </row>
    <row r="44" ht="12.75">
      <c r="E44" s="59"/>
    </row>
    <row r="45" ht="12.75">
      <c r="E45" s="59"/>
    </row>
    <row r="46" ht="12.75">
      <c r="E46" s="59"/>
    </row>
    <row r="47" ht="12.75">
      <c r="E47" s="59"/>
    </row>
    <row r="48" ht="12.75">
      <c r="E48" s="59"/>
    </row>
    <row r="49" ht="12.75">
      <c r="E49" s="59"/>
    </row>
    <row r="50" ht="12.75">
      <c r="E50" s="59"/>
    </row>
    <row r="51" ht="12.75">
      <c r="E51" s="59"/>
    </row>
    <row r="52" ht="12.75">
      <c r="E52" s="59"/>
    </row>
    <row r="53" ht="12.75">
      <c r="E53" s="59"/>
    </row>
    <row r="54" ht="12.75">
      <c r="E54" s="59"/>
    </row>
    <row r="55" ht="12.75">
      <c r="E55" s="59"/>
    </row>
    <row r="56" ht="12.75">
      <c r="E56" s="59"/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Richard Stillman</cp:lastModifiedBy>
  <cp:lastPrinted>2012-07-24T13:23:32Z</cp:lastPrinted>
  <dcterms:created xsi:type="dcterms:W3CDTF">1998-11-17T17:16:12Z</dcterms:created>
  <dcterms:modified xsi:type="dcterms:W3CDTF">2013-11-13T14:39:11Z</dcterms:modified>
  <cp:category/>
  <cp:version/>
  <cp:contentType/>
  <cp:contentStatus/>
</cp:coreProperties>
</file>