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1340" windowHeight="6030" activeTab="0"/>
  </bookViews>
  <sheets>
    <sheet name="Sheet1" sheetId="1" r:id="rId1"/>
  </sheets>
  <definedNames>
    <definedName name="_xlnm.Print_Area" localSheetId="0">'Sheet1'!$A$1:$T$79</definedName>
  </definedNames>
  <calcPr fullCalcOnLoad="1"/>
</workbook>
</file>

<file path=xl/sharedStrings.xml><?xml version="1.0" encoding="utf-8"?>
<sst xmlns="http://schemas.openxmlformats.org/spreadsheetml/2006/main" count="132" uniqueCount="34">
  <si>
    <t>State and Region</t>
  </si>
  <si>
    <t>1998</t>
  </si>
  <si>
    <t xml:space="preserve">1999 </t>
  </si>
  <si>
    <t xml:space="preserve">2000 </t>
  </si>
  <si>
    <t>Production - 1,000 gallons</t>
  </si>
  <si>
    <t>New England:</t>
  </si>
  <si>
    <t xml:space="preserve"> Connecticut</t>
  </si>
  <si>
    <t xml:space="preserve"> Maine</t>
  </si>
  <si>
    <t xml:space="preserve"> Massachusetts</t>
  </si>
  <si>
    <t xml:space="preserve"> New Hampshire</t>
  </si>
  <si>
    <t xml:space="preserve"> Vermont</t>
  </si>
  <si>
    <t xml:space="preserve">  Total</t>
  </si>
  <si>
    <t>Northeast:</t>
  </si>
  <si>
    <t xml:space="preserve"> New York</t>
  </si>
  <si>
    <t xml:space="preserve"> </t>
  </si>
  <si>
    <t>Midwest:</t>
  </si>
  <si>
    <t xml:space="preserve"> Pennsylvania</t>
  </si>
  <si>
    <t xml:space="preserve"> Ohio</t>
  </si>
  <si>
    <t xml:space="preserve"> Michigan </t>
  </si>
  <si>
    <t xml:space="preserve"> Minnesota</t>
  </si>
  <si>
    <t xml:space="preserve"> Wisconsin</t>
  </si>
  <si>
    <t>U.S. Total</t>
  </si>
  <si>
    <t>Value of production - 1,000 dollars</t>
  </si>
  <si>
    <t xml:space="preserve">             --</t>
  </si>
  <si>
    <t>Price per gallon - dollars</t>
  </si>
  <si>
    <t>Source: National Agricultural Statistics Service, USDA.</t>
  </si>
  <si>
    <t>Table 44--U.S. maple syrup production and value, by state, calendar years</t>
  </si>
  <si>
    <t>2001</t>
  </si>
  <si>
    <t>--</t>
  </si>
  <si>
    <t>-- = not available</t>
  </si>
  <si>
    <t>NA</t>
  </si>
  <si>
    <t xml:space="preserve"> Indiana</t>
  </si>
  <si>
    <t xml:space="preserve"> West Virginia</t>
  </si>
  <si>
    <t>Last updated: 6/30/2020.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</si>
</sst>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Helvetica"/>
      <family val="2"/>
    </font>
    <font>
      <sz val="10"/>
      <name val="Helvetica"/>
      <family val="2"/>
    </font>
    <font>
      <sz val="7"/>
      <name val="Helvetic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55" applyFont="1" applyBorder="1" applyAlignment="1" quotePrefix="1">
      <alignment horizontal="left"/>
      <protection/>
    </xf>
    <xf numFmtId="0" fontId="1" fillId="0" borderId="10" xfId="55" applyFont="1" applyBorder="1">
      <alignment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centerContinuous"/>
      <protection/>
    </xf>
    <xf numFmtId="0" fontId="2" fillId="0" borderId="0" xfId="55" applyFont="1" applyAlignment="1">
      <alignment horizontal="centerContinuous"/>
      <protection/>
    </xf>
    <xf numFmtId="3" fontId="1" fillId="0" borderId="0" xfId="55" applyNumberFormat="1" applyFont="1" applyAlignment="1" quotePrefix="1">
      <alignment horizontal="left"/>
      <protection/>
    </xf>
    <xf numFmtId="3" fontId="1" fillId="0" borderId="0" xfId="55" applyNumberFormat="1" applyFont="1">
      <alignment/>
      <protection/>
    </xf>
    <xf numFmtId="3" fontId="1" fillId="0" borderId="0" xfId="55" applyNumberFormat="1" applyFont="1" applyAlignment="1" quotePrefix="1">
      <alignment horizontal="centerContinuous"/>
      <protection/>
    </xf>
    <xf numFmtId="3" fontId="2" fillId="0" borderId="0" xfId="55" applyNumberFormat="1" applyFont="1" applyAlignment="1">
      <alignment horizontal="centerContinuous"/>
      <protection/>
    </xf>
    <xf numFmtId="3" fontId="1" fillId="0" borderId="0" xfId="55" applyNumberFormat="1" applyFont="1" applyAlignment="1">
      <alignment horizontal="centerContinuous"/>
      <protection/>
    </xf>
    <xf numFmtId="2" fontId="1" fillId="0" borderId="0" xfId="55" applyNumberFormat="1" applyFont="1">
      <alignment/>
      <protection/>
    </xf>
    <xf numFmtId="3" fontId="1" fillId="0" borderId="10" xfId="55" applyNumberFormat="1" applyFont="1" applyBorder="1">
      <alignment/>
      <protection/>
    </xf>
    <xf numFmtId="2" fontId="1" fillId="0" borderId="10" xfId="55" applyNumberFormat="1" applyFont="1" applyBorder="1">
      <alignment/>
      <protection/>
    </xf>
    <xf numFmtId="0" fontId="3" fillId="0" borderId="0" xfId="55" applyFont="1">
      <alignment/>
      <protection/>
    </xf>
    <xf numFmtId="0" fontId="0" fillId="0" borderId="0" xfId="55">
      <alignment/>
      <protection/>
    </xf>
    <xf numFmtId="0" fontId="0" fillId="0" borderId="10" xfId="0" applyBorder="1" applyAlignment="1">
      <alignment/>
    </xf>
    <xf numFmtId="0" fontId="3" fillId="0" borderId="0" xfId="55" applyFont="1" applyAlignment="1" quotePrefix="1">
      <alignment horizontal="left"/>
      <protection/>
    </xf>
    <xf numFmtId="0" fontId="1" fillId="0" borderId="10" xfId="55" applyFont="1" applyBorder="1" applyAlignment="1" quotePrefix="1">
      <alignment horizontal="right"/>
      <protection/>
    </xf>
    <xf numFmtId="2" fontId="1" fillId="0" borderId="0" xfId="55" applyNumberFormat="1" applyFont="1" applyBorder="1" applyAlignment="1" quotePrefix="1">
      <alignment horizontal="center"/>
      <protection/>
    </xf>
    <xf numFmtId="0" fontId="1" fillId="0" borderId="0" xfId="55" applyFont="1" applyBorder="1">
      <alignment/>
      <protection/>
    </xf>
    <xf numFmtId="2" fontId="1" fillId="0" borderId="0" xfId="55" applyNumberFormat="1" applyFont="1" applyBorder="1">
      <alignment/>
      <protection/>
    </xf>
    <xf numFmtId="0" fontId="0" fillId="0" borderId="0" xfId="0" applyBorder="1" applyAlignment="1">
      <alignment/>
    </xf>
    <xf numFmtId="3" fontId="1" fillId="0" borderId="0" xfId="55" applyNumberFormat="1" applyFont="1" applyBorder="1" applyAlignment="1" quotePrefix="1">
      <alignment horizontal="left"/>
      <protection/>
    </xf>
    <xf numFmtId="0" fontId="1" fillId="0" borderId="0" xfId="55" applyFont="1" applyFill="1" applyBorder="1" applyAlignment="1">
      <alignment horizontal="right"/>
      <protection/>
    </xf>
    <xf numFmtId="3" fontId="1" fillId="0" borderId="0" xfId="55" applyNumberFormat="1" applyFont="1" applyBorder="1" applyAlignment="1" quotePrefix="1">
      <alignment horizontal="right"/>
      <protection/>
    </xf>
    <xf numFmtId="0" fontId="1" fillId="0" borderId="0" xfId="55" applyFont="1" applyAlignment="1">
      <alignment horizontal="left"/>
      <protection/>
    </xf>
    <xf numFmtId="0" fontId="1" fillId="0" borderId="11" xfId="55" applyFont="1" applyFill="1" applyBorder="1" applyAlignment="1">
      <alignment horizontal="right"/>
      <protection/>
    </xf>
    <xf numFmtId="3" fontId="1" fillId="0" borderId="0" xfId="55" applyNumberFormat="1" applyFont="1" applyFill="1">
      <alignment/>
      <protection/>
    </xf>
    <xf numFmtId="3" fontId="1" fillId="0" borderId="0" xfId="55" applyNumberFormat="1" applyFont="1" quotePrefix="1">
      <alignment/>
      <protection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 quotePrefix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PLE_S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4"/>
  <sheetViews>
    <sheetView tabSelected="1" zoomScalePageLayoutView="0" workbookViewId="0" topLeftCell="A1">
      <pane xSplit="1" ySplit="2" topLeftCell="X2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A22" sqref="AA22"/>
    </sheetView>
  </sheetViews>
  <sheetFormatPr defaultColWidth="9.140625" defaultRowHeight="12.75"/>
  <cols>
    <col min="1" max="1" width="14.140625" style="15" customWidth="1"/>
    <col min="2" max="11" width="8.7109375" style="15" hidden="1" customWidth="1"/>
    <col min="12" max="19" width="9.57421875" style="15" customWidth="1"/>
  </cols>
  <sheetData>
    <row r="1" spans="1:35" s="16" customFormat="1" ht="12.75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2.75">
      <c r="A2" s="2" t="s">
        <v>0</v>
      </c>
      <c r="B2" s="2">
        <v>1992</v>
      </c>
      <c r="C2" s="2">
        <v>1993</v>
      </c>
      <c r="D2" s="2">
        <v>1994</v>
      </c>
      <c r="E2" s="2">
        <v>1995</v>
      </c>
      <c r="F2" s="2">
        <v>1996</v>
      </c>
      <c r="G2" s="2">
        <v>1997</v>
      </c>
      <c r="H2" s="18" t="s">
        <v>1</v>
      </c>
      <c r="I2" s="18" t="s">
        <v>2</v>
      </c>
      <c r="J2" s="18" t="s">
        <v>3</v>
      </c>
      <c r="K2" s="18" t="s">
        <v>27</v>
      </c>
      <c r="L2" s="18">
        <v>2002</v>
      </c>
      <c r="M2" s="18">
        <v>2003</v>
      </c>
      <c r="N2" s="18">
        <v>2004</v>
      </c>
      <c r="O2" s="18">
        <v>2005</v>
      </c>
      <c r="P2" s="18">
        <v>2006</v>
      </c>
      <c r="Q2" s="18">
        <v>2007</v>
      </c>
      <c r="R2" s="18">
        <v>2008</v>
      </c>
      <c r="S2" s="18">
        <v>2009</v>
      </c>
      <c r="T2" s="24">
        <v>2010</v>
      </c>
      <c r="U2" s="24">
        <v>2011</v>
      </c>
      <c r="V2" s="24">
        <v>2012</v>
      </c>
      <c r="W2" s="24">
        <v>2013</v>
      </c>
      <c r="X2" s="27">
        <v>2014</v>
      </c>
      <c r="Y2" s="27">
        <v>2015</v>
      </c>
      <c r="Z2" s="27">
        <v>2016</v>
      </c>
      <c r="AA2" s="27">
        <v>2017</v>
      </c>
      <c r="AB2" s="27">
        <v>2018</v>
      </c>
      <c r="AC2" s="27">
        <v>2019</v>
      </c>
      <c r="AD2" s="27">
        <v>2020</v>
      </c>
      <c r="AE2" s="27"/>
      <c r="AF2" s="27"/>
      <c r="AG2" s="22"/>
      <c r="AH2" s="22"/>
      <c r="AI2" s="22"/>
    </row>
    <row r="3" spans="1:19" ht="12.75">
      <c r="A3" s="3"/>
      <c r="B3" s="4" t="s">
        <v>4</v>
      </c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26" t="s">
        <v>4</v>
      </c>
      <c r="Q3" s="4"/>
      <c r="R3" s="4"/>
      <c r="S3" s="4"/>
    </row>
    <row r="4" spans="1:19" ht="12.75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30" ht="12.75">
      <c r="A5" s="7" t="s">
        <v>6</v>
      </c>
      <c r="B5" s="7">
        <v>12</v>
      </c>
      <c r="C5" s="7">
        <v>10</v>
      </c>
      <c r="D5" s="7">
        <v>11</v>
      </c>
      <c r="E5" s="7">
        <v>7</v>
      </c>
      <c r="F5" s="7">
        <v>10</v>
      </c>
      <c r="G5" s="7">
        <v>9</v>
      </c>
      <c r="H5" s="7">
        <v>9</v>
      </c>
      <c r="I5" s="7">
        <v>14</v>
      </c>
      <c r="J5" s="7">
        <v>7</v>
      </c>
      <c r="K5" s="7">
        <v>10</v>
      </c>
      <c r="L5" s="7">
        <v>10</v>
      </c>
      <c r="M5" s="7">
        <v>10</v>
      </c>
      <c r="N5" s="7">
        <v>11</v>
      </c>
      <c r="O5" s="7">
        <v>11</v>
      </c>
      <c r="P5" s="7">
        <v>11</v>
      </c>
      <c r="Q5" s="7">
        <v>11</v>
      </c>
      <c r="R5" s="7">
        <v>19</v>
      </c>
      <c r="S5" s="7">
        <v>13</v>
      </c>
      <c r="T5" s="7">
        <v>9</v>
      </c>
      <c r="U5" s="7">
        <v>17</v>
      </c>
      <c r="V5" s="7">
        <v>10</v>
      </c>
      <c r="W5" s="7">
        <v>20</v>
      </c>
      <c r="X5" s="7">
        <v>16</v>
      </c>
      <c r="Y5" s="7">
        <v>19</v>
      </c>
      <c r="Z5" s="28">
        <v>19</v>
      </c>
      <c r="AA5" s="28">
        <v>18</v>
      </c>
      <c r="AB5" s="28">
        <v>18</v>
      </c>
      <c r="AC5" s="30" t="s">
        <v>30</v>
      </c>
      <c r="AD5" s="30" t="s">
        <v>30</v>
      </c>
    </row>
    <row r="6" spans="1:30" ht="12.75">
      <c r="A6" s="7" t="s">
        <v>7</v>
      </c>
      <c r="B6" s="7">
        <v>153</v>
      </c>
      <c r="C6" s="7">
        <v>113</v>
      </c>
      <c r="D6" s="7">
        <v>150</v>
      </c>
      <c r="E6" s="7">
        <v>162</v>
      </c>
      <c r="F6" s="7">
        <v>167</v>
      </c>
      <c r="G6" s="7">
        <v>185</v>
      </c>
      <c r="H6" s="7">
        <v>150</v>
      </c>
      <c r="I6" s="7">
        <v>190</v>
      </c>
      <c r="J6" s="7">
        <v>270</v>
      </c>
      <c r="K6" s="7">
        <v>232</v>
      </c>
      <c r="L6" s="7">
        <v>275</v>
      </c>
      <c r="M6" s="7">
        <v>285</v>
      </c>
      <c r="N6" s="7">
        <v>290</v>
      </c>
      <c r="O6" s="7">
        <v>265</v>
      </c>
      <c r="P6" s="7">
        <v>345</v>
      </c>
      <c r="Q6" s="7">
        <v>250</v>
      </c>
      <c r="R6" s="7">
        <v>240</v>
      </c>
      <c r="S6" s="7">
        <v>395</v>
      </c>
      <c r="T6" s="7">
        <v>335</v>
      </c>
      <c r="U6" s="7">
        <v>410</v>
      </c>
      <c r="V6" s="7">
        <v>445</v>
      </c>
      <c r="W6" s="7">
        <v>560</v>
      </c>
      <c r="X6" s="7">
        <v>545</v>
      </c>
      <c r="Y6" s="7">
        <v>553</v>
      </c>
      <c r="Z6" s="28">
        <v>675</v>
      </c>
      <c r="AA6" s="28">
        <v>715</v>
      </c>
      <c r="AB6" s="28">
        <v>539</v>
      </c>
      <c r="AC6" s="28">
        <v>520</v>
      </c>
      <c r="AD6" s="28">
        <v>590</v>
      </c>
    </row>
    <row r="7" spans="1:30" ht="12.75">
      <c r="A7" s="6" t="s">
        <v>8</v>
      </c>
      <c r="B7" s="7">
        <v>50</v>
      </c>
      <c r="C7" s="7">
        <v>33</v>
      </c>
      <c r="D7" s="7">
        <v>40</v>
      </c>
      <c r="E7" s="7">
        <v>29</v>
      </c>
      <c r="F7" s="7">
        <v>49</v>
      </c>
      <c r="G7" s="7">
        <v>44</v>
      </c>
      <c r="H7" s="7">
        <v>52</v>
      </c>
      <c r="I7" s="7">
        <v>47</v>
      </c>
      <c r="J7" s="7">
        <v>41</v>
      </c>
      <c r="K7" s="7">
        <v>37</v>
      </c>
      <c r="L7" s="7">
        <v>48</v>
      </c>
      <c r="M7" s="7">
        <v>37</v>
      </c>
      <c r="N7" s="7">
        <v>50</v>
      </c>
      <c r="O7" s="7">
        <v>40</v>
      </c>
      <c r="P7" s="7">
        <v>40</v>
      </c>
      <c r="Q7" s="7">
        <v>40</v>
      </c>
      <c r="R7" s="7">
        <v>65</v>
      </c>
      <c r="S7" s="7">
        <v>46</v>
      </c>
      <c r="T7" s="7">
        <v>29</v>
      </c>
      <c r="U7" s="7">
        <v>62</v>
      </c>
      <c r="V7" s="7">
        <v>42</v>
      </c>
      <c r="W7" s="7">
        <v>63</v>
      </c>
      <c r="X7" s="7">
        <v>61</v>
      </c>
      <c r="Y7" s="7">
        <v>75</v>
      </c>
      <c r="Z7" s="28">
        <v>77</v>
      </c>
      <c r="AA7" s="28">
        <v>84</v>
      </c>
      <c r="AB7" s="28">
        <v>72</v>
      </c>
      <c r="AC7" s="30" t="s">
        <v>30</v>
      </c>
      <c r="AD7" s="30" t="s">
        <v>30</v>
      </c>
    </row>
    <row r="8" spans="1:30" ht="12.75">
      <c r="A8" s="6" t="s">
        <v>9</v>
      </c>
      <c r="B8" s="7">
        <v>94</v>
      </c>
      <c r="C8" s="7">
        <v>66</v>
      </c>
      <c r="D8" s="7">
        <v>73</v>
      </c>
      <c r="E8" s="7">
        <v>64</v>
      </c>
      <c r="F8" s="7">
        <v>89</v>
      </c>
      <c r="G8" s="7">
        <v>76</v>
      </c>
      <c r="H8" s="7">
        <v>70</v>
      </c>
      <c r="I8" s="7">
        <v>63</v>
      </c>
      <c r="J8" s="7">
        <v>80</v>
      </c>
      <c r="K8" s="7">
        <v>50</v>
      </c>
      <c r="L8" s="7">
        <v>83</v>
      </c>
      <c r="M8" s="7">
        <v>60</v>
      </c>
      <c r="N8" s="7">
        <v>83</v>
      </c>
      <c r="O8" s="7">
        <v>57</v>
      </c>
      <c r="P8" s="7">
        <v>64</v>
      </c>
      <c r="Q8" s="7">
        <v>70</v>
      </c>
      <c r="R8" s="7">
        <v>95</v>
      </c>
      <c r="S8" s="7">
        <v>94</v>
      </c>
      <c r="T8" s="7">
        <v>87</v>
      </c>
      <c r="U8" s="7">
        <v>126</v>
      </c>
      <c r="V8" s="7">
        <v>94</v>
      </c>
      <c r="W8" s="7">
        <v>124</v>
      </c>
      <c r="X8" s="7">
        <v>112</v>
      </c>
      <c r="Y8" s="7">
        <v>154</v>
      </c>
      <c r="Z8" s="28">
        <v>169</v>
      </c>
      <c r="AA8" s="28">
        <v>160</v>
      </c>
      <c r="AB8" s="28">
        <v>163</v>
      </c>
      <c r="AC8" s="28">
        <v>148</v>
      </c>
      <c r="AD8" s="28">
        <v>154</v>
      </c>
    </row>
    <row r="9" spans="1:30" ht="12.75">
      <c r="A9" s="7" t="s">
        <v>10</v>
      </c>
      <c r="B9" s="7">
        <v>570</v>
      </c>
      <c r="C9" s="7">
        <v>310</v>
      </c>
      <c r="D9" s="7">
        <v>435</v>
      </c>
      <c r="E9" s="7">
        <v>365</v>
      </c>
      <c r="F9" s="7">
        <v>550</v>
      </c>
      <c r="G9" s="7">
        <v>395</v>
      </c>
      <c r="H9" s="7">
        <v>375</v>
      </c>
      <c r="I9" s="7">
        <v>370</v>
      </c>
      <c r="J9" s="7">
        <v>480</v>
      </c>
      <c r="K9" s="7">
        <v>290</v>
      </c>
      <c r="L9" s="7">
        <v>510</v>
      </c>
      <c r="M9" s="7">
        <v>460</v>
      </c>
      <c r="N9" s="7">
        <v>550</v>
      </c>
      <c r="O9" s="7">
        <v>510</v>
      </c>
      <c r="P9" s="7">
        <v>650</v>
      </c>
      <c r="Q9" s="7">
        <v>640</v>
      </c>
      <c r="R9" s="7">
        <v>710</v>
      </c>
      <c r="S9" s="7">
        <v>920</v>
      </c>
      <c r="T9" s="7">
        <v>920</v>
      </c>
      <c r="U9" s="7">
        <v>1230</v>
      </c>
      <c r="V9" s="7">
        <v>999</v>
      </c>
      <c r="W9" s="7">
        <v>1480</v>
      </c>
      <c r="X9" s="7">
        <v>1350</v>
      </c>
      <c r="Y9" s="7">
        <v>1410</v>
      </c>
      <c r="Z9" s="28">
        <v>1990</v>
      </c>
      <c r="AA9" s="28">
        <v>2000</v>
      </c>
      <c r="AB9" s="28">
        <v>1940</v>
      </c>
      <c r="AC9" s="28">
        <v>2070</v>
      </c>
      <c r="AD9" s="28">
        <v>2220</v>
      </c>
    </row>
    <row r="10" spans="1:30" ht="12.75">
      <c r="A10" s="7" t="s">
        <v>11</v>
      </c>
      <c r="B10" s="7">
        <f aca="true" t="shared" si="0" ref="B10:R10">SUM(B5:B9)</f>
        <v>879</v>
      </c>
      <c r="C10" s="7">
        <f t="shared" si="0"/>
        <v>532</v>
      </c>
      <c r="D10" s="7">
        <f t="shared" si="0"/>
        <v>709</v>
      </c>
      <c r="E10" s="7">
        <f t="shared" si="0"/>
        <v>627</v>
      </c>
      <c r="F10" s="7">
        <f t="shared" si="0"/>
        <v>865</v>
      </c>
      <c r="G10" s="7">
        <f t="shared" si="0"/>
        <v>709</v>
      </c>
      <c r="H10" s="7">
        <f t="shared" si="0"/>
        <v>656</v>
      </c>
      <c r="I10" s="7">
        <f t="shared" si="0"/>
        <v>684</v>
      </c>
      <c r="J10" s="7">
        <f t="shared" si="0"/>
        <v>878</v>
      </c>
      <c r="K10" s="7">
        <f t="shared" si="0"/>
        <v>619</v>
      </c>
      <c r="L10" s="7">
        <f t="shared" si="0"/>
        <v>926</v>
      </c>
      <c r="M10" s="7">
        <f t="shared" si="0"/>
        <v>852</v>
      </c>
      <c r="N10" s="7">
        <f t="shared" si="0"/>
        <v>984</v>
      </c>
      <c r="O10" s="7">
        <f t="shared" si="0"/>
        <v>883</v>
      </c>
      <c r="P10" s="7">
        <f t="shared" si="0"/>
        <v>1110</v>
      </c>
      <c r="Q10" s="7">
        <f t="shared" si="0"/>
        <v>1011</v>
      </c>
      <c r="R10" s="7">
        <f t="shared" si="0"/>
        <v>1129</v>
      </c>
      <c r="S10" s="7">
        <f aca="true" t="shared" si="1" ref="S10:AC10">SUM(S5:S9)</f>
        <v>1468</v>
      </c>
      <c r="T10" s="7">
        <f t="shared" si="1"/>
        <v>1380</v>
      </c>
      <c r="U10" s="7">
        <f t="shared" si="1"/>
        <v>1845</v>
      </c>
      <c r="V10" s="7">
        <f t="shared" si="1"/>
        <v>1590</v>
      </c>
      <c r="W10" s="7">
        <f t="shared" si="1"/>
        <v>2247</v>
      </c>
      <c r="X10" s="7">
        <f t="shared" si="1"/>
        <v>2084</v>
      </c>
      <c r="Y10" s="7">
        <f t="shared" si="1"/>
        <v>2211</v>
      </c>
      <c r="Z10" s="7">
        <f t="shared" si="1"/>
        <v>2930</v>
      </c>
      <c r="AA10" s="7">
        <f t="shared" si="1"/>
        <v>2977</v>
      </c>
      <c r="AB10" s="7">
        <f t="shared" si="1"/>
        <v>2732</v>
      </c>
      <c r="AC10" s="7">
        <f t="shared" si="1"/>
        <v>2738</v>
      </c>
      <c r="AD10" s="7">
        <f>SUM(AD5:AD9)</f>
        <v>2964</v>
      </c>
    </row>
    <row r="11" spans="1:19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2.75">
      <c r="A12" s="7" t="s">
        <v>12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30" ht="12.75">
      <c r="A13" s="7" t="s">
        <v>13</v>
      </c>
      <c r="B13" s="7">
        <v>400</v>
      </c>
      <c r="C13" s="7">
        <v>180</v>
      </c>
      <c r="D13" s="7">
        <v>251</v>
      </c>
      <c r="E13" s="7">
        <v>208</v>
      </c>
      <c r="F13" s="7">
        <v>343</v>
      </c>
      <c r="G13" s="7">
        <v>269</v>
      </c>
      <c r="H13" s="7">
        <v>263</v>
      </c>
      <c r="I13" s="7">
        <v>222</v>
      </c>
      <c r="J13" s="7">
        <v>239</v>
      </c>
      <c r="K13" s="7">
        <v>220</v>
      </c>
      <c r="L13" s="7">
        <v>260</v>
      </c>
      <c r="M13" s="7">
        <v>210</v>
      </c>
      <c r="N13" s="7">
        <v>255</v>
      </c>
      <c r="O13" s="7">
        <v>222</v>
      </c>
      <c r="P13" s="7">
        <v>253</v>
      </c>
      <c r="Q13" s="7">
        <v>228</v>
      </c>
      <c r="R13" s="7">
        <v>328</v>
      </c>
      <c r="S13" s="7">
        <v>439</v>
      </c>
      <c r="T13" s="7">
        <v>312</v>
      </c>
      <c r="U13" s="7">
        <v>564</v>
      </c>
      <c r="V13" s="7">
        <v>360</v>
      </c>
      <c r="W13" s="7">
        <v>574</v>
      </c>
      <c r="X13" s="7">
        <v>546</v>
      </c>
      <c r="Y13" s="7">
        <v>601</v>
      </c>
      <c r="Z13" s="28">
        <v>707</v>
      </c>
      <c r="AA13" s="28">
        <v>760</v>
      </c>
      <c r="AB13" s="28">
        <v>806</v>
      </c>
      <c r="AC13" s="28">
        <v>820</v>
      </c>
      <c r="AD13" s="28">
        <v>804</v>
      </c>
    </row>
    <row r="14" spans="1:19" ht="12.75">
      <c r="A14" s="7" t="s">
        <v>14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2.75">
      <c r="A15" s="7" t="s">
        <v>15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 t="s">
        <v>14</v>
      </c>
      <c r="O15" s="7"/>
      <c r="P15" s="7"/>
      <c r="Q15" s="7"/>
      <c r="R15" s="7"/>
      <c r="S15" s="7"/>
    </row>
    <row r="16" spans="1:30" ht="12.75">
      <c r="A16" s="7" t="s">
        <v>16</v>
      </c>
      <c r="B16" s="7">
        <v>95</v>
      </c>
      <c r="C16" s="7">
        <v>40</v>
      </c>
      <c r="D16" s="7">
        <v>59</v>
      </c>
      <c r="E16" s="7">
        <v>43</v>
      </c>
      <c r="F16" s="7">
        <v>71</v>
      </c>
      <c r="G16" s="7">
        <v>63</v>
      </c>
      <c r="H16" s="7">
        <v>72</v>
      </c>
      <c r="I16" s="7">
        <v>67</v>
      </c>
      <c r="J16" s="7">
        <v>47</v>
      </c>
      <c r="K16" s="7">
        <v>69</v>
      </c>
      <c r="L16" s="7">
        <v>60</v>
      </c>
      <c r="M16" s="7">
        <v>52</v>
      </c>
      <c r="N16" s="7">
        <v>60</v>
      </c>
      <c r="O16" s="7">
        <v>61</v>
      </c>
      <c r="P16" s="7">
        <v>66</v>
      </c>
      <c r="Q16" s="7">
        <v>55</v>
      </c>
      <c r="R16" s="7">
        <v>100</v>
      </c>
      <c r="S16" s="7">
        <v>92</v>
      </c>
      <c r="T16" s="7">
        <v>54</v>
      </c>
      <c r="U16" s="7">
        <v>128</v>
      </c>
      <c r="V16" s="7">
        <v>96</v>
      </c>
      <c r="W16" s="7">
        <v>134</v>
      </c>
      <c r="X16" s="7">
        <v>146</v>
      </c>
      <c r="Y16" s="7">
        <v>165</v>
      </c>
      <c r="Z16" s="28">
        <v>143</v>
      </c>
      <c r="AA16" s="28">
        <v>165</v>
      </c>
      <c r="AB16" s="28">
        <v>142</v>
      </c>
      <c r="AC16" s="28">
        <v>157</v>
      </c>
      <c r="AD16" s="28">
        <v>169</v>
      </c>
    </row>
    <row r="17" spans="1:30" ht="12.75">
      <c r="A17" s="29" t="s">
        <v>32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>
        <v>0</v>
      </c>
      <c r="Y17" s="7">
        <v>0</v>
      </c>
      <c r="Z17" s="28">
        <v>6</v>
      </c>
      <c r="AA17" s="28">
        <v>11</v>
      </c>
      <c r="AB17" s="28">
        <v>8</v>
      </c>
      <c r="AC17" s="30" t="s">
        <v>30</v>
      </c>
      <c r="AD17" s="30" t="s">
        <v>30</v>
      </c>
    </row>
    <row r="18" spans="1:30" ht="12.75">
      <c r="A18" s="29" t="s">
        <v>31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28">
        <v>12</v>
      </c>
      <c r="AA18" s="28">
        <v>14</v>
      </c>
      <c r="AB18" s="28">
        <v>18</v>
      </c>
      <c r="AC18" s="30" t="s">
        <v>30</v>
      </c>
      <c r="AD18" s="30" t="s">
        <v>30</v>
      </c>
    </row>
    <row r="19" spans="1:30" ht="12.75">
      <c r="A19" s="7" t="s">
        <v>17</v>
      </c>
      <c r="B19" s="7">
        <v>55</v>
      </c>
      <c r="C19" s="7">
        <v>75</v>
      </c>
      <c r="D19" s="7">
        <v>90</v>
      </c>
      <c r="E19" s="7">
        <v>65</v>
      </c>
      <c r="F19" s="7">
        <v>90</v>
      </c>
      <c r="G19" s="7">
        <v>95</v>
      </c>
      <c r="H19" s="7">
        <v>78</v>
      </c>
      <c r="I19" s="7">
        <v>95</v>
      </c>
      <c r="J19" s="7">
        <v>34</v>
      </c>
      <c r="K19" s="7">
        <v>96</v>
      </c>
      <c r="L19" s="7">
        <v>75</v>
      </c>
      <c r="M19" s="7">
        <v>51</v>
      </c>
      <c r="N19" s="7">
        <v>78</v>
      </c>
      <c r="O19" s="7">
        <v>63</v>
      </c>
      <c r="P19" s="7">
        <v>71</v>
      </c>
      <c r="Q19" s="7">
        <v>63</v>
      </c>
      <c r="R19" s="7">
        <v>100</v>
      </c>
      <c r="S19" s="7">
        <v>90</v>
      </c>
      <c r="T19" s="7">
        <v>65</v>
      </c>
      <c r="U19" s="7">
        <v>125</v>
      </c>
      <c r="V19" s="7">
        <v>95</v>
      </c>
      <c r="W19" s="7">
        <v>155</v>
      </c>
      <c r="X19" s="7">
        <v>130</v>
      </c>
      <c r="Y19" s="7">
        <v>115</v>
      </c>
      <c r="Z19" s="28">
        <v>70</v>
      </c>
      <c r="AA19" s="28">
        <v>84</v>
      </c>
      <c r="AB19" s="28">
        <v>90</v>
      </c>
      <c r="AC19" s="30" t="s">
        <v>30</v>
      </c>
      <c r="AD19" s="30" t="s">
        <v>30</v>
      </c>
    </row>
    <row r="20" spans="1:30" ht="12.75">
      <c r="A20" s="7" t="s">
        <v>18</v>
      </c>
      <c r="B20" s="7">
        <v>85</v>
      </c>
      <c r="C20" s="7">
        <v>75</v>
      </c>
      <c r="D20" s="7">
        <v>85</v>
      </c>
      <c r="E20" s="7">
        <v>55</v>
      </c>
      <c r="F20" s="7">
        <v>88</v>
      </c>
      <c r="G20" s="7">
        <v>75</v>
      </c>
      <c r="H20" s="7">
        <v>55</v>
      </c>
      <c r="I20" s="7">
        <v>73</v>
      </c>
      <c r="J20" s="7">
        <v>44</v>
      </c>
      <c r="K20" s="7">
        <v>65</v>
      </c>
      <c r="L20" s="7">
        <v>75</v>
      </c>
      <c r="M20" s="7">
        <v>59</v>
      </c>
      <c r="N20" s="7">
        <v>80</v>
      </c>
      <c r="O20" s="7">
        <v>58</v>
      </c>
      <c r="P20" s="7">
        <v>78</v>
      </c>
      <c r="Q20" s="7">
        <v>65</v>
      </c>
      <c r="R20" s="7">
        <v>105</v>
      </c>
      <c r="S20" s="7">
        <v>115</v>
      </c>
      <c r="T20" s="7">
        <v>82</v>
      </c>
      <c r="U20" s="7">
        <v>123</v>
      </c>
      <c r="V20" s="7">
        <v>69</v>
      </c>
      <c r="W20" s="7">
        <v>148</v>
      </c>
      <c r="X20" s="7">
        <v>105</v>
      </c>
      <c r="Y20" s="7">
        <v>127</v>
      </c>
      <c r="Z20" s="28">
        <v>90</v>
      </c>
      <c r="AA20" s="28">
        <v>150</v>
      </c>
      <c r="AB20" s="28">
        <v>165</v>
      </c>
      <c r="AC20" s="28">
        <v>195</v>
      </c>
      <c r="AD20" s="28">
        <v>195</v>
      </c>
    </row>
    <row r="21" spans="1:25" ht="12.75" hidden="1">
      <c r="A21" s="7" t="s">
        <v>19</v>
      </c>
      <c r="B21" s="7">
        <v>12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/>
      <c r="Y21" s="7"/>
    </row>
    <row r="22" spans="1:30" ht="12.75">
      <c r="A22" s="7" t="s">
        <v>20</v>
      </c>
      <c r="B22" s="7">
        <v>115</v>
      </c>
      <c r="C22" s="7">
        <v>105</v>
      </c>
      <c r="D22" s="7">
        <v>130</v>
      </c>
      <c r="E22" s="7">
        <v>98</v>
      </c>
      <c r="F22" s="7">
        <v>110</v>
      </c>
      <c r="G22" s="7">
        <v>87</v>
      </c>
      <c r="H22" s="7">
        <v>70</v>
      </c>
      <c r="I22" s="7">
        <v>75</v>
      </c>
      <c r="J22" s="7">
        <v>65</v>
      </c>
      <c r="K22" s="7">
        <v>68</v>
      </c>
      <c r="L22" s="7">
        <v>79</v>
      </c>
      <c r="M22" s="7">
        <v>76</v>
      </c>
      <c r="N22" s="7">
        <v>100</v>
      </c>
      <c r="O22" s="7">
        <v>50</v>
      </c>
      <c r="P22" s="7">
        <v>100</v>
      </c>
      <c r="Q22" s="7">
        <v>95</v>
      </c>
      <c r="R22" s="7">
        <v>150</v>
      </c>
      <c r="S22" s="7">
        <v>200</v>
      </c>
      <c r="T22" s="7">
        <v>117</v>
      </c>
      <c r="U22" s="7">
        <v>155</v>
      </c>
      <c r="V22" s="7">
        <v>66</v>
      </c>
      <c r="W22" s="7">
        <v>265</v>
      </c>
      <c r="X22" s="7">
        <v>200</v>
      </c>
      <c r="Y22" s="7">
        <v>215</v>
      </c>
      <c r="Z22" s="28">
        <v>235</v>
      </c>
      <c r="AA22" s="28">
        <v>207</v>
      </c>
      <c r="AB22" s="28">
        <v>225</v>
      </c>
      <c r="AC22" s="28">
        <v>270</v>
      </c>
      <c r="AD22" s="28">
        <v>265</v>
      </c>
    </row>
    <row r="23" spans="1:30" ht="12.75">
      <c r="A23" s="29" t="s">
        <v>19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>
        <v>0</v>
      </c>
      <c r="Y23" s="7">
        <v>0</v>
      </c>
      <c r="Z23" s="28">
        <v>14</v>
      </c>
      <c r="AA23" s="28">
        <v>17</v>
      </c>
      <c r="AB23" s="28">
        <v>13</v>
      </c>
      <c r="AC23" s="30" t="s">
        <v>30</v>
      </c>
      <c r="AD23" s="30" t="s">
        <v>30</v>
      </c>
    </row>
    <row r="24" spans="1:30" ht="12.75">
      <c r="A24" s="7" t="s">
        <v>11</v>
      </c>
      <c r="B24" s="7">
        <f aca="true" t="shared" si="2" ref="B24:R24">SUM(B16:B22)</f>
        <v>362</v>
      </c>
      <c r="C24" s="7">
        <f t="shared" si="2"/>
        <v>295</v>
      </c>
      <c r="D24" s="7">
        <f t="shared" si="2"/>
        <v>364</v>
      </c>
      <c r="E24" s="7">
        <f t="shared" si="2"/>
        <v>261</v>
      </c>
      <c r="F24" s="7">
        <f t="shared" si="2"/>
        <v>359</v>
      </c>
      <c r="G24" s="7">
        <f t="shared" si="2"/>
        <v>320</v>
      </c>
      <c r="H24" s="7">
        <f t="shared" si="2"/>
        <v>275</v>
      </c>
      <c r="I24" s="7">
        <f t="shared" si="2"/>
        <v>310</v>
      </c>
      <c r="J24" s="7">
        <f t="shared" si="2"/>
        <v>190</v>
      </c>
      <c r="K24" s="7">
        <f t="shared" si="2"/>
        <v>298</v>
      </c>
      <c r="L24" s="7">
        <f t="shared" si="2"/>
        <v>289</v>
      </c>
      <c r="M24" s="7">
        <f t="shared" si="2"/>
        <v>238</v>
      </c>
      <c r="N24" s="7">
        <f t="shared" si="2"/>
        <v>318</v>
      </c>
      <c r="O24" s="7">
        <f t="shared" si="2"/>
        <v>232</v>
      </c>
      <c r="P24" s="7">
        <f t="shared" si="2"/>
        <v>315</v>
      </c>
      <c r="Q24" s="7">
        <f t="shared" si="2"/>
        <v>278</v>
      </c>
      <c r="R24" s="7">
        <f t="shared" si="2"/>
        <v>455</v>
      </c>
      <c r="S24" s="7">
        <f>SUM(S16:S22)</f>
        <v>497</v>
      </c>
      <c r="T24" s="7">
        <f>SUM(T16:T22)</f>
        <v>318</v>
      </c>
      <c r="U24" s="7">
        <f>SUM(U16:U22)</f>
        <v>531</v>
      </c>
      <c r="V24" s="7">
        <f>SUM(V16:V22)</f>
        <v>326</v>
      </c>
      <c r="W24" s="7">
        <f>SUM(W16:W22)</f>
        <v>702</v>
      </c>
      <c r="X24" s="7">
        <f aca="true" t="shared" si="3" ref="X24:AD24">SUM(X16:X23)</f>
        <v>581</v>
      </c>
      <c r="Y24" s="7">
        <f t="shared" si="3"/>
        <v>622</v>
      </c>
      <c r="Z24" s="7">
        <f t="shared" si="3"/>
        <v>570</v>
      </c>
      <c r="AA24" s="7">
        <f t="shared" si="3"/>
        <v>648</v>
      </c>
      <c r="AB24" s="7">
        <f t="shared" si="3"/>
        <v>661</v>
      </c>
      <c r="AC24" s="7">
        <f t="shared" si="3"/>
        <v>622</v>
      </c>
      <c r="AD24" s="7">
        <f t="shared" si="3"/>
        <v>629</v>
      </c>
    </row>
    <row r="25" spans="1:19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30" ht="12.75">
      <c r="A26" s="7" t="s">
        <v>21</v>
      </c>
      <c r="B26" s="7">
        <f aca="true" t="shared" si="4" ref="B26:P26">B10+B13+B24</f>
        <v>1641</v>
      </c>
      <c r="C26" s="7">
        <f t="shared" si="4"/>
        <v>1007</v>
      </c>
      <c r="D26" s="7">
        <f t="shared" si="4"/>
        <v>1324</v>
      </c>
      <c r="E26" s="7">
        <f t="shared" si="4"/>
        <v>1096</v>
      </c>
      <c r="F26" s="7">
        <f t="shared" si="4"/>
        <v>1567</v>
      </c>
      <c r="G26" s="7">
        <f t="shared" si="4"/>
        <v>1298</v>
      </c>
      <c r="H26" s="7">
        <f t="shared" si="4"/>
        <v>1194</v>
      </c>
      <c r="I26" s="7">
        <f t="shared" si="4"/>
        <v>1216</v>
      </c>
      <c r="J26" s="7">
        <f t="shared" si="4"/>
        <v>1307</v>
      </c>
      <c r="K26" s="7">
        <f t="shared" si="4"/>
        <v>1137</v>
      </c>
      <c r="L26" s="7">
        <f t="shared" si="4"/>
        <v>1475</v>
      </c>
      <c r="M26" s="7">
        <f t="shared" si="4"/>
        <v>1300</v>
      </c>
      <c r="N26" s="7">
        <f t="shared" si="4"/>
        <v>1557</v>
      </c>
      <c r="O26" s="7">
        <f t="shared" si="4"/>
        <v>1337</v>
      </c>
      <c r="P26" s="7">
        <f t="shared" si="4"/>
        <v>1678</v>
      </c>
      <c r="Q26" s="7">
        <f aca="true" t="shared" si="5" ref="Q26:V26">Q10+Q13+Q24</f>
        <v>1517</v>
      </c>
      <c r="R26" s="7">
        <f t="shared" si="5"/>
        <v>1912</v>
      </c>
      <c r="S26" s="7">
        <f t="shared" si="5"/>
        <v>2404</v>
      </c>
      <c r="T26" s="7">
        <f t="shared" si="5"/>
        <v>2010</v>
      </c>
      <c r="U26" s="7">
        <f t="shared" si="5"/>
        <v>2940</v>
      </c>
      <c r="V26" s="7">
        <f t="shared" si="5"/>
        <v>2276</v>
      </c>
      <c r="W26" s="7">
        <f aca="true" t="shared" si="6" ref="W26:AB26">W10+W13+W24</f>
        <v>3523</v>
      </c>
      <c r="X26" s="7">
        <f t="shared" si="6"/>
        <v>3211</v>
      </c>
      <c r="Y26" s="7">
        <f t="shared" si="6"/>
        <v>3434</v>
      </c>
      <c r="Z26" s="7">
        <f t="shared" si="6"/>
        <v>4207</v>
      </c>
      <c r="AA26" s="7">
        <f t="shared" si="6"/>
        <v>4385</v>
      </c>
      <c r="AB26" s="7">
        <f t="shared" si="6"/>
        <v>4199</v>
      </c>
      <c r="AC26" s="7">
        <f>AC10+AC13+AC24</f>
        <v>4180</v>
      </c>
      <c r="AD26" s="7">
        <f>AD10+AD13+AD24</f>
        <v>4397</v>
      </c>
    </row>
    <row r="27" spans="1:19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2.75">
      <c r="A28" s="7"/>
      <c r="B28" s="8" t="s">
        <v>22</v>
      </c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 t="s">
        <v>22</v>
      </c>
      <c r="P28" s="10"/>
      <c r="Q28" s="10"/>
      <c r="R28" s="10"/>
      <c r="S28" s="10"/>
    </row>
    <row r="29" spans="1:19" ht="12.75">
      <c r="A29" s="6" t="s">
        <v>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29" ht="12.75">
      <c r="A30" s="7" t="s">
        <v>6</v>
      </c>
      <c r="B30" s="7">
        <v>504</v>
      </c>
      <c r="C30" s="7">
        <v>432</v>
      </c>
      <c r="D30" s="7">
        <v>471</v>
      </c>
      <c r="E30" s="7">
        <v>281</v>
      </c>
      <c r="F30" s="7">
        <v>427</v>
      </c>
      <c r="G30" s="7">
        <v>375</v>
      </c>
      <c r="H30" s="7">
        <v>370</v>
      </c>
      <c r="I30" s="7">
        <v>599</v>
      </c>
      <c r="J30" s="7">
        <v>307</v>
      </c>
      <c r="K30" s="7">
        <v>457</v>
      </c>
      <c r="L30" s="7">
        <v>472</v>
      </c>
      <c r="M30" s="7">
        <v>486</v>
      </c>
      <c r="N30" s="7">
        <v>569</v>
      </c>
      <c r="O30" s="7">
        <v>550</v>
      </c>
      <c r="P30" s="7">
        <v>640</v>
      </c>
      <c r="Q30" s="7">
        <v>593</v>
      </c>
      <c r="R30" s="7">
        <v>1184</v>
      </c>
      <c r="S30" s="7">
        <v>832</v>
      </c>
      <c r="T30" s="25">
        <v>630</v>
      </c>
      <c r="U30" s="7">
        <v>1241</v>
      </c>
      <c r="V30" s="7">
        <v>634</v>
      </c>
      <c r="W30" s="7">
        <v>1420</v>
      </c>
      <c r="X30" s="7">
        <v>1134</v>
      </c>
      <c r="Y30" s="7">
        <v>1657</v>
      </c>
      <c r="Z30" s="32">
        <v>1321</v>
      </c>
      <c r="AA30" s="28">
        <v>1120</v>
      </c>
      <c r="AB30" s="28">
        <v>1368</v>
      </c>
      <c r="AC30" s="30" t="s">
        <v>30</v>
      </c>
    </row>
    <row r="31" spans="1:29" ht="12.75">
      <c r="A31" s="7" t="s">
        <v>7</v>
      </c>
      <c r="B31" s="7">
        <v>2433</v>
      </c>
      <c r="C31" s="7">
        <v>1616</v>
      </c>
      <c r="D31" s="7">
        <v>2145</v>
      </c>
      <c r="E31" s="7">
        <v>2965</v>
      </c>
      <c r="F31" s="7">
        <v>3657</v>
      </c>
      <c r="G31" s="7">
        <v>3663</v>
      </c>
      <c r="H31" s="7">
        <v>3090</v>
      </c>
      <c r="I31" s="7">
        <v>3686</v>
      </c>
      <c r="J31" s="7">
        <v>3834</v>
      </c>
      <c r="K31" s="7">
        <v>4338</v>
      </c>
      <c r="L31" s="7">
        <v>5335</v>
      </c>
      <c r="M31" s="7">
        <v>6413</v>
      </c>
      <c r="N31" s="7">
        <v>5626</v>
      </c>
      <c r="O31" s="7">
        <v>5698</v>
      </c>
      <c r="P31" s="7">
        <v>8384</v>
      </c>
      <c r="Q31" s="7">
        <v>7525</v>
      </c>
      <c r="R31" s="7">
        <v>8832</v>
      </c>
      <c r="S31" s="7">
        <v>12996</v>
      </c>
      <c r="T31" s="25">
        <v>11223</v>
      </c>
      <c r="U31" s="7">
        <v>13940</v>
      </c>
      <c r="V31" s="7">
        <v>14685</v>
      </c>
      <c r="W31" s="7">
        <v>17920</v>
      </c>
      <c r="X31" s="7">
        <v>17168</v>
      </c>
      <c r="Y31" s="7">
        <v>15484</v>
      </c>
      <c r="Z31" s="32">
        <v>20250</v>
      </c>
      <c r="AA31" s="28">
        <v>24096</v>
      </c>
      <c r="AB31" s="28">
        <v>21668</v>
      </c>
      <c r="AC31" s="28">
        <v>14664</v>
      </c>
    </row>
    <row r="32" spans="1:29" ht="12.75">
      <c r="A32" s="6" t="s">
        <v>8</v>
      </c>
      <c r="B32" s="7">
        <v>1740</v>
      </c>
      <c r="C32" s="7">
        <v>1112</v>
      </c>
      <c r="D32" s="7">
        <v>1456</v>
      </c>
      <c r="E32" s="7">
        <v>1105</v>
      </c>
      <c r="F32" s="7">
        <v>1906</v>
      </c>
      <c r="G32" s="7">
        <v>1637</v>
      </c>
      <c r="H32" s="7">
        <v>1882</v>
      </c>
      <c r="I32" s="7">
        <v>1824</v>
      </c>
      <c r="J32" s="7">
        <v>1550</v>
      </c>
      <c r="K32" s="7">
        <v>1502</v>
      </c>
      <c r="L32" s="7">
        <v>1896</v>
      </c>
      <c r="M32" s="7">
        <v>1550</v>
      </c>
      <c r="N32" s="7">
        <v>2315</v>
      </c>
      <c r="O32" s="7">
        <v>2048</v>
      </c>
      <c r="P32" s="7">
        <v>1916</v>
      </c>
      <c r="Q32" s="7">
        <v>1844</v>
      </c>
      <c r="R32" s="7">
        <v>3023</v>
      </c>
      <c r="S32" s="7">
        <v>2466</v>
      </c>
      <c r="T32" s="25">
        <v>1639</v>
      </c>
      <c r="U32" s="7">
        <v>3534</v>
      </c>
      <c r="V32" s="7">
        <v>2163</v>
      </c>
      <c r="W32" s="7">
        <v>3723</v>
      </c>
      <c r="X32" s="7">
        <v>3434</v>
      </c>
      <c r="Y32" s="7">
        <v>3788</v>
      </c>
      <c r="Z32" s="32">
        <v>4297</v>
      </c>
      <c r="AA32" s="28">
        <v>4217</v>
      </c>
      <c r="AB32" s="28">
        <v>3816</v>
      </c>
      <c r="AC32" s="30" t="s">
        <v>30</v>
      </c>
    </row>
    <row r="33" spans="1:29" ht="12.75">
      <c r="A33" s="6" t="s">
        <v>9</v>
      </c>
      <c r="B33" s="7">
        <v>3093</v>
      </c>
      <c r="C33" s="7">
        <v>2343</v>
      </c>
      <c r="D33" s="7">
        <v>2540</v>
      </c>
      <c r="E33" s="7">
        <v>2413</v>
      </c>
      <c r="F33" s="7">
        <v>3311</v>
      </c>
      <c r="G33" s="7">
        <v>3055</v>
      </c>
      <c r="H33" s="7">
        <v>2534</v>
      </c>
      <c r="I33" s="7">
        <v>2356</v>
      </c>
      <c r="J33" s="7">
        <v>3048</v>
      </c>
      <c r="K33" s="7">
        <v>2000</v>
      </c>
      <c r="L33" s="7">
        <v>3411</v>
      </c>
      <c r="M33" s="7">
        <v>2580</v>
      </c>
      <c r="N33" s="7">
        <v>2938</v>
      </c>
      <c r="O33" s="7">
        <v>2354</v>
      </c>
      <c r="P33" s="7">
        <v>2810</v>
      </c>
      <c r="Q33" s="7">
        <v>3276</v>
      </c>
      <c r="R33" s="7">
        <v>5111</v>
      </c>
      <c r="S33" s="7">
        <v>5029</v>
      </c>
      <c r="T33" s="25">
        <v>4820</v>
      </c>
      <c r="U33" s="7">
        <v>6174</v>
      </c>
      <c r="V33" s="7">
        <v>4935</v>
      </c>
      <c r="W33" s="7">
        <v>6622</v>
      </c>
      <c r="X33" s="7">
        <v>6474</v>
      </c>
      <c r="Y33" s="7">
        <v>9148</v>
      </c>
      <c r="Z33" s="32">
        <v>3929</v>
      </c>
      <c r="AA33" s="28">
        <v>6960</v>
      </c>
      <c r="AB33" s="28">
        <v>9144</v>
      </c>
      <c r="AC33" s="28">
        <v>6704</v>
      </c>
    </row>
    <row r="34" spans="1:29" ht="12.75">
      <c r="A34" s="7" t="s">
        <v>10</v>
      </c>
      <c r="B34" s="7">
        <v>12711</v>
      </c>
      <c r="C34" s="7">
        <v>7440</v>
      </c>
      <c r="D34" s="7">
        <v>10397</v>
      </c>
      <c r="E34" s="7">
        <v>10147</v>
      </c>
      <c r="F34" s="7">
        <v>14575</v>
      </c>
      <c r="G34" s="7">
        <v>10902</v>
      </c>
      <c r="H34" s="7">
        <v>10875</v>
      </c>
      <c r="I34" s="7">
        <v>10730</v>
      </c>
      <c r="J34" s="7">
        <v>14400</v>
      </c>
      <c r="K34" s="7">
        <v>8932</v>
      </c>
      <c r="L34" s="7">
        <v>13770</v>
      </c>
      <c r="M34" s="7">
        <v>12788</v>
      </c>
      <c r="N34" s="7">
        <v>15015</v>
      </c>
      <c r="O34" s="7">
        <v>14178</v>
      </c>
      <c r="P34" s="7">
        <v>19630</v>
      </c>
      <c r="Q34" s="7">
        <v>18624</v>
      </c>
      <c r="R34" s="7">
        <v>28045</v>
      </c>
      <c r="S34" s="7">
        <v>32292</v>
      </c>
      <c r="T34" s="25">
        <v>31280</v>
      </c>
      <c r="U34" s="7">
        <v>43050</v>
      </c>
      <c r="V34" s="7">
        <v>35465</v>
      </c>
      <c r="W34" s="7">
        <v>49432</v>
      </c>
      <c r="X34" s="7">
        <v>44550</v>
      </c>
      <c r="Y34" s="7">
        <v>46530</v>
      </c>
      <c r="Z34" s="32">
        <v>59700</v>
      </c>
      <c r="AA34" s="28">
        <v>54000</v>
      </c>
      <c r="AB34" s="28">
        <v>54320</v>
      </c>
      <c r="AC34" s="28">
        <v>57960</v>
      </c>
    </row>
    <row r="35" spans="1:29" ht="12.75">
      <c r="A35" s="7" t="s">
        <v>11</v>
      </c>
      <c r="B35" s="7">
        <f aca="true" t="shared" si="7" ref="B35:V35">SUM(B30:B34)</f>
        <v>20481</v>
      </c>
      <c r="C35" s="7">
        <f t="shared" si="7"/>
        <v>12943</v>
      </c>
      <c r="D35" s="7">
        <f t="shared" si="7"/>
        <v>17009</v>
      </c>
      <c r="E35" s="7">
        <f t="shared" si="7"/>
        <v>16911</v>
      </c>
      <c r="F35" s="7">
        <f t="shared" si="7"/>
        <v>23876</v>
      </c>
      <c r="G35" s="7">
        <f t="shared" si="7"/>
        <v>19632</v>
      </c>
      <c r="H35" s="7">
        <f t="shared" si="7"/>
        <v>18751</v>
      </c>
      <c r="I35" s="7">
        <f t="shared" si="7"/>
        <v>19195</v>
      </c>
      <c r="J35" s="7">
        <f t="shared" si="7"/>
        <v>23139</v>
      </c>
      <c r="K35" s="7">
        <f t="shared" si="7"/>
        <v>17229</v>
      </c>
      <c r="L35" s="7">
        <f t="shared" si="7"/>
        <v>24884</v>
      </c>
      <c r="M35" s="7">
        <f t="shared" si="7"/>
        <v>23817</v>
      </c>
      <c r="N35" s="7">
        <f t="shared" si="7"/>
        <v>26463</v>
      </c>
      <c r="O35" s="7">
        <f t="shared" si="7"/>
        <v>24828</v>
      </c>
      <c r="P35" s="7">
        <f t="shared" si="7"/>
        <v>33380</v>
      </c>
      <c r="Q35" s="7">
        <f t="shared" si="7"/>
        <v>31862</v>
      </c>
      <c r="R35" s="7">
        <f t="shared" si="7"/>
        <v>46195</v>
      </c>
      <c r="S35" s="7">
        <f t="shared" si="7"/>
        <v>53615</v>
      </c>
      <c r="T35" s="7">
        <f t="shared" si="7"/>
        <v>49592</v>
      </c>
      <c r="U35" s="7">
        <f t="shared" si="7"/>
        <v>67939</v>
      </c>
      <c r="V35" s="7">
        <f t="shared" si="7"/>
        <v>57882</v>
      </c>
      <c r="W35" s="7">
        <f aca="true" t="shared" si="8" ref="W35:AC35">SUM(W30:W34)</f>
        <v>79117</v>
      </c>
      <c r="X35" s="7">
        <f t="shared" si="8"/>
        <v>72760</v>
      </c>
      <c r="Y35" s="7">
        <f t="shared" si="8"/>
        <v>76607</v>
      </c>
      <c r="Z35" s="7">
        <f t="shared" si="8"/>
        <v>89497</v>
      </c>
      <c r="AA35" s="7">
        <f t="shared" si="8"/>
        <v>90393</v>
      </c>
      <c r="AB35" s="7">
        <f t="shared" si="8"/>
        <v>90316</v>
      </c>
      <c r="AC35" s="7">
        <f t="shared" si="8"/>
        <v>79328</v>
      </c>
    </row>
    <row r="36" spans="1:2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Z36" s="31"/>
    </row>
    <row r="37" spans="1:26" ht="12.75">
      <c r="A37" s="7" t="s">
        <v>12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Z37" s="31"/>
    </row>
    <row r="38" spans="1:29" ht="12.75">
      <c r="A38" s="7" t="s">
        <v>13</v>
      </c>
      <c r="B38" s="7">
        <v>9360</v>
      </c>
      <c r="C38" s="7">
        <v>3366</v>
      </c>
      <c r="D38" s="7">
        <v>6150</v>
      </c>
      <c r="E38" s="7">
        <v>4888</v>
      </c>
      <c r="F38" s="7">
        <v>8747</v>
      </c>
      <c r="G38" s="7">
        <v>6752</v>
      </c>
      <c r="H38" s="7">
        <v>7062</v>
      </c>
      <c r="I38" s="7">
        <v>6061</v>
      </c>
      <c r="J38" s="7">
        <v>6931</v>
      </c>
      <c r="K38" s="7">
        <v>6490</v>
      </c>
      <c r="L38" s="7">
        <v>6838</v>
      </c>
      <c r="M38" s="7">
        <v>5628</v>
      </c>
      <c r="N38" s="7">
        <v>7191</v>
      </c>
      <c r="O38" s="7">
        <v>7037</v>
      </c>
      <c r="P38" s="7">
        <v>8020</v>
      </c>
      <c r="Q38" s="7">
        <v>7638</v>
      </c>
      <c r="R38" s="7">
        <v>13907</v>
      </c>
      <c r="S38" s="7">
        <v>17823</v>
      </c>
      <c r="T38" s="25">
        <v>12293</v>
      </c>
      <c r="U38" s="7">
        <v>22052</v>
      </c>
      <c r="V38" s="7">
        <v>15660</v>
      </c>
      <c r="W38" s="7">
        <v>25026</v>
      </c>
      <c r="X38" s="7">
        <v>21676</v>
      </c>
      <c r="Y38" s="7">
        <v>25242</v>
      </c>
      <c r="Z38" s="7">
        <v>31320</v>
      </c>
      <c r="AA38" s="28">
        <v>29640</v>
      </c>
      <c r="AB38" s="28">
        <v>26114</v>
      </c>
      <c r="AC38" s="28">
        <v>26404</v>
      </c>
    </row>
    <row r="39" spans="1:26" ht="12.75">
      <c r="A39" s="7" t="s">
        <v>14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25"/>
      <c r="Z39" s="31"/>
    </row>
    <row r="40" spans="1:26" ht="12.75">
      <c r="A40" s="7" t="s">
        <v>15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25"/>
      <c r="Z40" s="31"/>
    </row>
    <row r="41" spans="1:29" ht="12.75">
      <c r="A41" s="7" t="s">
        <v>16</v>
      </c>
      <c r="B41" s="7">
        <v>2337</v>
      </c>
      <c r="C41" s="7">
        <v>964</v>
      </c>
      <c r="D41" s="7">
        <v>1528</v>
      </c>
      <c r="E41" s="7">
        <v>1079</v>
      </c>
      <c r="F41" s="7">
        <v>1747</v>
      </c>
      <c r="G41" s="7">
        <v>1638</v>
      </c>
      <c r="H41" s="7">
        <v>1872</v>
      </c>
      <c r="I41" s="7">
        <v>1742</v>
      </c>
      <c r="J41" s="7">
        <v>1335</v>
      </c>
      <c r="K41" s="7">
        <v>1746</v>
      </c>
      <c r="L41" s="7">
        <v>1602</v>
      </c>
      <c r="M41" s="7">
        <v>1425</v>
      </c>
      <c r="N41" s="7">
        <v>1740</v>
      </c>
      <c r="O41" s="7">
        <v>1922</v>
      </c>
      <c r="P41" s="7">
        <v>2145</v>
      </c>
      <c r="Q41" s="7">
        <v>1738</v>
      </c>
      <c r="R41" s="7">
        <v>3830</v>
      </c>
      <c r="S41" s="7">
        <v>3505</v>
      </c>
      <c r="T41" s="25">
        <v>2268</v>
      </c>
      <c r="U41" s="7">
        <v>5120</v>
      </c>
      <c r="V41" s="7">
        <v>3782</v>
      </c>
      <c r="W41" s="7">
        <v>4770</v>
      </c>
      <c r="X41" s="7">
        <v>5125</v>
      </c>
      <c r="Y41" s="7">
        <v>5264</v>
      </c>
      <c r="Z41" s="7">
        <v>4490</v>
      </c>
      <c r="AA41" s="28">
        <v>5660</v>
      </c>
      <c r="AB41" s="28">
        <v>5538</v>
      </c>
      <c r="AC41" s="28">
        <v>5495</v>
      </c>
    </row>
    <row r="42" spans="1:29" ht="12.75">
      <c r="A42" s="29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25"/>
      <c r="U42" s="7"/>
      <c r="V42" s="7"/>
      <c r="W42" s="7"/>
      <c r="X42" s="7">
        <v>0</v>
      </c>
      <c r="Y42" s="7">
        <v>0</v>
      </c>
      <c r="Z42" s="7">
        <v>290</v>
      </c>
      <c r="AA42" s="28">
        <v>404</v>
      </c>
      <c r="AB42" s="28">
        <v>357</v>
      </c>
      <c r="AC42" s="30" t="s">
        <v>30</v>
      </c>
    </row>
    <row r="43" spans="1:29" ht="12.75">
      <c r="A43" s="29" t="s">
        <v>31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25"/>
      <c r="U43" s="7"/>
      <c r="V43" s="7"/>
      <c r="W43" s="7"/>
      <c r="X43" s="7"/>
      <c r="Y43" s="7"/>
      <c r="Z43" s="7"/>
      <c r="AA43" s="28">
        <v>703</v>
      </c>
      <c r="AB43" s="28">
        <v>904</v>
      </c>
      <c r="AC43" s="30" t="s">
        <v>30</v>
      </c>
    </row>
    <row r="44" spans="1:29" ht="12.75">
      <c r="A44" s="7" t="s">
        <v>17</v>
      </c>
      <c r="B44" s="7">
        <v>1590</v>
      </c>
      <c r="C44" s="7">
        <v>2228</v>
      </c>
      <c r="D44" s="7">
        <v>2340</v>
      </c>
      <c r="E44" s="7">
        <v>1872</v>
      </c>
      <c r="F44" s="7">
        <v>2565</v>
      </c>
      <c r="G44" s="7">
        <v>2926</v>
      </c>
      <c r="H44" s="7">
        <v>2324</v>
      </c>
      <c r="I44" s="7">
        <v>2850</v>
      </c>
      <c r="J44" s="7">
        <v>1166</v>
      </c>
      <c r="K44" s="7">
        <v>3005</v>
      </c>
      <c r="L44" s="7">
        <v>2423</v>
      </c>
      <c r="M44" s="7">
        <v>1790</v>
      </c>
      <c r="N44" s="7">
        <v>2496</v>
      </c>
      <c r="O44" s="7">
        <v>2268</v>
      </c>
      <c r="P44" s="7">
        <v>2414</v>
      </c>
      <c r="Q44" s="7">
        <v>2457</v>
      </c>
      <c r="R44" s="7">
        <v>3790</v>
      </c>
      <c r="S44" s="7">
        <v>3627</v>
      </c>
      <c r="T44" s="25">
        <v>2776</v>
      </c>
      <c r="U44" s="7">
        <v>5038</v>
      </c>
      <c r="V44" s="7">
        <v>4038</v>
      </c>
      <c r="W44" s="7">
        <v>5720</v>
      </c>
      <c r="X44" s="7">
        <v>5564</v>
      </c>
      <c r="Y44" s="7">
        <v>4738</v>
      </c>
      <c r="Z44" s="7">
        <v>2786</v>
      </c>
      <c r="AA44" s="28">
        <v>3234</v>
      </c>
      <c r="AB44" s="28">
        <v>4086</v>
      </c>
      <c r="AC44" s="30" t="s">
        <v>30</v>
      </c>
    </row>
    <row r="45" spans="1:29" ht="12.75">
      <c r="A45" s="7" t="s">
        <v>18</v>
      </c>
      <c r="B45" s="7">
        <v>2533</v>
      </c>
      <c r="C45" s="7">
        <v>1913</v>
      </c>
      <c r="D45" s="7">
        <v>2491</v>
      </c>
      <c r="E45" s="7">
        <v>1480</v>
      </c>
      <c r="F45" s="7">
        <v>2737</v>
      </c>
      <c r="G45" s="7">
        <v>2363</v>
      </c>
      <c r="H45" s="7">
        <v>1760</v>
      </c>
      <c r="I45" s="7">
        <v>2059</v>
      </c>
      <c r="J45" s="7">
        <v>1544</v>
      </c>
      <c r="K45" s="7">
        <v>1931</v>
      </c>
      <c r="L45" s="7">
        <v>2438</v>
      </c>
      <c r="M45" s="7">
        <v>1841</v>
      </c>
      <c r="N45" s="7">
        <v>3040</v>
      </c>
      <c r="O45" s="7">
        <v>2088</v>
      </c>
      <c r="P45" s="7">
        <v>2886</v>
      </c>
      <c r="Q45" s="7">
        <v>2704</v>
      </c>
      <c r="R45" s="7">
        <v>4305</v>
      </c>
      <c r="S45" s="7">
        <v>5175</v>
      </c>
      <c r="T45" s="25">
        <v>3690</v>
      </c>
      <c r="U45" s="7">
        <v>5387</v>
      </c>
      <c r="V45" s="7">
        <v>3560</v>
      </c>
      <c r="W45" s="7">
        <v>7222</v>
      </c>
      <c r="X45" s="7">
        <v>5198</v>
      </c>
      <c r="Y45" s="7">
        <v>6922</v>
      </c>
      <c r="Z45" s="7">
        <v>4032</v>
      </c>
      <c r="AA45" s="28">
        <v>7680</v>
      </c>
      <c r="AB45" s="28">
        <v>6419</v>
      </c>
      <c r="AC45" s="28">
        <v>9477</v>
      </c>
    </row>
    <row r="46" spans="1:21" ht="12.75" hidden="1">
      <c r="A46" s="6" t="s">
        <v>19</v>
      </c>
      <c r="B46" s="7">
        <v>328</v>
      </c>
      <c r="C46" s="6" t="s">
        <v>23</v>
      </c>
      <c r="D46" s="6" t="s">
        <v>23</v>
      </c>
      <c r="E46" s="6" t="s">
        <v>23</v>
      </c>
      <c r="F46" s="6" t="s">
        <v>23</v>
      </c>
      <c r="G46" s="6" t="s">
        <v>23</v>
      </c>
      <c r="H46" s="6" t="s">
        <v>23</v>
      </c>
      <c r="I46" s="6" t="s">
        <v>23</v>
      </c>
      <c r="J46" s="6" t="s">
        <v>23</v>
      </c>
      <c r="K46" s="6" t="s">
        <v>23</v>
      </c>
      <c r="L46" s="6" t="s">
        <v>23</v>
      </c>
      <c r="M46" s="6" t="s">
        <v>23</v>
      </c>
      <c r="N46" s="6" t="s">
        <v>23</v>
      </c>
      <c r="O46" s="6" t="s">
        <v>23</v>
      </c>
      <c r="P46" s="6" t="s">
        <v>23</v>
      </c>
      <c r="Q46" s="6" t="s">
        <v>23</v>
      </c>
      <c r="R46" s="6" t="s">
        <v>23</v>
      </c>
      <c r="S46" s="6" t="s">
        <v>23</v>
      </c>
      <c r="T46" s="25" t="s">
        <v>28</v>
      </c>
      <c r="U46" s="25" t="s">
        <v>28</v>
      </c>
    </row>
    <row r="47" spans="1:29" ht="12.75">
      <c r="A47" s="7" t="s">
        <v>20</v>
      </c>
      <c r="B47" s="7">
        <v>2496</v>
      </c>
      <c r="C47" s="7">
        <v>2079</v>
      </c>
      <c r="D47" s="7">
        <v>2730</v>
      </c>
      <c r="E47" s="7">
        <v>2489</v>
      </c>
      <c r="F47" s="7">
        <v>2497</v>
      </c>
      <c r="G47" s="7">
        <v>1905</v>
      </c>
      <c r="H47" s="7">
        <v>1617</v>
      </c>
      <c r="I47" s="7">
        <v>1778</v>
      </c>
      <c r="J47" s="7">
        <v>1801</v>
      </c>
      <c r="K47" s="7">
        <v>1986</v>
      </c>
      <c r="L47" s="7">
        <v>2315</v>
      </c>
      <c r="M47" s="7">
        <v>2212</v>
      </c>
      <c r="N47" s="7">
        <v>3230</v>
      </c>
      <c r="O47" s="7">
        <v>1620</v>
      </c>
      <c r="P47" s="7">
        <v>3120</v>
      </c>
      <c r="Q47" s="7">
        <v>3392</v>
      </c>
      <c r="R47" s="7">
        <v>5865</v>
      </c>
      <c r="S47" s="7">
        <v>7340</v>
      </c>
      <c r="T47" s="25">
        <v>4622</v>
      </c>
      <c r="U47" s="7">
        <v>5627</v>
      </c>
      <c r="V47" s="7">
        <v>3010</v>
      </c>
      <c r="W47" s="7">
        <v>9911</v>
      </c>
      <c r="X47" s="7">
        <v>6680</v>
      </c>
      <c r="Y47" s="7">
        <v>7117</v>
      </c>
      <c r="Z47" s="7">
        <v>7873</v>
      </c>
      <c r="AA47" s="28">
        <v>6500</v>
      </c>
      <c r="AB47" s="28">
        <v>7290</v>
      </c>
      <c r="AC47" s="28">
        <v>8775</v>
      </c>
    </row>
    <row r="48" spans="1:29" ht="12.75">
      <c r="A48" s="29" t="s">
        <v>19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25"/>
      <c r="U48" s="7"/>
      <c r="V48" s="7"/>
      <c r="W48" s="7"/>
      <c r="X48" s="7">
        <v>0</v>
      </c>
      <c r="Y48" s="7">
        <v>0</v>
      </c>
      <c r="Z48" s="7">
        <v>920</v>
      </c>
      <c r="AA48" s="28">
        <v>1132</v>
      </c>
      <c r="AB48" s="28">
        <v>801</v>
      </c>
      <c r="AC48" s="30" t="s">
        <v>30</v>
      </c>
    </row>
    <row r="49" spans="1:29" ht="12.75">
      <c r="A49" s="7" t="s">
        <v>11</v>
      </c>
      <c r="B49" s="7">
        <f aca="true" t="shared" si="9" ref="B49:W49">SUM(B41:B47)</f>
        <v>9284</v>
      </c>
      <c r="C49" s="7">
        <f t="shared" si="9"/>
        <v>7184</v>
      </c>
      <c r="D49" s="7">
        <f t="shared" si="9"/>
        <v>9089</v>
      </c>
      <c r="E49" s="7">
        <f t="shared" si="9"/>
        <v>6920</v>
      </c>
      <c r="F49" s="7">
        <f t="shared" si="9"/>
        <v>9546</v>
      </c>
      <c r="G49" s="7">
        <f t="shared" si="9"/>
        <v>8832</v>
      </c>
      <c r="H49" s="7">
        <f t="shared" si="9"/>
        <v>7573</v>
      </c>
      <c r="I49" s="7">
        <f t="shared" si="9"/>
        <v>8429</v>
      </c>
      <c r="J49" s="7">
        <f t="shared" si="9"/>
        <v>5846</v>
      </c>
      <c r="K49" s="7">
        <f t="shared" si="9"/>
        <v>8668</v>
      </c>
      <c r="L49" s="7">
        <f t="shared" si="9"/>
        <v>8778</v>
      </c>
      <c r="M49" s="7">
        <f t="shared" si="9"/>
        <v>7268</v>
      </c>
      <c r="N49" s="7">
        <f t="shared" si="9"/>
        <v>10506</v>
      </c>
      <c r="O49" s="7">
        <f t="shared" si="9"/>
        <v>7898</v>
      </c>
      <c r="P49" s="7">
        <f t="shared" si="9"/>
        <v>10565</v>
      </c>
      <c r="Q49" s="7">
        <f t="shared" si="9"/>
        <v>10291</v>
      </c>
      <c r="R49" s="7">
        <f t="shared" si="9"/>
        <v>17790</v>
      </c>
      <c r="S49" s="7">
        <f t="shared" si="9"/>
        <v>19647</v>
      </c>
      <c r="T49" s="7">
        <f t="shared" si="9"/>
        <v>13356</v>
      </c>
      <c r="U49" s="7">
        <f t="shared" si="9"/>
        <v>21172</v>
      </c>
      <c r="V49" s="7">
        <f t="shared" si="9"/>
        <v>14390</v>
      </c>
      <c r="W49" s="7">
        <f t="shared" si="9"/>
        <v>27623</v>
      </c>
      <c r="X49" s="7">
        <f aca="true" t="shared" si="10" ref="X49:AC49">SUM(X41:X48)</f>
        <v>22567</v>
      </c>
      <c r="Y49" s="7">
        <f t="shared" si="10"/>
        <v>24041</v>
      </c>
      <c r="Z49" s="7">
        <f t="shared" si="10"/>
        <v>20391</v>
      </c>
      <c r="AA49" s="7">
        <f t="shared" si="10"/>
        <v>25313</v>
      </c>
      <c r="AB49" s="7">
        <f t="shared" si="10"/>
        <v>25395</v>
      </c>
      <c r="AC49" s="7">
        <f t="shared" si="10"/>
        <v>23747</v>
      </c>
    </row>
    <row r="50" spans="1:26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25"/>
      <c r="Z50" s="31"/>
    </row>
    <row r="51" spans="1:29" ht="12.75">
      <c r="A51" s="7" t="s">
        <v>21</v>
      </c>
      <c r="B51" s="7">
        <f aca="true" t="shared" si="11" ref="B51:V51">B35+B38+B49</f>
        <v>39125</v>
      </c>
      <c r="C51" s="7">
        <f t="shared" si="11"/>
        <v>23493</v>
      </c>
      <c r="D51" s="7">
        <f t="shared" si="11"/>
        <v>32248</v>
      </c>
      <c r="E51" s="7">
        <f t="shared" si="11"/>
        <v>28719</v>
      </c>
      <c r="F51" s="7">
        <f t="shared" si="11"/>
        <v>42169</v>
      </c>
      <c r="G51" s="7">
        <f t="shared" si="11"/>
        <v>35216</v>
      </c>
      <c r="H51" s="7">
        <f t="shared" si="11"/>
        <v>33386</v>
      </c>
      <c r="I51" s="7">
        <f t="shared" si="11"/>
        <v>33685</v>
      </c>
      <c r="J51" s="7">
        <f t="shared" si="11"/>
        <v>35916</v>
      </c>
      <c r="K51" s="7">
        <f t="shared" si="11"/>
        <v>32387</v>
      </c>
      <c r="L51" s="7">
        <f t="shared" si="11"/>
        <v>40500</v>
      </c>
      <c r="M51" s="7">
        <f t="shared" si="11"/>
        <v>36713</v>
      </c>
      <c r="N51" s="7">
        <f t="shared" si="11"/>
        <v>44160</v>
      </c>
      <c r="O51" s="7">
        <f t="shared" si="11"/>
        <v>39763</v>
      </c>
      <c r="P51" s="7">
        <f t="shared" si="11"/>
        <v>51965</v>
      </c>
      <c r="Q51" s="7">
        <f t="shared" si="11"/>
        <v>49791</v>
      </c>
      <c r="R51" s="7">
        <f t="shared" si="11"/>
        <v>77892</v>
      </c>
      <c r="S51" s="7">
        <f t="shared" si="11"/>
        <v>91085</v>
      </c>
      <c r="T51" s="7">
        <f t="shared" si="11"/>
        <v>75241</v>
      </c>
      <c r="U51" s="7">
        <f t="shared" si="11"/>
        <v>111163</v>
      </c>
      <c r="V51" s="7">
        <f t="shared" si="11"/>
        <v>87932</v>
      </c>
      <c r="W51" s="7">
        <f aca="true" t="shared" si="12" ref="W51:AB51">W35+W38+W49</f>
        <v>131766</v>
      </c>
      <c r="X51" s="7">
        <f t="shared" si="12"/>
        <v>117003</v>
      </c>
      <c r="Y51" s="7">
        <f t="shared" si="12"/>
        <v>125890</v>
      </c>
      <c r="Z51" s="7">
        <f t="shared" si="12"/>
        <v>141208</v>
      </c>
      <c r="AA51" s="7">
        <f t="shared" si="12"/>
        <v>145346</v>
      </c>
      <c r="AB51" s="7">
        <f t="shared" si="12"/>
        <v>141825</v>
      </c>
      <c r="AC51" s="7">
        <f>AC35+AC38+AC49</f>
        <v>129479</v>
      </c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Z52" s="31"/>
    </row>
    <row r="53" spans="1:26" ht="12.75">
      <c r="A53" s="3"/>
      <c r="B53" s="4" t="s">
        <v>24</v>
      </c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 t="s">
        <v>24</v>
      </c>
      <c r="Q53" s="4"/>
      <c r="R53" s="4"/>
      <c r="S53" s="4"/>
      <c r="Z53" s="31"/>
    </row>
    <row r="54" spans="1:26" ht="12.75">
      <c r="A54" s="6" t="s">
        <v>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 t="s">
        <v>14</v>
      </c>
      <c r="O54" s="3"/>
      <c r="P54" s="3"/>
      <c r="Q54" s="3"/>
      <c r="R54" s="3"/>
      <c r="S54" s="3"/>
      <c r="Z54" s="31"/>
    </row>
    <row r="55" spans="1:29" ht="12.75">
      <c r="A55" s="7" t="s">
        <v>6</v>
      </c>
      <c r="B55" s="11">
        <f aca="true" t="shared" si="13" ref="B55:Y55">B30/B5</f>
        <v>42</v>
      </c>
      <c r="C55" s="11">
        <f t="shared" si="13"/>
        <v>43.2</v>
      </c>
      <c r="D55" s="11">
        <f t="shared" si="13"/>
        <v>42.81818181818182</v>
      </c>
      <c r="E55" s="11">
        <f t="shared" si="13"/>
        <v>40.142857142857146</v>
      </c>
      <c r="F55" s="11">
        <f t="shared" si="13"/>
        <v>42.7</v>
      </c>
      <c r="G55" s="11">
        <f t="shared" si="13"/>
        <v>41.666666666666664</v>
      </c>
      <c r="H55" s="11">
        <f t="shared" si="13"/>
        <v>41.111111111111114</v>
      </c>
      <c r="I55" s="11">
        <f t="shared" si="13"/>
        <v>42.785714285714285</v>
      </c>
      <c r="J55" s="11">
        <f t="shared" si="13"/>
        <v>43.857142857142854</v>
      </c>
      <c r="K55" s="11">
        <f t="shared" si="13"/>
        <v>45.7</v>
      </c>
      <c r="L55" s="11">
        <f t="shared" si="13"/>
        <v>47.2</v>
      </c>
      <c r="M55" s="11">
        <f t="shared" si="13"/>
        <v>48.6</v>
      </c>
      <c r="N55" s="11">
        <f t="shared" si="13"/>
        <v>51.72727272727273</v>
      </c>
      <c r="O55" s="11">
        <f t="shared" si="13"/>
        <v>50</v>
      </c>
      <c r="P55" s="11">
        <f t="shared" si="13"/>
        <v>58.18181818181818</v>
      </c>
      <c r="Q55" s="11">
        <f t="shared" si="13"/>
        <v>53.90909090909091</v>
      </c>
      <c r="R55" s="11">
        <f t="shared" si="13"/>
        <v>62.31578947368421</v>
      </c>
      <c r="S55" s="11">
        <f t="shared" si="13"/>
        <v>64</v>
      </c>
      <c r="T55" s="11">
        <f t="shared" si="13"/>
        <v>70</v>
      </c>
      <c r="U55" s="11">
        <f t="shared" si="13"/>
        <v>73</v>
      </c>
      <c r="V55" s="11">
        <f t="shared" si="13"/>
        <v>63.4</v>
      </c>
      <c r="W55" s="11">
        <f t="shared" si="13"/>
        <v>71</v>
      </c>
      <c r="X55" s="11">
        <f t="shared" si="13"/>
        <v>70.875</v>
      </c>
      <c r="Y55" s="11">
        <f t="shared" si="13"/>
        <v>87.21052631578948</v>
      </c>
      <c r="Z55" s="11">
        <f aca="true" t="shared" si="14" ref="Z55:AB60">Z30/Z5</f>
        <v>69.52631578947368</v>
      </c>
      <c r="AA55" s="11">
        <f t="shared" si="14"/>
        <v>62.22222222222222</v>
      </c>
      <c r="AB55" s="11">
        <f t="shared" si="14"/>
        <v>76</v>
      </c>
      <c r="AC55" s="30" t="s">
        <v>30</v>
      </c>
    </row>
    <row r="56" spans="1:29" ht="12.75">
      <c r="A56" s="7" t="s">
        <v>7</v>
      </c>
      <c r="B56" s="11">
        <f aca="true" t="shared" si="15" ref="B56:Y56">B31/B6</f>
        <v>15.901960784313726</v>
      </c>
      <c r="C56" s="11">
        <f t="shared" si="15"/>
        <v>14.300884955752212</v>
      </c>
      <c r="D56" s="11">
        <f t="shared" si="15"/>
        <v>14.3</v>
      </c>
      <c r="E56" s="11">
        <f t="shared" si="15"/>
        <v>18.30246913580247</v>
      </c>
      <c r="F56" s="11">
        <f t="shared" si="15"/>
        <v>21.898203592814372</v>
      </c>
      <c r="G56" s="11">
        <f t="shared" si="15"/>
        <v>19.8</v>
      </c>
      <c r="H56" s="11">
        <f t="shared" si="15"/>
        <v>20.6</v>
      </c>
      <c r="I56" s="11">
        <f t="shared" si="15"/>
        <v>19.4</v>
      </c>
      <c r="J56" s="11">
        <f t="shared" si="15"/>
        <v>14.2</v>
      </c>
      <c r="K56" s="11">
        <f t="shared" si="15"/>
        <v>18.698275862068964</v>
      </c>
      <c r="L56" s="11">
        <f t="shared" si="15"/>
        <v>19.4</v>
      </c>
      <c r="M56" s="11">
        <f t="shared" si="15"/>
        <v>22.50175438596491</v>
      </c>
      <c r="N56" s="11">
        <f t="shared" si="15"/>
        <v>19.4</v>
      </c>
      <c r="O56" s="11">
        <f t="shared" si="15"/>
        <v>21.50188679245283</v>
      </c>
      <c r="P56" s="11">
        <f t="shared" si="15"/>
        <v>24.30144927536232</v>
      </c>
      <c r="Q56" s="11">
        <f t="shared" si="15"/>
        <v>30.1</v>
      </c>
      <c r="R56" s="11">
        <f t="shared" si="15"/>
        <v>36.8</v>
      </c>
      <c r="S56" s="11">
        <f t="shared" si="15"/>
        <v>32.90126582278481</v>
      </c>
      <c r="T56" s="11">
        <f t="shared" si="15"/>
        <v>33.50149253731343</v>
      </c>
      <c r="U56" s="11">
        <f t="shared" si="15"/>
        <v>34</v>
      </c>
      <c r="V56" s="11">
        <f t="shared" si="15"/>
        <v>33</v>
      </c>
      <c r="W56" s="11">
        <f t="shared" si="15"/>
        <v>32</v>
      </c>
      <c r="X56" s="11">
        <f t="shared" si="15"/>
        <v>31.50091743119266</v>
      </c>
      <c r="Y56" s="11">
        <f t="shared" si="15"/>
        <v>28</v>
      </c>
      <c r="Z56" s="11">
        <f t="shared" si="14"/>
        <v>30</v>
      </c>
      <c r="AA56" s="11">
        <f>AA31/AA6</f>
        <v>33.7006993006993</v>
      </c>
      <c r="AB56" s="11">
        <f t="shared" si="14"/>
        <v>40.20037105751391</v>
      </c>
      <c r="AC56" s="11">
        <f>AC31/AC6</f>
        <v>28.2</v>
      </c>
    </row>
    <row r="57" spans="1:29" ht="12.75">
      <c r="A57" s="6" t="s">
        <v>8</v>
      </c>
      <c r="B57" s="11">
        <f aca="true" t="shared" si="16" ref="B57:Y57">B32/B7</f>
        <v>34.8</v>
      </c>
      <c r="C57" s="11">
        <f t="shared" si="16"/>
        <v>33.696969696969695</v>
      </c>
      <c r="D57" s="11">
        <f t="shared" si="16"/>
        <v>36.4</v>
      </c>
      <c r="E57" s="11">
        <f t="shared" si="16"/>
        <v>38.10344827586207</v>
      </c>
      <c r="F57" s="11">
        <f t="shared" si="16"/>
        <v>38.89795918367347</v>
      </c>
      <c r="G57" s="11">
        <f t="shared" si="16"/>
        <v>37.20454545454545</v>
      </c>
      <c r="H57" s="11">
        <f t="shared" si="16"/>
        <v>36.19230769230769</v>
      </c>
      <c r="I57" s="11">
        <f t="shared" si="16"/>
        <v>38.808510638297875</v>
      </c>
      <c r="J57" s="11">
        <f t="shared" si="16"/>
        <v>37.80487804878049</v>
      </c>
      <c r="K57" s="11">
        <f t="shared" si="16"/>
        <v>40.5945945945946</v>
      </c>
      <c r="L57" s="11">
        <f t="shared" si="16"/>
        <v>39.5</v>
      </c>
      <c r="M57" s="11">
        <f t="shared" si="16"/>
        <v>41.891891891891895</v>
      </c>
      <c r="N57" s="11">
        <f t="shared" si="16"/>
        <v>46.3</v>
      </c>
      <c r="O57" s="11">
        <f t="shared" si="16"/>
        <v>51.2</v>
      </c>
      <c r="P57" s="11">
        <f t="shared" si="16"/>
        <v>47.9</v>
      </c>
      <c r="Q57" s="11">
        <f t="shared" si="16"/>
        <v>46.1</v>
      </c>
      <c r="R57" s="11">
        <f t="shared" si="16"/>
        <v>46.50769230769231</v>
      </c>
      <c r="S57" s="11">
        <f t="shared" si="16"/>
        <v>53.608695652173914</v>
      </c>
      <c r="T57" s="11">
        <f t="shared" si="16"/>
        <v>56.51724137931034</v>
      </c>
      <c r="U57" s="11">
        <f t="shared" si="16"/>
        <v>57</v>
      </c>
      <c r="V57" s="11">
        <f t="shared" si="16"/>
        <v>51.5</v>
      </c>
      <c r="W57" s="11">
        <f t="shared" si="16"/>
        <v>59.095238095238095</v>
      </c>
      <c r="X57" s="11">
        <f t="shared" si="16"/>
        <v>56.295081967213115</v>
      </c>
      <c r="Y57" s="11">
        <f t="shared" si="16"/>
        <v>50.50666666666667</v>
      </c>
      <c r="Z57" s="11">
        <f t="shared" si="14"/>
        <v>55.8051948051948</v>
      </c>
      <c r="AA57" s="11">
        <f>AA32/AA7</f>
        <v>50.20238095238095</v>
      </c>
      <c r="AB57" s="11">
        <f t="shared" si="14"/>
        <v>53</v>
      </c>
      <c r="AC57" s="30" t="s">
        <v>30</v>
      </c>
    </row>
    <row r="58" spans="1:29" ht="12.75">
      <c r="A58" s="6" t="s">
        <v>9</v>
      </c>
      <c r="B58" s="11">
        <f aca="true" t="shared" si="17" ref="B58:Y58">B33/B8</f>
        <v>32.90425531914894</v>
      </c>
      <c r="C58" s="11">
        <f t="shared" si="17"/>
        <v>35.5</v>
      </c>
      <c r="D58" s="11">
        <f t="shared" si="17"/>
        <v>34.794520547945204</v>
      </c>
      <c r="E58" s="11">
        <f t="shared" si="17"/>
        <v>37.703125</v>
      </c>
      <c r="F58" s="11">
        <f t="shared" si="17"/>
        <v>37.20224719101124</v>
      </c>
      <c r="G58" s="11">
        <f t="shared" si="17"/>
        <v>40.19736842105263</v>
      </c>
      <c r="H58" s="11">
        <f t="shared" si="17"/>
        <v>36.2</v>
      </c>
      <c r="I58" s="11">
        <f t="shared" si="17"/>
        <v>37.3968253968254</v>
      </c>
      <c r="J58" s="11">
        <f t="shared" si="17"/>
        <v>38.1</v>
      </c>
      <c r="K58" s="11">
        <f t="shared" si="17"/>
        <v>40</v>
      </c>
      <c r="L58" s="11">
        <f t="shared" si="17"/>
        <v>41.096385542168676</v>
      </c>
      <c r="M58" s="11">
        <f t="shared" si="17"/>
        <v>43</v>
      </c>
      <c r="N58" s="11">
        <f t="shared" si="17"/>
        <v>35.397590361445786</v>
      </c>
      <c r="O58" s="11">
        <f t="shared" si="17"/>
        <v>41.29824561403509</v>
      </c>
      <c r="P58" s="11">
        <f t="shared" si="17"/>
        <v>43.90625</v>
      </c>
      <c r="Q58" s="11">
        <f t="shared" si="17"/>
        <v>46.8</v>
      </c>
      <c r="R58" s="11">
        <f t="shared" si="17"/>
        <v>53.8</v>
      </c>
      <c r="S58" s="11">
        <f t="shared" si="17"/>
        <v>53.5</v>
      </c>
      <c r="T58" s="11">
        <f t="shared" si="17"/>
        <v>55.40229885057471</v>
      </c>
      <c r="U58" s="11">
        <f t="shared" si="17"/>
        <v>49</v>
      </c>
      <c r="V58" s="11">
        <f t="shared" si="17"/>
        <v>52.5</v>
      </c>
      <c r="W58" s="11">
        <f t="shared" si="17"/>
        <v>53.403225806451616</v>
      </c>
      <c r="X58" s="11">
        <f t="shared" si="17"/>
        <v>57.80357142857143</v>
      </c>
      <c r="Y58" s="11">
        <f t="shared" si="17"/>
        <v>59.4025974025974</v>
      </c>
      <c r="Z58" s="11">
        <f t="shared" si="14"/>
        <v>23.24852071005917</v>
      </c>
      <c r="AA58" s="11">
        <f t="shared" si="14"/>
        <v>43.5</v>
      </c>
      <c r="AB58" s="11">
        <f t="shared" si="14"/>
        <v>56.09815950920245</v>
      </c>
      <c r="AC58" s="11">
        <f>AC33/AC8</f>
        <v>45.2972972972973</v>
      </c>
    </row>
    <row r="59" spans="1:29" ht="12.75">
      <c r="A59" s="7" t="s">
        <v>10</v>
      </c>
      <c r="B59" s="11">
        <f aca="true" t="shared" si="18" ref="B59:Y59">B34/B9</f>
        <v>22.3</v>
      </c>
      <c r="C59" s="11">
        <f t="shared" si="18"/>
        <v>24</v>
      </c>
      <c r="D59" s="11">
        <f t="shared" si="18"/>
        <v>23.901149425287358</v>
      </c>
      <c r="E59" s="11">
        <f t="shared" si="18"/>
        <v>27.8</v>
      </c>
      <c r="F59" s="11">
        <f t="shared" si="18"/>
        <v>26.5</v>
      </c>
      <c r="G59" s="11">
        <f t="shared" si="18"/>
        <v>27.6</v>
      </c>
      <c r="H59" s="11">
        <f t="shared" si="18"/>
        <v>29</v>
      </c>
      <c r="I59" s="11">
        <f t="shared" si="18"/>
        <v>29</v>
      </c>
      <c r="J59" s="11">
        <f t="shared" si="18"/>
        <v>30</v>
      </c>
      <c r="K59" s="11">
        <f t="shared" si="18"/>
        <v>30.8</v>
      </c>
      <c r="L59" s="11">
        <f t="shared" si="18"/>
        <v>27</v>
      </c>
      <c r="M59" s="11">
        <f t="shared" si="18"/>
        <v>27.8</v>
      </c>
      <c r="N59" s="11">
        <f t="shared" si="18"/>
        <v>27.3</v>
      </c>
      <c r="O59" s="11">
        <f t="shared" si="18"/>
        <v>27.8</v>
      </c>
      <c r="P59" s="11">
        <f t="shared" si="18"/>
        <v>30.2</v>
      </c>
      <c r="Q59" s="11">
        <f t="shared" si="18"/>
        <v>29.1</v>
      </c>
      <c r="R59" s="11">
        <f t="shared" si="18"/>
        <v>39.5</v>
      </c>
      <c r="S59" s="11">
        <f t="shared" si="18"/>
        <v>35.1</v>
      </c>
      <c r="T59" s="11">
        <f t="shared" si="18"/>
        <v>34</v>
      </c>
      <c r="U59" s="11">
        <f t="shared" si="18"/>
        <v>35</v>
      </c>
      <c r="V59" s="11">
        <f t="shared" si="18"/>
        <v>35.5005005005005</v>
      </c>
      <c r="W59" s="11">
        <f t="shared" si="18"/>
        <v>33.4</v>
      </c>
      <c r="X59" s="11">
        <f t="shared" si="18"/>
        <v>33</v>
      </c>
      <c r="Y59" s="11">
        <f t="shared" si="18"/>
        <v>33</v>
      </c>
      <c r="Z59" s="11">
        <f t="shared" si="14"/>
        <v>30</v>
      </c>
      <c r="AA59" s="11">
        <f t="shared" si="14"/>
        <v>27</v>
      </c>
      <c r="AB59" s="11">
        <f t="shared" si="14"/>
        <v>28</v>
      </c>
      <c r="AC59" s="11">
        <f>AC34/AC9</f>
        <v>28</v>
      </c>
    </row>
    <row r="60" spans="1:29" ht="12.75">
      <c r="A60" s="7" t="s">
        <v>11</v>
      </c>
      <c r="B60" s="11">
        <f aca="true" t="shared" si="19" ref="B60:Y60">B35/B10</f>
        <v>23.300341296928327</v>
      </c>
      <c r="C60" s="11">
        <f t="shared" si="19"/>
        <v>24.32894736842105</v>
      </c>
      <c r="D60" s="11">
        <f t="shared" si="19"/>
        <v>23.9901269393512</v>
      </c>
      <c r="E60" s="11">
        <f t="shared" si="19"/>
        <v>26.971291866028707</v>
      </c>
      <c r="F60" s="11">
        <f t="shared" si="19"/>
        <v>27.602312138728323</v>
      </c>
      <c r="G60" s="11">
        <f t="shared" si="19"/>
        <v>27.689703808180536</v>
      </c>
      <c r="H60" s="11">
        <f t="shared" si="19"/>
        <v>28.583841463414632</v>
      </c>
      <c r="I60" s="11">
        <f t="shared" si="19"/>
        <v>28.06286549707602</v>
      </c>
      <c r="J60" s="11">
        <f t="shared" si="19"/>
        <v>26.354214123006834</v>
      </c>
      <c r="K60" s="11">
        <f t="shared" si="19"/>
        <v>27.833602584814216</v>
      </c>
      <c r="L60" s="11">
        <f t="shared" si="19"/>
        <v>26.872570194384448</v>
      </c>
      <c r="M60" s="11">
        <f t="shared" si="19"/>
        <v>27.954225352112676</v>
      </c>
      <c r="N60" s="11">
        <f t="shared" si="19"/>
        <v>26.89329268292683</v>
      </c>
      <c r="O60" s="11">
        <f t="shared" si="19"/>
        <v>28.117780294450736</v>
      </c>
      <c r="P60" s="11">
        <f t="shared" si="19"/>
        <v>30.07207207207207</v>
      </c>
      <c r="Q60" s="11">
        <f t="shared" si="19"/>
        <v>31.515331355093966</v>
      </c>
      <c r="R60" s="11">
        <f t="shared" si="19"/>
        <v>40.91674047829938</v>
      </c>
      <c r="S60" s="11">
        <f t="shared" si="19"/>
        <v>36.5224795640327</v>
      </c>
      <c r="T60" s="11">
        <f t="shared" si="19"/>
        <v>35.93623188405797</v>
      </c>
      <c r="U60" s="11">
        <f t="shared" si="19"/>
        <v>36.82330623306233</v>
      </c>
      <c r="V60" s="11">
        <f t="shared" si="19"/>
        <v>36.40377358490566</v>
      </c>
      <c r="W60" s="11">
        <f t="shared" si="19"/>
        <v>35.210057854917665</v>
      </c>
      <c r="X60" s="11">
        <f t="shared" si="19"/>
        <v>34.91362763915547</v>
      </c>
      <c r="Y60" s="11">
        <f t="shared" si="19"/>
        <v>34.64812302125735</v>
      </c>
      <c r="Z60" s="11">
        <f t="shared" si="14"/>
        <v>30.545051194539248</v>
      </c>
      <c r="AA60" s="11">
        <f t="shared" si="14"/>
        <v>30.363789049378568</v>
      </c>
      <c r="AB60" s="11">
        <f t="shared" si="14"/>
        <v>33.058565153733525</v>
      </c>
      <c r="AC60" s="11">
        <f>AC35/AC10</f>
        <v>28.972972972972972</v>
      </c>
    </row>
    <row r="61" spans="1:24" ht="12.75">
      <c r="A61" s="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20"/>
      <c r="U61" s="20"/>
      <c r="V61" s="20"/>
      <c r="W61" s="20"/>
      <c r="X61" s="20"/>
    </row>
    <row r="62" spans="1:24" ht="12.75">
      <c r="A62" s="7" t="s">
        <v>12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20"/>
      <c r="U62" s="20"/>
      <c r="V62" s="20"/>
      <c r="W62" s="20"/>
      <c r="X62" s="20"/>
    </row>
    <row r="63" spans="1:29" ht="12.75">
      <c r="A63" s="7" t="s">
        <v>13</v>
      </c>
      <c r="B63" s="11">
        <f>B38/B13</f>
        <v>23.4</v>
      </c>
      <c r="C63" s="11">
        <f aca="true" t="shared" si="20" ref="C63:H63">C38/C13</f>
        <v>18.7</v>
      </c>
      <c r="D63" s="11">
        <f t="shared" si="20"/>
        <v>24.50199203187251</v>
      </c>
      <c r="E63" s="11">
        <f t="shared" si="20"/>
        <v>23.5</v>
      </c>
      <c r="F63" s="11">
        <f t="shared" si="20"/>
        <v>25.50145772594752</v>
      </c>
      <c r="G63" s="11">
        <f t="shared" si="20"/>
        <v>25.100371747211895</v>
      </c>
      <c r="H63" s="11">
        <f t="shared" si="20"/>
        <v>26.85171102661597</v>
      </c>
      <c r="I63" s="11">
        <f aca="true" t="shared" si="21" ref="I63:N63">I38/I13</f>
        <v>27.3018018018018</v>
      </c>
      <c r="J63" s="11">
        <f t="shared" si="21"/>
        <v>29</v>
      </c>
      <c r="K63" s="11">
        <f t="shared" si="21"/>
        <v>29.5</v>
      </c>
      <c r="L63" s="11">
        <f t="shared" si="21"/>
        <v>26.3</v>
      </c>
      <c r="M63" s="11">
        <f t="shared" si="21"/>
        <v>26.8</v>
      </c>
      <c r="N63" s="11">
        <f t="shared" si="21"/>
        <v>28.2</v>
      </c>
      <c r="O63" s="11">
        <f aca="true" t="shared" si="22" ref="O63:T63">O38/O13</f>
        <v>31.6981981981982</v>
      </c>
      <c r="P63" s="11">
        <f t="shared" si="22"/>
        <v>31.699604743083004</v>
      </c>
      <c r="Q63" s="11">
        <f t="shared" si="22"/>
        <v>33.5</v>
      </c>
      <c r="R63" s="11">
        <f t="shared" si="22"/>
        <v>42.39939024390244</v>
      </c>
      <c r="S63" s="11">
        <f t="shared" si="22"/>
        <v>40.59908883826879</v>
      </c>
      <c r="T63" s="11">
        <f t="shared" si="22"/>
        <v>39.40064102564103</v>
      </c>
      <c r="U63" s="11">
        <f aca="true" t="shared" si="23" ref="U63:Z63">U38/U13</f>
        <v>39.09929078014184</v>
      </c>
      <c r="V63" s="11">
        <f t="shared" si="23"/>
        <v>43.5</v>
      </c>
      <c r="W63" s="11">
        <f t="shared" si="23"/>
        <v>43.599303135888505</v>
      </c>
      <c r="X63" s="11">
        <f t="shared" si="23"/>
        <v>39.6996336996337</v>
      </c>
      <c r="Y63" s="11">
        <f t="shared" si="23"/>
        <v>42</v>
      </c>
      <c r="Z63" s="11">
        <f t="shared" si="23"/>
        <v>44.2998585572843</v>
      </c>
      <c r="AA63" s="11">
        <f>AA38/AA13</f>
        <v>39</v>
      </c>
      <c r="AB63" s="11">
        <f>AB38/AB13</f>
        <v>32.39950372208437</v>
      </c>
      <c r="AC63" s="11">
        <f>AC38/AC13</f>
        <v>32.2</v>
      </c>
    </row>
    <row r="64" spans="1:24" ht="12.75">
      <c r="A64" s="7" t="s">
        <v>14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.75">
      <c r="A65" s="7" t="s">
        <v>15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9" ht="12.75">
      <c r="A66" s="7" t="s">
        <v>16</v>
      </c>
      <c r="B66" s="11">
        <f aca="true" t="shared" si="24" ref="B66:Y66">B41/B16</f>
        <v>24.6</v>
      </c>
      <c r="C66" s="11">
        <f t="shared" si="24"/>
        <v>24.1</v>
      </c>
      <c r="D66" s="11">
        <f t="shared" si="24"/>
        <v>25.89830508474576</v>
      </c>
      <c r="E66" s="11">
        <f t="shared" si="24"/>
        <v>25.093023255813954</v>
      </c>
      <c r="F66" s="11">
        <f t="shared" si="24"/>
        <v>24.6056338028169</v>
      </c>
      <c r="G66" s="11">
        <f t="shared" si="24"/>
        <v>26</v>
      </c>
      <c r="H66" s="11">
        <f t="shared" si="24"/>
        <v>26</v>
      </c>
      <c r="I66" s="11">
        <f t="shared" si="24"/>
        <v>26</v>
      </c>
      <c r="J66" s="11">
        <f t="shared" si="24"/>
        <v>28.404255319148938</v>
      </c>
      <c r="K66" s="11">
        <f t="shared" si="24"/>
        <v>25.304347826086957</v>
      </c>
      <c r="L66" s="11">
        <f t="shared" si="24"/>
        <v>26.7</v>
      </c>
      <c r="M66" s="11">
        <f t="shared" si="24"/>
        <v>27.403846153846153</v>
      </c>
      <c r="N66" s="11">
        <f t="shared" si="24"/>
        <v>29</v>
      </c>
      <c r="O66" s="11">
        <f t="shared" si="24"/>
        <v>31.508196721311474</v>
      </c>
      <c r="P66" s="11">
        <f t="shared" si="24"/>
        <v>32.5</v>
      </c>
      <c r="Q66" s="11">
        <f t="shared" si="24"/>
        <v>31.6</v>
      </c>
      <c r="R66" s="11">
        <f t="shared" si="24"/>
        <v>38.3</v>
      </c>
      <c r="S66" s="11">
        <f t="shared" si="24"/>
        <v>38.09782608695652</v>
      </c>
      <c r="T66" s="11">
        <f t="shared" si="24"/>
        <v>42</v>
      </c>
      <c r="U66" s="11">
        <f t="shared" si="24"/>
        <v>40</v>
      </c>
      <c r="V66" s="11">
        <f t="shared" si="24"/>
        <v>39.395833333333336</v>
      </c>
      <c r="W66" s="11">
        <f t="shared" si="24"/>
        <v>35.59701492537314</v>
      </c>
      <c r="X66" s="11">
        <f t="shared" si="24"/>
        <v>35.102739726027394</v>
      </c>
      <c r="Y66" s="11">
        <f t="shared" si="24"/>
        <v>31.903030303030302</v>
      </c>
      <c r="Z66" s="11">
        <f aca="true" t="shared" si="25" ref="Z66:AB67">Z41/Z16</f>
        <v>31.3986013986014</v>
      </c>
      <c r="AA66" s="11">
        <f t="shared" si="25"/>
        <v>34.303030303030305</v>
      </c>
      <c r="AB66" s="11">
        <f t="shared" si="25"/>
        <v>39</v>
      </c>
      <c r="AC66" s="11">
        <f>AC41/AC16</f>
        <v>35</v>
      </c>
    </row>
    <row r="67" spans="1:29" ht="12.75">
      <c r="A67" s="29" t="s">
        <v>32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30" t="s">
        <v>30</v>
      </c>
      <c r="Y67" s="30" t="s">
        <v>30</v>
      </c>
      <c r="Z67" s="11">
        <f t="shared" si="25"/>
        <v>48.333333333333336</v>
      </c>
      <c r="AA67" s="11">
        <f t="shared" si="25"/>
        <v>36.72727272727273</v>
      </c>
      <c r="AB67" s="11">
        <f t="shared" si="25"/>
        <v>44.625</v>
      </c>
      <c r="AC67" s="30" t="s">
        <v>30</v>
      </c>
    </row>
    <row r="68" spans="1:29" ht="12.75">
      <c r="A68" s="29" t="s">
        <v>31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>
        <f aca="true" t="shared" si="26" ref="AA68:AB70">AA43/AA18</f>
        <v>50.214285714285715</v>
      </c>
      <c r="AB68" s="11">
        <f t="shared" si="26"/>
        <v>50.22222222222222</v>
      </c>
      <c r="AC68" s="30" t="s">
        <v>30</v>
      </c>
    </row>
    <row r="69" spans="1:29" ht="12.75">
      <c r="A69" s="7" t="s">
        <v>17</v>
      </c>
      <c r="B69" s="11">
        <f aca="true" t="shared" si="27" ref="B69:Y69">B44/B19</f>
        <v>28.90909090909091</v>
      </c>
      <c r="C69" s="11">
        <f t="shared" si="27"/>
        <v>29.706666666666667</v>
      </c>
      <c r="D69" s="11">
        <f t="shared" si="27"/>
        <v>26</v>
      </c>
      <c r="E69" s="11">
        <f t="shared" si="27"/>
        <v>28.8</v>
      </c>
      <c r="F69" s="11">
        <f t="shared" si="27"/>
        <v>28.5</v>
      </c>
      <c r="G69" s="11">
        <f t="shared" si="27"/>
        <v>30.8</v>
      </c>
      <c r="H69" s="11">
        <f t="shared" si="27"/>
        <v>29.794871794871796</v>
      </c>
      <c r="I69" s="11">
        <f t="shared" si="27"/>
        <v>30</v>
      </c>
      <c r="J69" s="11">
        <f t="shared" si="27"/>
        <v>34.294117647058826</v>
      </c>
      <c r="K69" s="11">
        <f t="shared" si="27"/>
        <v>31.302083333333332</v>
      </c>
      <c r="L69" s="11">
        <f t="shared" si="27"/>
        <v>32.306666666666665</v>
      </c>
      <c r="M69" s="11">
        <f t="shared" si="27"/>
        <v>35.09803921568628</v>
      </c>
      <c r="N69" s="11">
        <f t="shared" si="27"/>
        <v>32</v>
      </c>
      <c r="O69" s="11">
        <f t="shared" si="27"/>
        <v>36</v>
      </c>
      <c r="P69" s="11">
        <f t="shared" si="27"/>
        <v>34</v>
      </c>
      <c r="Q69" s="11">
        <f t="shared" si="27"/>
        <v>39</v>
      </c>
      <c r="R69" s="11">
        <f t="shared" si="27"/>
        <v>37.9</v>
      </c>
      <c r="S69" s="11">
        <f t="shared" si="27"/>
        <v>40.3</v>
      </c>
      <c r="T69" s="11">
        <f t="shared" si="27"/>
        <v>42.707692307692305</v>
      </c>
      <c r="U69" s="11">
        <f t="shared" si="27"/>
        <v>40.304</v>
      </c>
      <c r="V69" s="11">
        <f t="shared" si="27"/>
        <v>42.50526315789474</v>
      </c>
      <c r="W69" s="11">
        <f t="shared" si="27"/>
        <v>36.903225806451616</v>
      </c>
      <c r="X69" s="11">
        <f t="shared" si="27"/>
        <v>42.8</v>
      </c>
      <c r="Y69" s="11">
        <f t="shared" si="27"/>
        <v>41.2</v>
      </c>
      <c r="Z69" s="11">
        <f>Z44/Z19</f>
        <v>39.8</v>
      </c>
      <c r="AA69" s="11">
        <f t="shared" si="26"/>
        <v>38.5</v>
      </c>
      <c r="AB69" s="11">
        <f t="shared" si="26"/>
        <v>45.4</v>
      </c>
      <c r="AC69" s="30" t="s">
        <v>30</v>
      </c>
    </row>
    <row r="70" spans="1:29" ht="12.75">
      <c r="A70" s="7" t="s">
        <v>18</v>
      </c>
      <c r="B70" s="11">
        <f aca="true" t="shared" si="28" ref="B70:Y70">B45/B20</f>
        <v>29.8</v>
      </c>
      <c r="C70" s="11">
        <f t="shared" si="28"/>
        <v>25.506666666666668</v>
      </c>
      <c r="D70" s="11">
        <f t="shared" si="28"/>
        <v>29.305882352941175</v>
      </c>
      <c r="E70" s="11">
        <f t="shared" si="28"/>
        <v>26.90909090909091</v>
      </c>
      <c r="F70" s="11">
        <f t="shared" si="28"/>
        <v>31.102272727272727</v>
      </c>
      <c r="G70" s="11">
        <f t="shared" si="28"/>
        <v>31.506666666666668</v>
      </c>
      <c r="H70" s="11">
        <f t="shared" si="28"/>
        <v>32</v>
      </c>
      <c r="I70" s="11">
        <f t="shared" si="28"/>
        <v>28.205479452054796</v>
      </c>
      <c r="J70" s="11">
        <f t="shared" si="28"/>
        <v>35.09090909090909</v>
      </c>
      <c r="K70" s="11">
        <f t="shared" si="28"/>
        <v>29.70769230769231</v>
      </c>
      <c r="L70" s="11">
        <f t="shared" si="28"/>
        <v>32.50666666666667</v>
      </c>
      <c r="M70" s="11">
        <f t="shared" si="28"/>
        <v>31.203389830508474</v>
      </c>
      <c r="N70" s="11">
        <f t="shared" si="28"/>
        <v>38</v>
      </c>
      <c r="O70" s="11">
        <f t="shared" si="28"/>
        <v>36</v>
      </c>
      <c r="P70" s="11">
        <f t="shared" si="28"/>
        <v>37</v>
      </c>
      <c r="Q70" s="11">
        <f t="shared" si="28"/>
        <v>41.6</v>
      </c>
      <c r="R70" s="11">
        <f t="shared" si="28"/>
        <v>41</v>
      </c>
      <c r="S70" s="11">
        <f t="shared" si="28"/>
        <v>45</v>
      </c>
      <c r="T70" s="11">
        <f t="shared" si="28"/>
        <v>45</v>
      </c>
      <c r="U70" s="11">
        <f t="shared" si="28"/>
        <v>43.796747967479675</v>
      </c>
      <c r="V70" s="11">
        <f t="shared" si="28"/>
        <v>51.594202898550726</v>
      </c>
      <c r="W70" s="11">
        <f t="shared" si="28"/>
        <v>48.7972972972973</v>
      </c>
      <c r="X70" s="11">
        <f t="shared" si="28"/>
        <v>49.50476190476191</v>
      </c>
      <c r="Y70" s="11">
        <f t="shared" si="28"/>
        <v>54.503937007874015</v>
      </c>
      <c r="Z70" s="11">
        <f>Z45/Z20</f>
        <v>44.8</v>
      </c>
      <c r="AA70" s="11">
        <f t="shared" si="26"/>
        <v>51.2</v>
      </c>
      <c r="AB70" s="11">
        <f t="shared" si="26"/>
        <v>38.903030303030306</v>
      </c>
      <c r="AC70" s="11">
        <f>AC45/AC20</f>
        <v>48.6</v>
      </c>
    </row>
    <row r="71" spans="1:29" ht="12.75">
      <c r="A71" s="6" t="s">
        <v>19</v>
      </c>
      <c r="B71" s="11">
        <f>B46/B21</f>
        <v>27.333333333333332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0" t="s">
        <v>30</v>
      </c>
      <c r="Y71" s="30" t="s">
        <v>30</v>
      </c>
      <c r="Z71" s="11">
        <f>Z48/Z23</f>
        <v>65.71428571428571</v>
      </c>
      <c r="AA71" s="11">
        <f>AA48/AA23</f>
        <v>66.58823529411765</v>
      </c>
      <c r="AB71" s="11">
        <f>AB48/AB23</f>
        <v>61.61538461538461</v>
      </c>
      <c r="AC71" s="30" t="s">
        <v>30</v>
      </c>
    </row>
    <row r="72" spans="1:29" ht="12.75">
      <c r="A72" s="7" t="s">
        <v>20</v>
      </c>
      <c r="B72" s="11">
        <f>B47/B22</f>
        <v>21.704347826086956</v>
      </c>
      <c r="C72" s="11">
        <f aca="true" t="shared" si="29" ref="C72:Y72">C47/C22</f>
        <v>19.8</v>
      </c>
      <c r="D72" s="11">
        <f t="shared" si="29"/>
        <v>21</v>
      </c>
      <c r="E72" s="11">
        <f t="shared" si="29"/>
        <v>25.397959183673468</v>
      </c>
      <c r="F72" s="11">
        <f t="shared" si="29"/>
        <v>22.7</v>
      </c>
      <c r="G72" s="11">
        <f t="shared" si="29"/>
        <v>21.896551724137932</v>
      </c>
      <c r="H72" s="11">
        <f t="shared" si="29"/>
        <v>23.1</v>
      </c>
      <c r="I72" s="11">
        <f t="shared" si="29"/>
        <v>23.706666666666667</v>
      </c>
      <c r="J72" s="11">
        <f t="shared" si="29"/>
        <v>27.70769230769231</v>
      </c>
      <c r="K72" s="11">
        <f t="shared" si="29"/>
        <v>29.205882352941178</v>
      </c>
      <c r="L72" s="11">
        <f t="shared" si="29"/>
        <v>29.303797468354432</v>
      </c>
      <c r="M72" s="11">
        <f t="shared" si="29"/>
        <v>29.105263157894736</v>
      </c>
      <c r="N72" s="11">
        <f t="shared" si="29"/>
        <v>32.3</v>
      </c>
      <c r="O72" s="11">
        <f t="shared" si="29"/>
        <v>32.4</v>
      </c>
      <c r="P72" s="11">
        <f t="shared" si="29"/>
        <v>31.2</v>
      </c>
      <c r="Q72" s="11">
        <f t="shared" si="29"/>
        <v>35.705263157894734</v>
      </c>
      <c r="R72" s="11">
        <f t="shared" si="29"/>
        <v>39.1</v>
      </c>
      <c r="S72" s="11">
        <f t="shared" si="29"/>
        <v>36.7</v>
      </c>
      <c r="T72" s="11">
        <f t="shared" si="29"/>
        <v>39.504273504273506</v>
      </c>
      <c r="U72" s="11">
        <f t="shared" si="29"/>
        <v>36.303225806451614</v>
      </c>
      <c r="V72" s="11">
        <f t="shared" si="29"/>
        <v>45.60606060606061</v>
      </c>
      <c r="W72" s="11">
        <f t="shared" si="29"/>
        <v>37.4</v>
      </c>
      <c r="X72" s="11">
        <f t="shared" si="29"/>
        <v>33.4</v>
      </c>
      <c r="Y72" s="11">
        <f t="shared" si="29"/>
        <v>33.10232558139535</v>
      </c>
      <c r="Z72" s="11">
        <f aca="true" t="shared" si="30" ref="Z72:AB74">Z47/Z22</f>
        <v>33.50212765957447</v>
      </c>
      <c r="AA72" s="11">
        <f t="shared" si="30"/>
        <v>31.40096618357488</v>
      </c>
      <c r="AB72" s="11">
        <f t="shared" si="30"/>
        <v>32.4</v>
      </c>
      <c r="AC72" s="11">
        <f>AC47/AC22</f>
        <v>32.5</v>
      </c>
    </row>
    <row r="73" spans="1:29" ht="12.75">
      <c r="A73" s="29" t="s">
        <v>19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30" t="s">
        <v>30</v>
      </c>
      <c r="Y73" s="30" t="s">
        <v>30</v>
      </c>
      <c r="Z73" s="11">
        <f t="shared" si="30"/>
        <v>65.71428571428571</v>
      </c>
      <c r="AA73" s="11">
        <f t="shared" si="30"/>
        <v>66.58823529411765</v>
      </c>
      <c r="AB73" s="11">
        <f t="shared" si="30"/>
        <v>61.61538461538461</v>
      </c>
      <c r="AC73" s="30" t="s">
        <v>30</v>
      </c>
    </row>
    <row r="74" spans="1:29" ht="12.75">
      <c r="A74" s="7" t="s">
        <v>11</v>
      </c>
      <c r="B74" s="11">
        <f aca="true" t="shared" si="31" ref="B74:H74">B49/B24</f>
        <v>25.646408839779006</v>
      </c>
      <c r="C74" s="11">
        <f t="shared" si="31"/>
        <v>24.352542372881356</v>
      </c>
      <c r="D74" s="11">
        <f t="shared" si="31"/>
        <v>24.96978021978022</v>
      </c>
      <c r="E74" s="11">
        <f t="shared" si="31"/>
        <v>26.513409961685824</v>
      </c>
      <c r="F74" s="11">
        <f t="shared" si="31"/>
        <v>26.590529247910865</v>
      </c>
      <c r="G74" s="11">
        <f t="shared" si="31"/>
        <v>27.6</v>
      </c>
      <c r="H74" s="11">
        <f t="shared" si="31"/>
        <v>27.53818181818182</v>
      </c>
      <c r="I74" s="11">
        <f aca="true" t="shared" si="32" ref="I74:Y74">I49/I24</f>
        <v>27.190322580645162</v>
      </c>
      <c r="J74" s="11">
        <f t="shared" si="32"/>
        <v>30.768421052631577</v>
      </c>
      <c r="K74" s="11">
        <f t="shared" si="32"/>
        <v>29.08724832214765</v>
      </c>
      <c r="L74" s="11">
        <f t="shared" si="32"/>
        <v>30.37370242214533</v>
      </c>
      <c r="M74" s="11">
        <f t="shared" si="32"/>
        <v>30.537815126050422</v>
      </c>
      <c r="N74" s="11">
        <f t="shared" si="32"/>
        <v>33.0377358490566</v>
      </c>
      <c r="O74" s="11">
        <f t="shared" si="32"/>
        <v>34.043103448275865</v>
      </c>
      <c r="P74" s="11">
        <f t="shared" si="32"/>
        <v>33.53968253968254</v>
      </c>
      <c r="Q74" s="11">
        <f t="shared" si="32"/>
        <v>37.01798561151079</v>
      </c>
      <c r="R74" s="11">
        <f t="shared" si="32"/>
        <v>39.0989010989011</v>
      </c>
      <c r="S74" s="11">
        <f t="shared" si="32"/>
        <v>39.53118712273642</v>
      </c>
      <c r="T74" s="11">
        <f t="shared" si="32"/>
        <v>42</v>
      </c>
      <c r="U74" s="11">
        <f t="shared" si="32"/>
        <v>39.87193973634652</v>
      </c>
      <c r="V74" s="11">
        <f t="shared" si="32"/>
        <v>44.14110429447853</v>
      </c>
      <c r="W74" s="11">
        <f t="shared" si="32"/>
        <v>39.34900284900285</v>
      </c>
      <c r="X74" s="11">
        <f t="shared" si="32"/>
        <v>38.841652323580035</v>
      </c>
      <c r="Y74" s="11">
        <f t="shared" si="32"/>
        <v>38.651125401929264</v>
      </c>
      <c r="Z74" s="11">
        <f t="shared" si="30"/>
        <v>35.77368421052632</v>
      </c>
      <c r="AA74" s="11">
        <f t="shared" si="30"/>
        <v>39.06327160493827</v>
      </c>
      <c r="AB74" s="11">
        <f t="shared" si="30"/>
        <v>38.41906202723147</v>
      </c>
      <c r="AC74" s="11">
        <f>AC49/AC24</f>
        <v>38.17845659163987</v>
      </c>
    </row>
    <row r="75" spans="1:24" ht="12.75">
      <c r="A75" s="7"/>
      <c r="B75" s="3"/>
      <c r="C75" s="3"/>
      <c r="D75" s="3"/>
      <c r="E75" s="3"/>
      <c r="F75" s="3"/>
      <c r="G75" s="3"/>
      <c r="H75" s="3"/>
      <c r="I75" s="11"/>
      <c r="J75" s="11"/>
      <c r="K75" s="11" t="s">
        <v>14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30" s="22" customFormat="1" ht="12.75">
      <c r="A76" s="12" t="s">
        <v>21</v>
      </c>
      <c r="B76" s="13">
        <v>23.8</v>
      </c>
      <c r="C76" s="13">
        <v>23.3</v>
      </c>
      <c r="D76" s="13">
        <v>24.4</v>
      </c>
      <c r="E76" s="13">
        <v>26.2</v>
      </c>
      <c r="F76" s="13">
        <v>26.9</v>
      </c>
      <c r="G76" s="13">
        <v>27.1</v>
      </c>
      <c r="H76" s="13">
        <v>27.8</v>
      </c>
      <c r="I76" s="13">
        <v>27.6</v>
      </c>
      <c r="J76" s="13">
        <f aca="true" t="shared" si="33" ref="J76:O76">J51/J26</f>
        <v>27.479724560061207</v>
      </c>
      <c r="K76" s="13">
        <f t="shared" si="33"/>
        <v>28.48460861917326</v>
      </c>
      <c r="L76" s="13">
        <f t="shared" si="33"/>
        <v>27.45762711864407</v>
      </c>
      <c r="M76" s="13">
        <f t="shared" si="33"/>
        <v>28.24076923076923</v>
      </c>
      <c r="N76" s="13">
        <f t="shared" si="33"/>
        <v>28.36223506743738</v>
      </c>
      <c r="O76" s="13">
        <f t="shared" si="33"/>
        <v>29.740463724756918</v>
      </c>
      <c r="P76" s="13">
        <f aca="true" t="shared" si="34" ref="P76:U76">P51/P26</f>
        <v>30.968414779499405</v>
      </c>
      <c r="Q76" s="13">
        <f t="shared" si="34"/>
        <v>32.82201713909031</v>
      </c>
      <c r="R76" s="13">
        <f t="shared" si="34"/>
        <v>40.73849372384937</v>
      </c>
      <c r="S76" s="13">
        <f t="shared" si="34"/>
        <v>37.88893510815308</v>
      </c>
      <c r="T76" s="13">
        <f t="shared" si="34"/>
        <v>37.43333333333333</v>
      </c>
      <c r="U76" s="13">
        <f t="shared" si="34"/>
        <v>37.810544217687074</v>
      </c>
      <c r="V76" s="13">
        <f aca="true" t="shared" si="35" ref="V76:AA76">V51/V26</f>
        <v>38.63444639718805</v>
      </c>
      <c r="W76" s="13">
        <f t="shared" si="35"/>
        <v>37.40164632415555</v>
      </c>
      <c r="X76" s="13">
        <f t="shared" si="35"/>
        <v>36.43818125194643</v>
      </c>
      <c r="Y76" s="13">
        <f t="shared" si="35"/>
        <v>36.6598718695399</v>
      </c>
      <c r="Z76" s="13">
        <f t="shared" si="35"/>
        <v>33.56501069645828</v>
      </c>
      <c r="AA76" s="13">
        <f t="shared" si="35"/>
        <v>33.14618015963512</v>
      </c>
      <c r="AB76" s="13">
        <f>ROUND(AB51/AB26,1)</f>
        <v>33.8</v>
      </c>
      <c r="AC76" s="13">
        <f>ROUND(AC51/AC26,1)</f>
        <v>31</v>
      </c>
      <c r="AD76" s="16"/>
    </row>
    <row r="77" spans="1:19" s="22" customFormat="1" ht="12.75">
      <c r="A77" s="23" t="s">
        <v>29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19"/>
      <c r="N77" s="19"/>
      <c r="O77" s="19"/>
      <c r="P77" s="19"/>
      <c r="Q77" s="19"/>
      <c r="R77" s="19"/>
      <c r="S77" s="19"/>
    </row>
    <row r="78" spans="1:19" ht="12.75">
      <c r="A78" s="14" t="s">
        <v>25</v>
      </c>
      <c r="B78" s="1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ht="12.75">
      <c r="A79" s="17" t="s">
        <v>33</v>
      </c>
    </row>
    <row r="84" ht="12.75">
      <c r="U84" t="s">
        <v>14</v>
      </c>
    </row>
  </sheetData>
  <sheetProtection/>
  <printOptions/>
  <pageMargins left="0.75" right="0.75" top="1" bottom="1" header="0.5" footer="0.5"/>
  <pageSetup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44--U.S. maple syrup production and value, by state, calendar years</dc:title>
  <dc:subject>Agricultural Economics</dc:subject>
  <dc:creator>Andrew Sowell</dc:creator>
  <cp:keywords>maple syrup, production, value, prices, USDA, U.S. Department of Agriculture, ERS, Economic Research Service</cp:keywords>
  <dc:description/>
  <cp:lastModifiedBy>Liggon, Carolyn - REE-ERS, Washington, DC</cp:lastModifiedBy>
  <cp:lastPrinted>2010-06-21T16:22:10Z</cp:lastPrinted>
  <dcterms:created xsi:type="dcterms:W3CDTF">2001-12-26T19:12:50Z</dcterms:created>
  <dcterms:modified xsi:type="dcterms:W3CDTF">2020-09-29T17:44:09Z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/>
  </property>
  <property fmtid="{D5CDD505-2E9C-101B-9397-08002B2CF9AE}" pid="3" name="TaxCatchAll">
    <vt:lpwstr/>
  </property>
</Properties>
</file>