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Table 41" sheetId="1" r:id="rId1"/>
  </sheets>
  <definedNames>
    <definedName name="_xlnm.Print_Area" localSheetId="0">'Table 41'!$A$1:$O$135</definedName>
  </definedNames>
  <calcPr fullCalcOnLoad="1"/>
</workbook>
</file>

<file path=xl/sharedStrings.xml><?xml version="1.0" encoding="utf-8"?>
<sst xmlns="http://schemas.openxmlformats.org/spreadsheetml/2006/main" count="59" uniqueCount="31">
  <si>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</si>
  <si>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</si>
  <si>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</si>
  <si>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</si>
  <si>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</si>
  <si>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</si>
  <si>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</si>
  <si>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</si>
  <si>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</si>
  <si>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</si>
  <si>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</si>
  <si>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</t>
  </si>
  <si>
    <t>Dec.</t>
  </si>
  <si>
    <t>1,000 Liters</t>
  </si>
  <si>
    <t xml:space="preserve">HTS 1703.10.3000 - Cane Molasses for commercial extraction of edible sugar </t>
  </si>
  <si>
    <t>1995</t>
  </si>
  <si>
    <t>1996</t>
  </si>
  <si>
    <t>1997</t>
  </si>
  <si>
    <t>1998</t>
  </si>
  <si>
    <t>1999</t>
  </si>
  <si>
    <t>2000</t>
  </si>
  <si>
    <t>2001</t>
  </si>
  <si>
    <t>HTS 1703.90.3000 Molasses from extraction/refining of sugar</t>
  </si>
  <si>
    <t>HTS 1703.90.5000 Molasses from extraction/refining of sugar</t>
  </si>
  <si>
    <t>Total molasses imports</t>
  </si>
  <si>
    <t>Calendar</t>
  </si>
  <si>
    <t>Fiscal</t>
  </si>
  <si>
    <t>Table 41--Monthly imports of molasses, by tariff code</t>
  </si>
  <si>
    <t>HTS 1703.10.5000 - Cane Molasses</t>
  </si>
  <si>
    <t>Source: HTS Imports, Foreign Trade Division, U.S. Census Bureau.</t>
  </si>
  <si>
    <t>Last updated: 6/18/2019.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</si>
</sst>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Helvetica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10" xfId="55" applyNumberFormat="1" applyFont="1" applyBorder="1">
      <alignment/>
      <protection/>
    </xf>
    <xf numFmtId="3" fontId="1" fillId="0" borderId="0" xfId="55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1" fontId="1" fillId="0" borderId="0" xfId="55" applyNumberFormat="1" applyFont="1" applyBorder="1" applyAlignment="1" quotePrefix="1">
      <alignment horizontal="left"/>
      <protection/>
    </xf>
    <xf numFmtId="1" fontId="1" fillId="0" borderId="10" xfId="55" applyNumberFormat="1" applyFont="1" applyBorder="1" applyAlignment="1" quotePrefix="1">
      <alignment horizontal="left"/>
      <protection/>
    </xf>
    <xf numFmtId="1" fontId="1" fillId="0" borderId="10" xfId="55" applyNumberFormat="1" applyFont="1" applyBorder="1">
      <alignment/>
      <protection/>
    </xf>
    <xf numFmtId="1" fontId="1" fillId="0" borderId="0" xfId="55" applyNumberFormat="1" applyFont="1" applyBorder="1">
      <alignment/>
      <protection/>
    </xf>
    <xf numFmtId="1" fontId="1" fillId="0" borderId="0" xfId="55" applyNumberFormat="1" applyFont="1" applyAlignment="1" quotePrefix="1">
      <alignment horizontal="left"/>
      <protection/>
    </xf>
    <xf numFmtId="1" fontId="2" fillId="0" borderId="0" xfId="55" applyNumberFormat="1" applyFont="1">
      <alignment/>
      <protection/>
    </xf>
    <xf numFmtId="1" fontId="0" fillId="0" borderId="0" xfId="55" applyNumberFormat="1">
      <alignment/>
      <protection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OLASS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2"/>
  <sheetViews>
    <sheetView tabSelected="1" zoomScalePageLayoutView="0" workbookViewId="0" topLeftCell="A1">
      <pane xSplit="1" ySplit="2" topLeftCell="B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6" sqref="A136"/>
    </sheetView>
  </sheetViews>
  <sheetFormatPr defaultColWidth="9.140625" defaultRowHeight="12.75"/>
  <cols>
    <col min="1" max="1" width="9.140625" style="14" customWidth="1"/>
    <col min="2" max="2" width="8.57421875" style="2" customWidth="1"/>
    <col min="3" max="3" width="6.7109375" style="2" customWidth="1"/>
    <col min="4" max="4" width="7.8515625" style="2" customWidth="1"/>
    <col min="5" max="7" width="6.7109375" style="2" customWidth="1"/>
    <col min="8" max="10" width="6.421875" style="2" customWidth="1"/>
    <col min="11" max="13" width="6.7109375" style="2" customWidth="1"/>
    <col min="14" max="15" width="7.8515625" style="2" customWidth="1"/>
    <col min="16" max="16" width="9.140625" style="2" customWidth="1"/>
    <col min="17" max="17" width="11.7109375" style="2" customWidth="1"/>
    <col min="18" max="18" width="10.140625" style="2" bestFit="1" customWidth="1"/>
    <col min="19" max="20" width="10.140625" style="0" bestFit="1" customWidth="1"/>
  </cols>
  <sheetData>
    <row r="1" spans="1:18" s="4" customFormat="1" ht="12.75">
      <c r="A1" s="9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5" ht="12.75">
      <c r="A2" s="10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25</v>
      </c>
      <c r="O2" s="2" t="s">
        <v>26</v>
      </c>
    </row>
    <row r="3" spans="1:9" ht="12.75">
      <c r="A3" s="11"/>
      <c r="I3" s="2" t="s">
        <v>13</v>
      </c>
    </row>
    <row r="4" ht="12.75">
      <c r="A4" s="12" t="s">
        <v>14</v>
      </c>
    </row>
    <row r="5" spans="1:15" ht="12.75">
      <c r="A5" s="12" t="s">
        <v>15</v>
      </c>
      <c r="B5" s="2">
        <v>328.642</v>
      </c>
      <c r="C5" s="2">
        <v>308.895</v>
      </c>
      <c r="D5" s="2">
        <v>248.216</v>
      </c>
      <c r="E5" s="2">
        <v>164.742</v>
      </c>
      <c r="F5" s="2">
        <v>235.686</v>
      </c>
      <c r="G5" s="2">
        <v>331.881</v>
      </c>
      <c r="H5" s="2">
        <v>798.822</v>
      </c>
      <c r="I5" s="2">
        <v>441.862</v>
      </c>
      <c r="J5" s="2">
        <v>600.927</v>
      </c>
      <c r="K5" s="2">
        <v>719.767</v>
      </c>
      <c r="L5" s="2">
        <v>734.673</v>
      </c>
      <c r="M5" s="2">
        <v>643.993</v>
      </c>
      <c r="N5" s="2">
        <f aca="true" t="shared" si="0" ref="N5:N13">SUM(B5:M5)</f>
        <v>5558.106000000001</v>
      </c>
      <c r="O5" s="2">
        <f>2555.487+SUM(B5:J5)</f>
        <v>6015.16</v>
      </c>
    </row>
    <row r="6" spans="1:15" ht="12.75">
      <c r="A6" s="12" t="s">
        <v>16</v>
      </c>
      <c r="B6" s="2">
        <v>1145.359</v>
      </c>
      <c r="C6" s="2">
        <v>191.262</v>
      </c>
      <c r="D6" s="2">
        <v>177.748</v>
      </c>
      <c r="E6" s="2">
        <v>531.663</v>
      </c>
      <c r="F6" s="2">
        <v>1260.663</v>
      </c>
      <c r="G6" s="2">
        <v>176.717</v>
      </c>
      <c r="H6" s="2">
        <v>774.066</v>
      </c>
      <c r="I6" s="2">
        <v>242.755</v>
      </c>
      <c r="J6" s="2">
        <v>200.287</v>
      </c>
      <c r="K6" s="2">
        <v>237.267</v>
      </c>
      <c r="L6" s="2">
        <v>207.982</v>
      </c>
      <c r="M6" s="2">
        <v>220.467</v>
      </c>
      <c r="N6" s="2">
        <f t="shared" si="0"/>
        <v>5366.236</v>
      </c>
      <c r="O6" s="2">
        <f aca="true" t="shared" si="1" ref="O6:O13">SUM(K5:M5,B6:J6)</f>
        <v>6798.953</v>
      </c>
    </row>
    <row r="7" spans="1:15" ht="12.75">
      <c r="A7" s="12" t="s">
        <v>17</v>
      </c>
      <c r="B7" s="2">
        <v>366.366</v>
      </c>
      <c r="C7" s="2">
        <v>232.372</v>
      </c>
      <c r="D7" s="2">
        <v>298.144</v>
      </c>
      <c r="E7" s="2">
        <v>628.724</v>
      </c>
      <c r="F7" s="2">
        <v>825.141</v>
      </c>
      <c r="G7" s="2">
        <v>117.582</v>
      </c>
      <c r="H7" s="2">
        <v>142.348</v>
      </c>
      <c r="I7" s="2">
        <v>133.625</v>
      </c>
      <c r="J7" s="2">
        <v>192.328</v>
      </c>
      <c r="K7" s="2">
        <v>447.099</v>
      </c>
      <c r="L7" s="2">
        <v>527.335</v>
      </c>
      <c r="M7" s="2">
        <v>455.437</v>
      </c>
      <c r="N7" s="2">
        <f t="shared" si="0"/>
        <v>4366.501</v>
      </c>
      <c r="O7" s="2">
        <f t="shared" si="1"/>
        <v>3602.346</v>
      </c>
    </row>
    <row r="8" spans="1:15" ht="12.75">
      <c r="A8" s="12" t="s">
        <v>18</v>
      </c>
      <c r="B8" s="2">
        <v>235.902</v>
      </c>
      <c r="C8" s="2">
        <v>415.015</v>
      </c>
      <c r="D8" s="2">
        <v>744.787</v>
      </c>
      <c r="E8" s="2">
        <v>577.795</v>
      </c>
      <c r="F8" s="2">
        <v>636.211</v>
      </c>
      <c r="G8" s="2">
        <v>714.478</v>
      </c>
      <c r="H8" s="2">
        <v>630.617</v>
      </c>
      <c r="I8" s="2">
        <v>434.324</v>
      </c>
      <c r="J8" s="2">
        <v>523.485</v>
      </c>
      <c r="K8" s="2">
        <v>917.716</v>
      </c>
      <c r="L8" s="2">
        <v>611.323</v>
      </c>
      <c r="M8" s="2">
        <v>549.131</v>
      </c>
      <c r="N8" s="2">
        <f t="shared" si="0"/>
        <v>6990.784000000001</v>
      </c>
      <c r="O8" s="2">
        <f t="shared" si="1"/>
        <v>6342.485</v>
      </c>
    </row>
    <row r="9" spans="1:30" ht="12.75">
      <c r="A9" s="12" t="s">
        <v>19</v>
      </c>
      <c r="B9" s="2">
        <v>11529.125</v>
      </c>
      <c r="C9" s="2">
        <v>7588.436</v>
      </c>
      <c r="D9" s="2">
        <v>13056.941</v>
      </c>
      <c r="E9" s="2">
        <v>515.52</v>
      </c>
      <c r="F9" s="2">
        <v>399.752</v>
      </c>
      <c r="G9" s="2">
        <v>540.125</v>
      </c>
      <c r="H9" s="2">
        <v>365.805</v>
      </c>
      <c r="I9" s="2">
        <v>469.999</v>
      </c>
      <c r="J9" s="2">
        <v>285.673</v>
      </c>
      <c r="K9" s="2">
        <v>543.926</v>
      </c>
      <c r="L9" s="2">
        <v>307.553</v>
      </c>
      <c r="M9" s="2">
        <v>158.289</v>
      </c>
      <c r="N9" s="2">
        <f t="shared" si="0"/>
        <v>35761.144</v>
      </c>
      <c r="O9" s="2">
        <f t="shared" si="1"/>
        <v>36829.546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2" t="s">
        <v>20</v>
      </c>
      <c r="B10" s="2">
        <v>255.861</v>
      </c>
      <c r="C10" s="2">
        <v>203.748</v>
      </c>
      <c r="D10" s="2">
        <v>709.633</v>
      </c>
      <c r="E10" s="2">
        <v>539.197</v>
      </c>
      <c r="F10" s="2">
        <v>561.271</v>
      </c>
      <c r="G10" s="2">
        <v>813.181</v>
      </c>
      <c r="H10" s="2">
        <v>757.992</v>
      </c>
      <c r="I10" s="2">
        <v>1517.47</v>
      </c>
      <c r="J10" s="2">
        <v>1719.907</v>
      </c>
      <c r="K10" s="2">
        <v>1423.992</v>
      </c>
      <c r="L10" s="2">
        <v>2121.837</v>
      </c>
      <c r="M10" s="2">
        <v>3958.771</v>
      </c>
      <c r="N10" s="2">
        <f t="shared" si="0"/>
        <v>14582.86</v>
      </c>
      <c r="O10" s="2">
        <f t="shared" si="1"/>
        <v>8088.028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2" t="s">
        <v>21</v>
      </c>
      <c r="B11" s="2">
        <v>4020.223</v>
      </c>
      <c r="C11" s="2">
        <v>5351.529</v>
      </c>
      <c r="D11" s="2">
        <v>5400.933</v>
      </c>
      <c r="E11" s="2">
        <v>7615.028</v>
      </c>
      <c r="F11" s="2">
        <v>7538.384</v>
      </c>
      <c r="G11" s="2">
        <v>7332.965</v>
      </c>
      <c r="H11" s="2">
        <v>6745.802</v>
      </c>
      <c r="I11" s="2">
        <v>11232.996</v>
      </c>
      <c r="J11" s="2">
        <v>10684.067</v>
      </c>
      <c r="K11" s="2">
        <v>6380.189</v>
      </c>
      <c r="L11" s="2">
        <v>4073.131</v>
      </c>
      <c r="M11" s="2">
        <v>2405.8</v>
      </c>
      <c r="N11" s="2">
        <f t="shared" si="0"/>
        <v>78781.04699999999</v>
      </c>
      <c r="O11" s="2">
        <f t="shared" si="1"/>
        <v>73426.52699999999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2">
        <v>2002</v>
      </c>
      <c r="B12" s="2">
        <v>1940.54</v>
      </c>
      <c r="C12" s="2">
        <v>5651.033</v>
      </c>
      <c r="D12" s="2">
        <v>8854.638</v>
      </c>
      <c r="E12" s="2">
        <v>7484.857</v>
      </c>
      <c r="F12" s="2">
        <v>9749.315</v>
      </c>
      <c r="G12" s="2">
        <v>6086.716</v>
      </c>
      <c r="H12" s="2">
        <v>9960.851</v>
      </c>
      <c r="I12" s="2">
        <v>8267.02</v>
      </c>
      <c r="J12" s="2">
        <v>6188.416</v>
      </c>
      <c r="K12" s="2">
        <v>5165.015</v>
      </c>
      <c r="L12" s="2">
        <v>1305.22</v>
      </c>
      <c r="M12" s="2">
        <v>624.264</v>
      </c>
      <c r="N12" s="2">
        <f t="shared" si="0"/>
        <v>71277.885</v>
      </c>
      <c r="O12" s="2">
        <f t="shared" si="1"/>
        <v>77042.506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6" customFormat="1" ht="11.25">
      <c r="A13" s="12">
        <v>2003</v>
      </c>
      <c r="B13" s="2">
        <v>3486.656</v>
      </c>
      <c r="C13" s="2">
        <v>270.827</v>
      </c>
      <c r="D13" s="2">
        <v>783.35</v>
      </c>
      <c r="E13" s="2">
        <v>1677.67</v>
      </c>
      <c r="F13" s="2">
        <v>4415.529</v>
      </c>
      <c r="G13" s="2">
        <v>4772.027</v>
      </c>
      <c r="H13" s="2">
        <v>4486.321</v>
      </c>
      <c r="I13" s="2">
        <v>6504.858</v>
      </c>
      <c r="J13" s="2">
        <v>6990.414</v>
      </c>
      <c r="K13" s="2">
        <v>8537.525</v>
      </c>
      <c r="L13" s="2">
        <v>7557.151</v>
      </c>
      <c r="M13" s="2">
        <v>6901.006</v>
      </c>
      <c r="N13" s="2">
        <f t="shared" si="0"/>
        <v>56383.334</v>
      </c>
      <c r="O13" s="2">
        <f t="shared" si="1"/>
        <v>40482.151000000005</v>
      </c>
      <c r="P13" s="2"/>
      <c r="Q13" s="2"/>
      <c r="R13" s="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6" customFormat="1" ht="11.25">
      <c r="A14" s="12">
        <v>2004</v>
      </c>
      <c r="B14" s="2">
        <v>2571.85</v>
      </c>
      <c r="C14" s="2">
        <v>4575.833</v>
      </c>
      <c r="D14" s="2">
        <v>5266.275</v>
      </c>
      <c r="E14" s="2">
        <v>4686.05</v>
      </c>
      <c r="F14" s="2">
        <v>4298.064</v>
      </c>
      <c r="G14" s="2">
        <v>4578.365</v>
      </c>
      <c r="H14" s="2">
        <v>5203.818</v>
      </c>
      <c r="I14" s="2">
        <v>6788.189</v>
      </c>
      <c r="J14" s="2">
        <v>6038.954</v>
      </c>
      <c r="K14" s="2">
        <v>4917.871</v>
      </c>
      <c r="L14" s="2">
        <v>4737.54</v>
      </c>
      <c r="M14" s="2">
        <v>4613.383</v>
      </c>
      <c r="N14" s="2">
        <f aca="true" t="shared" si="2" ref="N14:N24">SUM(B14:M14)</f>
        <v>58276.191999999995</v>
      </c>
      <c r="O14" s="2">
        <f aca="true" t="shared" si="3" ref="O14:O24">SUM(K13:M13,B14:J14)</f>
        <v>67003.08</v>
      </c>
      <c r="P14" s="2"/>
      <c r="Q14" s="2"/>
      <c r="R14" s="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6" customFormat="1" ht="11.25">
      <c r="A15" s="12">
        <v>2005</v>
      </c>
      <c r="B15" s="15">
        <v>3516.471</v>
      </c>
      <c r="C15" s="15">
        <v>5168.571</v>
      </c>
      <c r="D15" s="15">
        <v>8350.74</v>
      </c>
      <c r="E15" s="15">
        <v>4383.549</v>
      </c>
      <c r="F15" s="15">
        <v>5933.687</v>
      </c>
      <c r="G15" s="15">
        <v>5329.694</v>
      </c>
      <c r="H15" s="15">
        <v>4847.859</v>
      </c>
      <c r="I15" s="15">
        <v>5139.981</v>
      </c>
      <c r="J15" s="15">
        <v>4415.003</v>
      </c>
      <c r="K15" s="15">
        <v>3288.698</v>
      </c>
      <c r="L15" s="15">
        <v>2989.499</v>
      </c>
      <c r="M15" s="15">
        <v>2264.003</v>
      </c>
      <c r="N15" s="2">
        <f t="shared" si="2"/>
        <v>55627.75499999999</v>
      </c>
      <c r="O15" s="2">
        <f t="shared" si="3"/>
        <v>61354.349</v>
      </c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2">
        <v>2006</v>
      </c>
      <c r="B16" s="15">
        <v>2545.439</v>
      </c>
      <c r="C16" s="15">
        <v>6130.49</v>
      </c>
      <c r="D16" s="15">
        <v>2203.3</v>
      </c>
      <c r="E16" s="15">
        <v>2730.694</v>
      </c>
      <c r="F16" s="15">
        <v>1141.654</v>
      </c>
      <c r="G16" s="15">
        <v>1419.498</v>
      </c>
      <c r="H16" s="15">
        <v>1898.501</v>
      </c>
      <c r="I16" s="15">
        <v>2709.225</v>
      </c>
      <c r="J16" s="15">
        <v>2426.885</v>
      </c>
      <c r="K16" s="15">
        <v>633.834</v>
      </c>
      <c r="L16" s="15">
        <v>198.477</v>
      </c>
      <c r="M16" s="15">
        <v>250.884</v>
      </c>
      <c r="N16" s="2">
        <f t="shared" si="2"/>
        <v>24288.88099999999</v>
      </c>
      <c r="O16" s="2">
        <f t="shared" si="3"/>
        <v>31747.886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2">
        <v>2007</v>
      </c>
      <c r="B17" s="15">
        <v>239.38</v>
      </c>
      <c r="C17" s="15">
        <v>244.828</v>
      </c>
      <c r="D17" s="15">
        <v>280.742</v>
      </c>
      <c r="E17" s="15">
        <v>308.215</v>
      </c>
      <c r="F17" s="15">
        <v>361.342</v>
      </c>
      <c r="G17" s="15">
        <v>208.488</v>
      </c>
      <c r="H17" s="15">
        <v>225.087</v>
      </c>
      <c r="I17" s="15">
        <v>308.876</v>
      </c>
      <c r="J17" s="15">
        <v>314.567</v>
      </c>
      <c r="K17" s="15">
        <v>349.465</v>
      </c>
      <c r="L17" s="15">
        <v>323.783</v>
      </c>
      <c r="M17" s="15">
        <v>322.467</v>
      </c>
      <c r="N17" s="15">
        <f t="shared" si="2"/>
        <v>3487.2400000000002</v>
      </c>
      <c r="O17" s="15">
        <f t="shared" si="3"/>
        <v>3574.7199999999993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>
        <v>2008</v>
      </c>
      <c r="B18" s="15">
        <v>256.964</v>
      </c>
      <c r="C18" s="15">
        <v>441.184</v>
      </c>
      <c r="D18" s="15">
        <v>396.644</v>
      </c>
      <c r="E18" s="15">
        <v>500.035</v>
      </c>
      <c r="F18" s="15">
        <v>492.721</v>
      </c>
      <c r="G18" s="15">
        <v>521.774</v>
      </c>
      <c r="H18" s="15">
        <v>574.78</v>
      </c>
      <c r="I18" s="15">
        <v>692.759</v>
      </c>
      <c r="J18" s="15">
        <v>652.866</v>
      </c>
      <c r="K18" s="15">
        <v>777.582</v>
      </c>
      <c r="L18" s="15">
        <v>776.541</v>
      </c>
      <c r="M18" s="15">
        <v>758.357</v>
      </c>
      <c r="N18" s="15">
        <f t="shared" si="2"/>
        <v>6842.207</v>
      </c>
      <c r="O18" s="15">
        <f t="shared" si="3"/>
        <v>5525.442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2">
        <v>2009</v>
      </c>
      <c r="B19" s="15">
        <v>405.785</v>
      </c>
      <c r="C19" s="15">
        <v>467.879</v>
      </c>
      <c r="D19" s="15">
        <v>359.045</v>
      </c>
      <c r="E19" s="15">
        <v>269.561</v>
      </c>
      <c r="F19" s="15">
        <v>357.639</v>
      </c>
      <c r="G19" s="15">
        <v>518.862</v>
      </c>
      <c r="H19" s="15">
        <v>559.872</v>
      </c>
      <c r="I19" s="15">
        <v>20518.727</v>
      </c>
      <c r="J19" s="15">
        <v>712.172</v>
      </c>
      <c r="K19" s="15">
        <v>1078.806</v>
      </c>
      <c r="L19" s="15">
        <v>628.3</v>
      </c>
      <c r="M19" s="15">
        <v>681.473</v>
      </c>
      <c r="N19" s="15">
        <f t="shared" si="2"/>
        <v>26558.121</v>
      </c>
      <c r="O19" s="15">
        <f t="shared" si="3"/>
        <v>26482.021999999997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2">
        <v>2010</v>
      </c>
      <c r="B20" s="15">
        <v>728.161</v>
      </c>
      <c r="C20" s="15">
        <v>627.32</v>
      </c>
      <c r="D20" s="15">
        <v>14177.311</v>
      </c>
      <c r="E20" s="15">
        <v>602.292</v>
      </c>
      <c r="F20" s="15">
        <v>331.592</v>
      </c>
      <c r="G20" s="15">
        <v>466.513</v>
      </c>
      <c r="H20" s="15">
        <v>587.807</v>
      </c>
      <c r="I20" s="15">
        <v>572.865</v>
      </c>
      <c r="J20" s="15">
        <v>927.386</v>
      </c>
      <c r="K20" s="15">
        <v>901.238</v>
      </c>
      <c r="L20" s="15">
        <v>921.06</v>
      </c>
      <c r="M20" s="15">
        <v>768.407</v>
      </c>
      <c r="N20" s="15">
        <f t="shared" si="2"/>
        <v>21611.952</v>
      </c>
      <c r="O20" s="15">
        <f t="shared" si="3"/>
        <v>21409.826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2">
        <v>2011</v>
      </c>
      <c r="B21" s="15">
        <v>416.678</v>
      </c>
      <c r="C21" s="15">
        <v>407.652</v>
      </c>
      <c r="D21" s="2">
        <v>447.754</v>
      </c>
      <c r="E21" s="15">
        <v>641.439</v>
      </c>
      <c r="F21" s="15">
        <v>288.182</v>
      </c>
      <c r="G21" s="15">
        <v>224.15</v>
      </c>
      <c r="H21" s="15">
        <v>235.145</v>
      </c>
      <c r="I21" s="15">
        <v>8320.079</v>
      </c>
      <c r="J21" s="15">
        <v>561.986</v>
      </c>
      <c r="K21" s="15">
        <v>1098.883</v>
      </c>
      <c r="L21" s="15">
        <v>225.439</v>
      </c>
      <c r="M21" s="15">
        <v>554.89</v>
      </c>
      <c r="N21" s="15">
        <f t="shared" si="2"/>
        <v>13422.277</v>
      </c>
      <c r="O21" s="15">
        <f t="shared" si="3"/>
        <v>14133.77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2">
        <v>2012</v>
      </c>
      <c r="B22" s="15">
        <v>4105.344</v>
      </c>
      <c r="C22" s="15">
        <v>6392.091</v>
      </c>
      <c r="D22" s="2">
        <v>4239.662</v>
      </c>
      <c r="E22" s="15">
        <v>457.576</v>
      </c>
      <c r="F22" s="15">
        <v>14173.323</v>
      </c>
      <c r="G22" s="15">
        <v>232.854</v>
      </c>
      <c r="H22" s="15">
        <v>425.117</v>
      </c>
      <c r="I22" s="15">
        <v>11014.452</v>
      </c>
      <c r="J22" s="15">
        <v>580.849</v>
      </c>
      <c r="K22" s="15">
        <v>9464.961</v>
      </c>
      <c r="L22" s="15">
        <v>450.655</v>
      </c>
      <c r="M22" s="15">
        <v>581.232</v>
      </c>
      <c r="N22" s="15">
        <f t="shared" si="2"/>
        <v>52118.11600000001</v>
      </c>
      <c r="O22" s="15">
        <f t="shared" si="3"/>
        <v>43500.48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2">
        <v>2013</v>
      </c>
      <c r="B23" s="15">
        <v>7805.433</v>
      </c>
      <c r="C23" s="15">
        <v>9604.607</v>
      </c>
      <c r="D23" s="2">
        <v>441.102</v>
      </c>
      <c r="E23" s="15">
        <v>330.624</v>
      </c>
      <c r="F23" s="15">
        <v>497.623</v>
      </c>
      <c r="G23" s="15">
        <v>508.418</v>
      </c>
      <c r="H23" s="15">
        <v>388.508</v>
      </c>
      <c r="I23" s="15">
        <v>347.587</v>
      </c>
      <c r="J23" s="15">
        <v>532.759</v>
      </c>
      <c r="K23" s="15">
        <v>375.36</v>
      </c>
      <c r="L23" s="15">
        <v>419.369</v>
      </c>
      <c r="M23" s="15">
        <v>331.215</v>
      </c>
      <c r="N23" s="15">
        <f t="shared" si="2"/>
        <v>21582.605</v>
      </c>
      <c r="O23" s="15">
        <f t="shared" si="3"/>
        <v>30953.509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2">
        <v>2014</v>
      </c>
      <c r="B24" s="15">
        <v>298.069</v>
      </c>
      <c r="C24" s="15">
        <v>382.089</v>
      </c>
      <c r="D24" s="2">
        <v>476.83</v>
      </c>
      <c r="E24" s="15">
        <v>408.814</v>
      </c>
      <c r="F24" s="15">
        <v>686.942</v>
      </c>
      <c r="G24" s="15">
        <v>7540.009</v>
      </c>
      <c r="H24" s="15">
        <v>488.007</v>
      </c>
      <c r="I24" s="15">
        <v>581.056</v>
      </c>
      <c r="J24" s="15">
        <v>397.933</v>
      </c>
      <c r="K24" s="15">
        <v>2481.957</v>
      </c>
      <c r="L24" s="15">
        <v>312.375</v>
      </c>
      <c r="M24" s="15">
        <v>22813.269</v>
      </c>
      <c r="N24" s="15">
        <f t="shared" si="2"/>
        <v>36867.35</v>
      </c>
      <c r="O24" s="15">
        <f t="shared" si="3"/>
        <v>12385.693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2">
        <v>2015</v>
      </c>
      <c r="B25" s="15">
        <v>600.228</v>
      </c>
      <c r="C25" s="15">
        <v>451.099</v>
      </c>
      <c r="D25" s="2">
        <v>271.26</v>
      </c>
      <c r="E25" s="15">
        <v>543.298</v>
      </c>
      <c r="F25" s="15">
        <v>520.737</v>
      </c>
      <c r="G25" s="15">
        <v>448.646</v>
      </c>
      <c r="H25" s="15">
        <v>521.288</v>
      </c>
      <c r="I25" s="15">
        <v>318.068</v>
      </c>
      <c r="J25" s="15">
        <v>10806.615</v>
      </c>
      <c r="K25" s="15">
        <v>470.543</v>
      </c>
      <c r="L25" s="15">
        <v>400.806</v>
      </c>
      <c r="M25" s="15">
        <v>555.831</v>
      </c>
      <c r="N25" s="15">
        <f>SUM(B25:M25)</f>
        <v>15908.419</v>
      </c>
      <c r="O25" s="15">
        <f>SUM(K24:M24,B25:J25)</f>
        <v>40088.84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2">
        <v>2016</v>
      </c>
      <c r="B26" s="15">
        <v>7220.263</v>
      </c>
      <c r="C26" s="15">
        <v>351.599</v>
      </c>
      <c r="D26" s="2">
        <v>7359.739</v>
      </c>
      <c r="E26" s="15">
        <v>393.926</v>
      </c>
      <c r="F26" s="15">
        <v>299.351</v>
      </c>
      <c r="G26" s="15">
        <v>448.846</v>
      </c>
      <c r="H26" s="15">
        <v>5157.625</v>
      </c>
      <c r="I26" s="15">
        <v>520.524</v>
      </c>
      <c r="J26" s="15">
        <v>594.713</v>
      </c>
      <c r="K26" s="15">
        <v>442.707</v>
      </c>
      <c r="L26" s="15">
        <v>485.228</v>
      </c>
      <c r="M26" s="15">
        <v>1056.791</v>
      </c>
      <c r="N26" s="15">
        <f>SUM(B26:M26)</f>
        <v>24331.311999999998</v>
      </c>
      <c r="O26" s="15">
        <f>SUM(K25:M25,B26:J26)</f>
        <v>23773.766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2">
        <v>2017</v>
      </c>
      <c r="B27" s="15">
        <v>11367.647</v>
      </c>
      <c r="C27" s="15">
        <v>442.956</v>
      </c>
      <c r="D27" s="2">
        <v>5927.061</v>
      </c>
      <c r="E27" s="15">
        <v>290.248</v>
      </c>
      <c r="F27" s="15">
        <v>5134.438</v>
      </c>
      <c r="G27" s="15">
        <v>288.338</v>
      </c>
      <c r="H27" s="15">
        <v>429.797</v>
      </c>
      <c r="I27" s="15">
        <v>310.97</v>
      </c>
      <c r="J27" s="15">
        <v>629.135</v>
      </c>
      <c r="K27" s="15">
        <v>865.843</v>
      </c>
      <c r="L27" s="15">
        <v>498.888</v>
      </c>
      <c r="M27" s="15">
        <v>5718.559</v>
      </c>
      <c r="N27" s="15">
        <f>SUM(B27:M27)</f>
        <v>31903.879999999997</v>
      </c>
      <c r="O27" s="15">
        <f>SUM(K26:M26,B27:J27)</f>
        <v>26805.316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2">
        <v>2018</v>
      </c>
      <c r="B28" s="15">
        <v>4546.098</v>
      </c>
      <c r="C28" s="15">
        <v>8083.571</v>
      </c>
      <c r="D28" s="2">
        <v>366.61</v>
      </c>
      <c r="E28" s="15">
        <v>490.573</v>
      </c>
      <c r="F28" s="15">
        <v>498.029</v>
      </c>
      <c r="G28" s="15">
        <v>4485.763</v>
      </c>
      <c r="H28" s="15">
        <v>369.203</v>
      </c>
      <c r="I28" s="15">
        <v>3165.242</v>
      </c>
      <c r="J28" s="15">
        <v>565.9</v>
      </c>
      <c r="K28" s="15">
        <v>631.173</v>
      </c>
      <c r="L28" s="15">
        <v>477.809</v>
      </c>
      <c r="M28" s="15">
        <v>224.728</v>
      </c>
      <c r="N28" s="15">
        <f>SUM(B28:M28)</f>
        <v>23904.699</v>
      </c>
      <c r="O28" s="15">
        <f>SUM(K27:M27,B28:J28)</f>
        <v>29654.279000000002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2">
        <v>2019</v>
      </c>
      <c r="B29" s="15">
        <v>4904.553</v>
      </c>
      <c r="C29" s="15">
        <v>515.637</v>
      </c>
      <c r="D29" s="2">
        <v>709.015</v>
      </c>
      <c r="E29" s="15">
        <v>744.063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2" t="s">
        <v>28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2.75">
      <c r="A31" s="12" t="s">
        <v>15</v>
      </c>
      <c r="B31" s="15">
        <v>24543.045</v>
      </c>
      <c r="C31" s="15">
        <v>46454.842</v>
      </c>
      <c r="D31" s="15">
        <v>72759.984</v>
      </c>
      <c r="E31" s="15">
        <v>75569.097</v>
      </c>
      <c r="F31" s="15">
        <v>47577.75</v>
      </c>
      <c r="G31" s="15">
        <v>27567.706</v>
      </c>
      <c r="H31" s="15">
        <v>77981.914</v>
      </c>
      <c r="I31" s="15">
        <v>32519.082</v>
      </c>
      <c r="J31" s="15">
        <v>45666.62</v>
      </c>
      <c r="K31" s="15">
        <v>51514.448</v>
      </c>
      <c r="L31" s="15">
        <v>57408.496</v>
      </c>
      <c r="M31" s="15">
        <v>59172.475</v>
      </c>
      <c r="N31" s="15">
        <f aca="true" t="shared" si="4" ref="N31:N39">SUM(B31:M31)</f>
        <v>618735.4589999999</v>
      </c>
      <c r="O31" s="15">
        <f>154587.394+SUM(B31:J31)</f>
        <v>605227.434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2.75">
      <c r="A32" s="12" t="s">
        <v>16</v>
      </c>
      <c r="B32" s="15">
        <v>25761.015</v>
      </c>
      <c r="C32" s="15">
        <v>87179.654</v>
      </c>
      <c r="D32" s="15">
        <v>76773.571</v>
      </c>
      <c r="E32" s="15">
        <v>95945.252</v>
      </c>
      <c r="F32" s="15">
        <v>68361.962</v>
      </c>
      <c r="G32" s="15">
        <v>75341.398</v>
      </c>
      <c r="H32" s="15">
        <v>63901.588</v>
      </c>
      <c r="I32" s="15">
        <v>43224.753</v>
      </c>
      <c r="J32" s="15">
        <v>111351.045</v>
      </c>
      <c r="K32" s="15">
        <v>80479.991</v>
      </c>
      <c r="L32" s="15">
        <v>40731.037</v>
      </c>
      <c r="M32" s="15">
        <v>66748.987</v>
      </c>
      <c r="N32" s="15">
        <f t="shared" si="4"/>
        <v>835800.253</v>
      </c>
      <c r="O32" s="15">
        <f aca="true" t="shared" si="5" ref="O32:O39">SUM(K31:M31,B32:J32)</f>
        <v>815935.657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2.75">
      <c r="A33" s="12" t="s">
        <v>17</v>
      </c>
      <c r="B33" s="15">
        <v>43509.525</v>
      </c>
      <c r="C33" s="15">
        <v>66312.523</v>
      </c>
      <c r="D33" s="15">
        <v>78179.256</v>
      </c>
      <c r="E33" s="15">
        <v>60945.26</v>
      </c>
      <c r="F33" s="15">
        <v>129465.969</v>
      </c>
      <c r="G33" s="15">
        <v>53160.554</v>
      </c>
      <c r="H33" s="15">
        <v>36027.219</v>
      </c>
      <c r="I33" s="15">
        <v>100099.733</v>
      </c>
      <c r="J33" s="15">
        <v>94932.175</v>
      </c>
      <c r="K33" s="15">
        <v>58114.657</v>
      </c>
      <c r="L33" s="15">
        <v>60527.443</v>
      </c>
      <c r="M33" s="15">
        <v>40023.729</v>
      </c>
      <c r="N33" s="15">
        <f t="shared" si="4"/>
        <v>821298.0430000001</v>
      </c>
      <c r="O33" s="15">
        <f t="shared" si="5"/>
        <v>850592.229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2.75">
      <c r="A34" s="12" t="s">
        <v>18</v>
      </c>
      <c r="B34" s="15">
        <v>49017.406</v>
      </c>
      <c r="C34" s="15">
        <v>83002.354</v>
      </c>
      <c r="D34" s="15">
        <v>105022.527</v>
      </c>
      <c r="E34" s="15">
        <v>118276.494</v>
      </c>
      <c r="F34" s="15">
        <v>63413.959</v>
      </c>
      <c r="G34" s="15">
        <v>76636.938</v>
      </c>
      <c r="H34" s="15">
        <v>31994.466</v>
      </c>
      <c r="I34" s="15">
        <v>27051.937</v>
      </c>
      <c r="J34" s="15">
        <v>79920.403</v>
      </c>
      <c r="K34" s="15">
        <v>98970.517</v>
      </c>
      <c r="L34" s="15">
        <v>40745.806</v>
      </c>
      <c r="M34" s="15">
        <v>29946.605</v>
      </c>
      <c r="N34" s="15">
        <f t="shared" si="4"/>
        <v>803999.412</v>
      </c>
      <c r="O34" s="15">
        <f t="shared" si="5"/>
        <v>793002.3130000001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2.75">
      <c r="A35" s="12" t="s">
        <v>19</v>
      </c>
      <c r="B35" s="15">
        <v>22170.125</v>
      </c>
      <c r="C35" s="15">
        <v>47815.776</v>
      </c>
      <c r="D35" s="15">
        <v>49272.203</v>
      </c>
      <c r="E35" s="15">
        <v>30232.481</v>
      </c>
      <c r="F35" s="15">
        <v>52338.211</v>
      </c>
      <c r="G35" s="15">
        <v>33909.69</v>
      </c>
      <c r="H35" s="15">
        <v>55308.42</v>
      </c>
      <c r="I35" s="15">
        <v>59061.232</v>
      </c>
      <c r="J35" s="15">
        <v>35124.757</v>
      </c>
      <c r="K35" s="15">
        <v>7030.698</v>
      </c>
      <c r="L35" s="15">
        <v>25782.977</v>
      </c>
      <c r="M35" s="15">
        <v>48892.813</v>
      </c>
      <c r="N35" s="15">
        <f t="shared" si="4"/>
        <v>466939.38300000003</v>
      </c>
      <c r="O35" s="15">
        <f t="shared" si="5"/>
        <v>554895.8230000001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2.75">
      <c r="A36" s="12" t="s">
        <v>20</v>
      </c>
      <c r="B36" s="15">
        <v>34871.192</v>
      </c>
      <c r="C36" s="15">
        <v>45919.092</v>
      </c>
      <c r="D36" s="15">
        <v>52618.347</v>
      </c>
      <c r="E36" s="15">
        <v>35680.283</v>
      </c>
      <c r="F36" s="15">
        <v>22190.054</v>
      </c>
      <c r="G36" s="15">
        <v>32826.137</v>
      </c>
      <c r="H36" s="15">
        <v>9806.867</v>
      </c>
      <c r="I36" s="15">
        <v>39807.502</v>
      </c>
      <c r="J36" s="15">
        <v>25199.047</v>
      </c>
      <c r="K36" s="15">
        <v>52380.902</v>
      </c>
      <c r="L36" s="15">
        <v>3849.165</v>
      </c>
      <c r="M36" s="15">
        <v>21190.613</v>
      </c>
      <c r="N36" s="15">
        <f t="shared" si="4"/>
        <v>376339.201</v>
      </c>
      <c r="O36" s="15">
        <f t="shared" si="5"/>
        <v>380625.009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2.75">
      <c r="A37" s="12" t="s">
        <v>21</v>
      </c>
      <c r="B37" s="15">
        <v>77507.869</v>
      </c>
      <c r="C37" s="15">
        <v>31308.583</v>
      </c>
      <c r="D37" s="15">
        <v>49106.368</v>
      </c>
      <c r="E37" s="15">
        <v>31685.444</v>
      </c>
      <c r="F37" s="15">
        <v>51384.721</v>
      </c>
      <c r="G37" s="15">
        <v>70531.343</v>
      </c>
      <c r="H37" s="15">
        <v>56472.924</v>
      </c>
      <c r="I37" s="15">
        <v>48178.698</v>
      </c>
      <c r="J37" s="15">
        <v>63475.013</v>
      </c>
      <c r="K37" s="15">
        <v>94746.645</v>
      </c>
      <c r="L37" s="15">
        <v>46503.023</v>
      </c>
      <c r="M37" s="15">
        <v>21505.053</v>
      </c>
      <c r="N37" s="15">
        <f t="shared" si="4"/>
        <v>642405.6839999999</v>
      </c>
      <c r="O37" s="15">
        <f t="shared" si="5"/>
        <v>557071.643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2.75">
      <c r="A38" s="12">
        <v>2002</v>
      </c>
      <c r="B38" s="15">
        <v>29450.108</v>
      </c>
      <c r="C38" s="15">
        <v>102711.101</v>
      </c>
      <c r="D38" s="15">
        <v>80914.129</v>
      </c>
      <c r="E38" s="15">
        <v>122286.633</v>
      </c>
      <c r="F38" s="15">
        <v>71914.211</v>
      </c>
      <c r="G38" s="15">
        <v>16970.049</v>
      </c>
      <c r="H38" s="15">
        <v>51818.877</v>
      </c>
      <c r="I38" s="15">
        <v>87132.534</v>
      </c>
      <c r="J38" s="15">
        <v>80577.476</v>
      </c>
      <c r="K38" s="15">
        <v>45366.546</v>
      </c>
      <c r="L38" s="15">
        <v>115612.783</v>
      </c>
      <c r="M38" s="15">
        <v>60831.77</v>
      </c>
      <c r="N38" s="15">
        <f t="shared" si="4"/>
        <v>865586.217</v>
      </c>
      <c r="O38" s="15">
        <f t="shared" si="5"/>
        <v>806529.839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18" s="6" customFormat="1" ht="11.25">
      <c r="A39" s="12">
        <v>2003</v>
      </c>
      <c r="B39" s="15">
        <v>103558.492</v>
      </c>
      <c r="C39" s="15">
        <v>81523.386</v>
      </c>
      <c r="D39" s="15">
        <v>107011.447</v>
      </c>
      <c r="E39" s="15">
        <v>93564.016</v>
      </c>
      <c r="F39" s="15">
        <v>152952.583</v>
      </c>
      <c r="G39" s="15">
        <v>97501.071</v>
      </c>
      <c r="H39" s="15">
        <v>78335.998</v>
      </c>
      <c r="I39" s="15">
        <v>90432.341</v>
      </c>
      <c r="J39" s="15">
        <v>69976.391</v>
      </c>
      <c r="K39" s="15">
        <v>64792.062</v>
      </c>
      <c r="L39" s="15">
        <v>71529.377</v>
      </c>
      <c r="M39" s="15">
        <v>33616.255</v>
      </c>
      <c r="N39" s="15">
        <f t="shared" si="4"/>
        <v>1044793.4190000001</v>
      </c>
      <c r="O39" s="15">
        <f t="shared" si="5"/>
        <v>1096666.824</v>
      </c>
      <c r="P39" s="2"/>
      <c r="Q39" s="2"/>
      <c r="R39" s="2"/>
    </row>
    <row r="40" spans="1:18" s="6" customFormat="1" ht="11.25">
      <c r="A40" s="12">
        <v>2004</v>
      </c>
      <c r="B40" s="15">
        <v>97192.175</v>
      </c>
      <c r="C40" s="15">
        <v>90318.804</v>
      </c>
      <c r="D40" s="15">
        <v>112972.433</v>
      </c>
      <c r="E40" s="15">
        <v>103467.263</v>
      </c>
      <c r="F40" s="15">
        <v>121357.788</v>
      </c>
      <c r="G40" s="15">
        <v>109756.122</v>
      </c>
      <c r="H40" s="15">
        <v>61713.27</v>
      </c>
      <c r="I40" s="15">
        <v>62273.534</v>
      </c>
      <c r="J40" s="15">
        <v>79370.61</v>
      </c>
      <c r="K40" s="15">
        <v>80193.322</v>
      </c>
      <c r="L40" s="15">
        <v>27025.384</v>
      </c>
      <c r="M40" s="15">
        <v>46228.973</v>
      </c>
      <c r="N40" s="15">
        <f aca="true" t="shared" si="6" ref="N40:N50">SUM(B40:M40)</f>
        <v>991869.678</v>
      </c>
      <c r="O40" s="15">
        <f aca="true" t="shared" si="7" ref="O40:O48">SUM(K39:M39,B40:J40)</f>
        <v>1008359.6930000001</v>
      </c>
      <c r="P40" s="2"/>
      <c r="Q40" s="2"/>
      <c r="R40" s="2"/>
    </row>
    <row r="41" spans="1:18" s="6" customFormat="1" ht="11.25">
      <c r="A41" s="12">
        <v>2005</v>
      </c>
      <c r="B41" s="15">
        <v>46302.265</v>
      </c>
      <c r="C41" s="15">
        <v>174320.203</v>
      </c>
      <c r="D41" s="15">
        <v>170217.189</v>
      </c>
      <c r="E41" s="15">
        <v>79284.652</v>
      </c>
      <c r="F41" s="15">
        <v>123816.144</v>
      </c>
      <c r="G41" s="15">
        <v>86393.998</v>
      </c>
      <c r="H41" s="15">
        <v>30536.466</v>
      </c>
      <c r="I41" s="15">
        <v>30040.895</v>
      </c>
      <c r="J41" s="15">
        <v>91498.877</v>
      </c>
      <c r="K41" s="15">
        <v>91599.828</v>
      </c>
      <c r="L41" s="15">
        <v>59624.799</v>
      </c>
      <c r="M41" s="15">
        <v>92039.449</v>
      </c>
      <c r="N41" s="15">
        <f t="shared" si="6"/>
        <v>1075674.765</v>
      </c>
      <c r="O41" s="15">
        <f t="shared" si="7"/>
        <v>985858.368</v>
      </c>
      <c r="P41" s="2"/>
      <c r="Q41" s="2"/>
      <c r="R41" s="2"/>
    </row>
    <row r="42" spans="1:15" ht="12.75">
      <c r="A42" s="12">
        <v>2006</v>
      </c>
      <c r="B42" s="15">
        <v>131914.603</v>
      </c>
      <c r="C42" s="15">
        <v>122291.855</v>
      </c>
      <c r="D42" s="15">
        <v>114145.905</v>
      </c>
      <c r="E42" s="15">
        <v>80865.198</v>
      </c>
      <c r="F42" s="15">
        <v>98528.128</v>
      </c>
      <c r="G42" s="15">
        <v>66396.101</v>
      </c>
      <c r="H42" s="15">
        <v>38947.369</v>
      </c>
      <c r="I42" s="15">
        <v>61087.466</v>
      </c>
      <c r="J42" s="15">
        <v>25074.423</v>
      </c>
      <c r="K42" s="15">
        <v>51713.054</v>
      </c>
      <c r="L42" s="15">
        <v>35948.692</v>
      </c>
      <c r="M42" s="15">
        <v>172970.25</v>
      </c>
      <c r="N42" s="15">
        <f t="shared" si="6"/>
        <v>999883.044</v>
      </c>
      <c r="O42" s="15">
        <f t="shared" si="7"/>
        <v>982515.124</v>
      </c>
    </row>
    <row r="43" spans="1:15" ht="12.75">
      <c r="A43" s="12">
        <v>2007</v>
      </c>
      <c r="B43" s="15">
        <v>53978.883</v>
      </c>
      <c r="C43" s="15">
        <v>109560.48</v>
      </c>
      <c r="D43" s="15">
        <v>65383.209</v>
      </c>
      <c r="E43" s="15">
        <v>48601.89</v>
      </c>
      <c r="F43" s="15">
        <v>51227.129</v>
      </c>
      <c r="G43" s="15">
        <v>27643.296</v>
      </c>
      <c r="H43" s="15">
        <v>46733.706</v>
      </c>
      <c r="I43" s="15">
        <v>60415.851</v>
      </c>
      <c r="J43" s="15">
        <v>45686.098</v>
      </c>
      <c r="K43" s="15">
        <v>39027.499</v>
      </c>
      <c r="L43" s="15">
        <v>79857.2</v>
      </c>
      <c r="M43" s="15">
        <v>34026.501</v>
      </c>
      <c r="N43" s="15">
        <f t="shared" si="6"/>
        <v>662141.742</v>
      </c>
      <c r="O43" s="15">
        <f t="shared" si="7"/>
        <v>769862.538</v>
      </c>
    </row>
    <row r="44" spans="1:15" ht="12.75">
      <c r="A44" s="12">
        <v>2008</v>
      </c>
      <c r="B44" s="15">
        <v>67525.636</v>
      </c>
      <c r="C44" s="15">
        <v>58466.106</v>
      </c>
      <c r="D44" s="15">
        <v>88039.241</v>
      </c>
      <c r="E44" s="15">
        <v>50188.57</v>
      </c>
      <c r="F44" s="15">
        <v>56658.137</v>
      </c>
      <c r="G44" s="15">
        <v>37822.627</v>
      </c>
      <c r="H44" s="15">
        <v>64197.452</v>
      </c>
      <c r="I44" s="15">
        <v>21048.656</v>
      </c>
      <c r="J44" s="15">
        <v>53414.785</v>
      </c>
      <c r="K44" s="15">
        <v>93257.885</v>
      </c>
      <c r="L44" s="15">
        <v>4808.991</v>
      </c>
      <c r="M44" s="15">
        <v>84006.066</v>
      </c>
      <c r="N44" s="15">
        <f t="shared" si="6"/>
        <v>679434.152</v>
      </c>
      <c r="O44" s="15">
        <f t="shared" si="7"/>
        <v>650272.4099999999</v>
      </c>
    </row>
    <row r="45" spans="1:15" ht="12.75">
      <c r="A45" s="12">
        <v>2009</v>
      </c>
      <c r="B45" s="15">
        <v>48165.568</v>
      </c>
      <c r="C45" s="15">
        <v>98208.259</v>
      </c>
      <c r="D45" s="15">
        <v>75079.16</v>
      </c>
      <c r="E45" s="15">
        <v>71834.824</v>
      </c>
      <c r="F45" s="15">
        <v>42288.806</v>
      </c>
      <c r="G45" s="15">
        <v>29834.169</v>
      </c>
      <c r="H45" s="15">
        <v>73449.079</v>
      </c>
      <c r="I45" s="15">
        <v>67841.861</v>
      </c>
      <c r="J45" s="15">
        <v>32955.387</v>
      </c>
      <c r="K45" s="15">
        <v>49025.183</v>
      </c>
      <c r="L45" s="15">
        <v>48469.446</v>
      </c>
      <c r="M45" s="15">
        <v>16807.726</v>
      </c>
      <c r="N45" s="15">
        <f t="shared" si="6"/>
        <v>653959.468</v>
      </c>
      <c r="O45" s="15">
        <f t="shared" si="7"/>
        <v>721730.055</v>
      </c>
    </row>
    <row r="46" spans="1:15" ht="12.75">
      <c r="A46" s="12">
        <v>2010</v>
      </c>
      <c r="B46" s="15">
        <v>70424.457</v>
      </c>
      <c r="C46" s="15">
        <v>77372.918</v>
      </c>
      <c r="D46" s="15">
        <v>41709.154</v>
      </c>
      <c r="E46" s="15">
        <v>58025.761</v>
      </c>
      <c r="F46" s="15">
        <v>8789.242</v>
      </c>
      <c r="G46" s="15">
        <v>41902.257</v>
      </c>
      <c r="H46" s="15">
        <v>46822.638</v>
      </c>
      <c r="I46" s="15">
        <v>19620.371</v>
      </c>
      <c r="J46" s="15">
        <v>42551.388</v>
      </c>
      <c r="K46" s="15">
        <v>63879.898</v>
      </c>
      <c r="L46" s="15">
        <v>19160.044</v>
      </c>
      <c r="M46" s="15">
        <v>48688.846</v>
      </c>
      <c r="N46" s="15">
        <f t="shared" si="6"/>
        <v>538946.9739999999</v>
      </c>
      <c r="O46" s="15">
        <f t="shared" si="7"/>
        <v>521520.5409999999</v>
      </c>
    </row>
    <row r="47" spans="1:15" ht="12.75">
      <c r="A47" s="12">
        <v>2011</v>
      </c>
      <c r="B47" s="15">
        <v>28760.823</v>
      </c>
      <c r="C47" s="15">
        <v>75477.683</v>
      </c>
      <c r="D47" s="2">
        <v>61657.821</v>
      </c>
      <c r="E47" s="15">
        <v>81297.295</v>
      </c>
      <c r="F47" s="15">
        <v>53712.307</v>
      </c>
      <c r="G47" s="15">
        <v>50936.797</v>
      </c>
      <c r="H47" s="15">
        <v>33843.586</v>
      </c>
      <c r="I47" s="15">
        <v>80046.642</v>
      </c>
      <c r="J47" s="15">
        <v>76805.762</v>
      </c>
      <c r="K47" s="15">
        <v>65664.225</v>
      </c>
      <c r="L47" s="15">
        <v>20532.646</v>
      </c>
      <c r="M47" s="15">
        <v>46834.217</v>
      </c>
      <c r="N47" s="15">
        <f t="shared" si="6"/>
        <v>675569.8039999999</v>
      </c>
      <c r="O47" s="15">
        <f t="shared" si="7"/>
        <v>674267.504</v>
      </c>
    </row>
    <row r="48" spans="1:15" ht="12.75">
      <c r="A48" s="12">
        <v>2012</v>
      </c>
      <c r="B48" s="15">
        <v>76723.211</v>
      </c>
      <c r="C48" s="15">
        <v>66458.628</v>
      </c>
      <c r="D48" s="2">
        <v>108477.178</v>
      </c>
      <c r="E48" s="15">
        <v>73827.976</v>
      </c>
      <c r="F48" s="15">
        <v>18680.61</v>
      </c>
      <c r="G48" s="15">
        <v>75241.959</v>
      </c>
      <c r="H48" s="15">
        <v>33876.221</v>
      </c>
      <c r="I48" s="15">
        <v>59036.241</v>
      </c>
      <c r="J48" s="15">
        <v>36439.386</v>
      </c>
      <c r="K48" s="15">
        <v>77848.382</v>
      </c>
      <c r="L48" s="15">
        <v>38074.966</v>
      </c>
      <c r="M48" s="15">
        <v>83179.098</v>
      </c>
      <c r="N48" s="15">
        <f t="shared" si="6"/>
        <v>747863.856</v>
      </c>
      <c r="O48" s="15">
        <f t="shared" si="7"/>
        <v>681792.4980000001</v>
      </c>
    </row>
    <row r="49" spans="1:15" ht="12.75">
      <c r="A49" s="12">
        <v>2013</v>
      </c>
      <c r="B49" s="15">
        <v>38803.678</v>
      </c>
      <c r="C49" s="15">
        <v>86947.544</v>
      </c>
      <c r="D49" s="2">
        <v>124814.834</v>
      </c>
      <c r="E49" s="15">
        <v>67620.283</v>
      </c>
      <c r="F49" s="15">
        <v>77775.581</v>
      </c>
      <c r="G49" s="15">
        <v>53100.328</v>
      </c>
      <c r="H49" s="15">
        <v>17290.076</v>
      </c>
      <c r="I49" s="15">
        <v>55164.973</v>
      </c>
      <c r="J49" s="15">
        <v>20800.145</v>
      </c>
      <c r="K49" s="15">
        <v>55668.412</v>
      </c>
      <c r="L49" s="15">
        <v>47614.631</v>
      </c>
      <c r="M49" s="15">
        <v>18033.977</v>
      </c>
      <c r="N49" s="15">
        <f t="shared" si="6"/>
        <v>663634.4619999999</v>
      </c>
      <c r="O49" s="15">
        <f aca="true" t="shared" si="8" ref="O49:O54">SUM(K48:M48,B49:J49)</f>
        <v>741419.8879999999</v>
      </c>
    </row>
    <row r="50" spans="1:15" ht="12.75">
      <c r="A50" s="12">
        <v>2014</v>
      </c>
      <c r="B50" s="15">
        <v>60149.604</v>
      </c>
      <c r="C50" s="15">
        <v>40291.914</v>
      </c>
      <c r="D50" s="2">
        <v>75854.348</v>
      </c>
      <c r="E50" s="15">
        <v>96756.09</v>
      </c>
      <c r="F50" s="15">
        <v>62518.412</v>
      </c>
      <c r="G50" s="15">
        <v>64711.927</v>
      </c>
      <c r="H50" s="15">
        <v>66019.689</v>
      </c>
      <c r="I50" s="15">
        <v>65631.427</v>
      </c>
      <c r="J50" s="15">
        <v>45762.534</v>
      </c>
      <c r="K50" s="15">
        <v>62755.379</v>
      </c>
      <c r="L50" s="15">
        <v>19495</v>
      </c>
      <c r="M50" s="15">
        <v>38544.492</v>
      </c>
      <c r="N50" s="15">
        <f t="shared" si="6"/>
        <v>698490.816</v>
      </c>
      <c r="O50" s="15">
        <f t="shared" si="8"/>
        <v>699012.9650000001</v>
      </c>
    </row>
    <row r="51" spans="1:15" ht="12.75">
      <c r="A51" s="12">
        <v>2015</v>
      </c>
      <c r="B51" s="15">
        <v>58544.702</v>
      </c>
      <c r="C51" s="15">
        <v>33679.704</v>
      </c>
      <c r="D51" s="2">
        <v>62737.515</v>
      </c>
      <c r="E51" s="15">
        <v>71432.718</v>
      </c>
      <c r="F51" s="15">
        <v>60613.655</v>
      </c>
      <c r="G51" s="15">
        <v>76182.704</v>
      </c>
      <c r="H51" s="15">
        <v>30071.906</v>
      </c>
      <c r="I51" s="15">
        <v>42770.974</v>
      </c>
      <c r="J51" s="15">
        <v>80016.991</v>
      </c>
      <c r="K51" s="15">
        <v>60981.766</v>
      </c>
      <c r="L51" s="15">
        <v>39434.61</v>
      </c>
      <c r="M51" s="15">
        <v>48463.047</v>
      </c>
      <c r="N51" s="15">
        <f>SUM(B51:M51)</f>
        <v>664930.292</v>
      </c>
      <c r="O51" s="15">
        <f t="shared" si="8"/>
        <v>636845.7400000001</v>
      </c>
    </row>
    <row r="52" spans="1:15" ht="12.75">
      <c r="A52" s="12">
        <v>2016</v>
      </c>
      <c r="B52" s="15">
        <v>67147.39</v>
      </c>
      <c r="C52" s="15">
        <v>44788.029</v>
      </c>
      <c r="D52" s="2">
        <v>75302.472</v>
      </c>
      <c r="E52" s="15">
        <v>99793.987</v>
      </c>
      <c r="F52" s="15">
        <v>103907.448</v>
      </c>
      <c r="G52" s="15">
        <v>47471.653</v>
      </c>
      <c r="H52" s="15">
        <v>47446.912</v>
      </c>
      <c r="I52" s="15">
        <v>61133.133</v>
      </c>
      <c r="J52" s="15">
        <v>97817.239</v>
      </c>
      <c r="K52" s="15">
        <v>17471.394</v>
      </c>
      <c r="L52" s="15">
        <v>44776.25</v>
      </c>
      <c r="M52" s="15">
        <v>8691.768</v>
      </c>
      <c r="N52" s="15">
        <f>SUM(B52:M52)</f>
        <v>715747.675</v>
      </c>
      <c r="O52" s="15">
        <f t="shared" si="8"/>
        <v>793687.686</v>
      </c>
    </row>
    <row r="53" spans="1:15" ht="12.75">
      <c r="A53" s="12">
        <v>2017</v>
      </c>
      <c r="B53" s="15">
        <v>62798.71</v>
      </c>
      <c r="C53" s="15">
        <v>61637.644</v>
      </c>
      <c r="D53" s="2">
        <v>73356.825</v>
      </c>
      <c r="E53" s="15">
        <v>53498.235</v>
      </c>
      <c r="F53" s="15">
        <v>28906.115</v>
      </c>
      <c r="G53" s="15">
        <v>43601.209</v>
      </c>
      <c r="H53" s="15">
        <v>59485.064</v>
      </c>
      <c r="I53" s="15">
        <v>70839.476</v>
      </c>
      <c r="J53" s="15">
        <v>15848.17</v>
      </c>
      <c r="K53" s="15">
        <v>43516.283</v>
      </c>
      <c r="L53" s="15">
        <v>30325.362</v>
      </c>
      <c r="M53" s="15">
        <v>32058.381</v>
      </c>
      <c r="N53" s="15">
        <f>SUM(B53:M53)</f>
        <v>575871.474</v>
      </c>
      <c r="O53" s="15">
        <f t="shared" si="8"/>
        <v>540910.8600000001</v>
      </c>
    </row>
    <row r="54" spans="1:15" ht="12.75">
      <c r="A54" s="12">
        <v>2018</v>
      </c>
      <c r="B54" s="15">
        <v>81580.511</v>
      </c>
      <c r="C54" s="15">
        <v>36863.895</v>
      </c>
      <c r="D54" s="2">
        <v>105119.843</v>
      </c>
      <c r="E54" s="15">
        <v>83035.902</v>
      </c>
      <c r="F54" s="15">
        <v>104265.998</v>
      </c>
      <c r="G54" s="15">
        <v>58667.312</v>
      </c>
      <c r="H54" s="15">
        <v>60260.712</v>
      </c>
      <c r="I54" s="15">
        <v>89078.577</v>
      </c>
      <c r="J54" s="15">
        <v>68992.687</v>
      </c>
      <c r="K54" s="15">
        <v>43707.402</v>
      </c>
      <c r="L54" s="15">
        <v>48983.452</v>
      </c>
      <c r="M54" s="15">
        <v>51873.668</v>
      </c>
      <c r="N54" s="15">
        <f>SUM(B54:M54)</f>
        <v>832429.959</v>
      </c>
      <c r="O54" s="15">
        <f t="shared" si="8"/>
        <v>793765.4630000001</v>
      </c>
    </row>
    <row r="55" spans="1:15" ht="12.75">
      <c r="A55" s="12">
        <v>2019</v>
      </c>
      <c r="B55" s="15">
        <v>65195.79</v>
      </c>
      <c r="C55" s="15">
        <v>104909.414</v>
      </c>
      <c r="D55" s="2">
        <v>109894.564</v>
      </c>
      <c r="E55" s="15">
        <v>74635.208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2" t="s">
        <v>22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2" t="s">
        <v>15</v>
      </c>
      <c r="B57" s="15">
        <v>0.355</v>
      </c>
      <c r="C57" s="15">
        <v>5.223</v>
      </c>
      <c r="D57" s="15">
        <v>9.74</v>
      </c>
      <c r="E57" s="15">
        <v>0</v>
      </c>
      <c r="F57" s="15">
        <v>0.607</v>
      </c>
      <c r="G57" s="15">
        <v>3.094</v>
      </c>
      <c r="H57" s="15">
        <v>0</v>
      </c>
      <c r="I57" s="15">
        <v>0.967</v>
      </c>
      <c r="J57" s="15">
        <v>0.16</v>
      </c>
      <c r="K57" s="15">
        <v>0</v>
      </c>
      <c r="L57" s="15">
        <v>1.278</v>
      </c>
      <c r="M57" s="15">
        <v>0.062</v>
      </c>
      <c r="N57" s="15">
        <f aca="true" t="shared" si="9" ref="N57:N65">SUM(B57:M57)</f>
        <v>21.485999999999997</v>
      </c>
      <c r="O57" s="15">
        <f>0.566+SUM(B57:J57)</f>
        <v>20.711999999999996</v>
      </c>
    </row>
    <row r="58" spans="1:15" ht="12.75">
      <c r="A58" s="12" t="s">
        <v>16</v>
      </c>
      <c r="B58" s="15">
        <v>9.779</v>
      </c>
      <c r="C58" s="15">
        <v>0.004</v>
      </c>
      <c r="D58" s="15">
        <v>15.91</v>
      </c>
      <c r="E58" s="15">
        <v>0.014</v>
      </c>
      <c r="F58" s="15">
        <v>0.599</v>
      </c>
      <c r="G58" s="15">
        <v>12.736</v>
      </c>
      <c r="H58" s="15">
        <v>0.71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f t="shared" si="9"/>
        <v>39.752</v>
      </c>
      <c r="O58" s="15">
        <f aca="true" t="shared" si="10" ref="O58:O65">SUM(K57:M57,B58:J58)</f>
        <v>41.092000000000006</v>
      </c>
    </row>
    <row r="59" spans="1:15" ht="12.75">
      <c r="A59" s="12" t="s">
        <v>17</v>
      </c>
      <c r="B59" s="15">
        <v>1.001</v>
      </c>
      <c r="C59" s="15">
        <v>7.651</v>
      </c>
      <c r="D59" s="15">
        <v>8.76</v>
      </c>
      <c r="E59" s="15">
        <v>0</v>
      </c>
      <c r="F59" s="15">
        <v>0</v>
      </c>
      <c r="G59" s="15">
        <v>0</v>
      </c>
      <c r="H59" s="15">
        <v>20.858</v>
      </c>
      <c r="I59" s="15">
        <v>0.415</v>
      </c>
      <c r="J59" s="15">
        <v>0</v>
      </c>
      <c r="K59" s="15">
        <v>0</v>
      </c>
      <c r="L59" s="15">
        <v>8.64</v>
      </c>
      <c r="M59" s="15">
        <v>7.653</v>
      </c>
      <c r="N59" s="15">
        <f t="shared" si="9"/>
        <v>54.977999999999994</v>
      </c>
      <c r="O59" s="15">
        <f t="shared" si="10"/>
        <v>38.684999999999995</v>
      </c>
    </row>
    <row r="60" spans="1:15" ht="12.75">
      <c r="A60" s="12" t="s">
        <v>18</v>
      </c>
      <c r="B60" s="15">
        <v>1.298</v>
      </c>
      <c r="C60" s="15">
        <v>2.565</v>
      </c>
      <c r="D60" s="15">
        <v>0.689</v>
      </c>
      <c r="E60" s="15">
        <v>4.5</v>
      </c>
      <c r="F60" s="15">
        <v>3.566</v>
      </c>
      <c r="G60" s="15">
        <v>0.929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0.4</v>
      </c>
      <c r="N60" s="15">
        <f t="shared" si="9"/>
        <v>13.947</v>
      </c>
      <c r="O60" s="15">
        <f t="shared" si="10"/>
        <v>29.84</v>
      </c>
    </row>
    <row r="61" spans="1:15" ht="12.75">
      <c r="A61" s="12" t="s">
        <v>19</v>
      </c>
      <c r="B61" s="15">
        <v>0</v>
      </c>
      <c r="C61" s="15">
        <v>0</v>
      </c>
      <c r="D61" s="15">
        <v>5.436</v>
      </c>
      <c r="E61" s="15">
        <v>10.795</v>
      </c>
      <c r="F61" s="15">
        <v>0.864</v>
      </c>
      <c r="G61" s="15">
        <v>0</v>
      </c>
      <c r="H61" s="15">
        <v>1.123</v>
      </c>
      <c r="I61" s="15">
        <v>0</v>
      </c>
      <c r="J61" s="15">
        <v>0.63</v>
      </c>
      <c r="K61" s="15">
        <v>12.435</v>
      </c>
      <c r="L61" s="15">
        <v>0</v>
      </c>
      <c r="M61" s="15">
        <v>2.4</v>
      </c>
      <c r="N61" s="15">
        <f t="shared" si="9"/>
        <v>33.683</v>
      </c>
      <c r="O61" s="15">
        <f t="shared" si="10"/>
        <v>19.248</v>
      </c>
    </row>
    <row r="62" spans="1:15" ht="12.75">
      <c r="A62" s="12" t="s">
        <v>20</v>
      </c>
      <c r="B62" s="15">
        <v>0</v>
      </c>
      <c r="C62" s="15">
        <v>0</v>
      </c>
      <c r="D62" s="15">
        <v>0</v>
      </c>
      <c r="E62" s="15">
        <v>10.219</v>
      </c>
      <c r="F62" s="15">
        <v>0</v>
      </c>
      <c r="G62" s="15">
        <v>0</v>
      </c>
      <c r="H62" s="15">
        <v>0.838</v>
      </c>
      <c r="I62" s="15">
        <v>0</v>
      </c>
      <c r="J62" s="15">
        <v>0</v>
      </c>
      <c r="K62" s="15">
        <v>2.16</v>
      </c>
      <c r="L62" s="15">
        <v>0</v>
      </c>
      <c r="M62" s="15">
        <v>5.867</v>
      </c>
      <c r="N62" s="15">
        <f t="shared" si="9"/>
        <v>19.084</v>
      </c>
      <c r="O62" s="15">
        <f t="shared" si="10"/>
        <v>25.892000000000003</v>
      </c>
    </row>
    <row r="63" spans="1:15" ht="12.75">
      <c r="A63" s="12" t="s">
        <v>21</v>
      </c>
      <c r="B63" s="15">
        <v>0</v>
      </c>
      <c r="C63" s="15">
        <v>0</v>
      </c>
      <c r="D63" s="15">
        <v>0</v>
      </c>
      <c r="E63" s="15">
        <v>0</v>
      </c>
      <c r="F63" s="15">
        <v>4.286</v>
      </c>
      <c r="G63" s="15">
        <v>0.554</v>
      </c>
      <c r="H63" s="15">
        <v>0</v>
      </c>
      <c r="I63" s="15">
        <v>0</v>
      </c>
      <c r="J63" s="15">
        <v>0.953</v>
      </c>
      <c r="K63" s="15">
        <v>1.788</v>
      </c>
      <c r="L63" s="15">
        <v>0</v>
      </c>
      <c r="M63" s="15">
        <v>0</v>
      </c>
      <c r="N63" s="15">
        <f t="shared" si="9"/>
        <v>7.581</v>
      </c>
      <c r="O63" s="15">
        <f t="shared" si="10"/>
        <v>13.82</v>
      </c>
    </row>
    <row r="64" spans="1:15" ht="12.75">
      <c r="A64" s="12">
        <v>2002</v>
      </c>
      <c r="B64" s="15">
        <v>1.775</v>
      </c>
      <c r="C64" s="15">
        <v>24.599</v>
      </c>
      <c r="D64" s="15">
        <v>28.584</v>
      </c>
      <c r="E64" s="15">
        <v>41.345</v>
      </c>
      <c r="F64" s="15">
        <v>27.778</v>
      </c>
      <c r="G64" s="15">
        <v>1.895</v>
      </c>
      <c r="H64" s="15">
        <v>4.368</v>
      </c>
      <c r="I64" s="15">
        <v>1.382</v>
      </c>
      <c r="J64" s="15">
        <v>0</v>
      </c>
      <c r="K64" s="15">
        <v>0</v>
      </c>
      <c r="L64" s="15">
        <v>14.32</v>
      </c>
      <c r="M64" s="15">
        <v>1.774</v>
      </c>
      <c r="N64" s="15">
        <f t="shared" si="9"/>
        <v>147.82</v>
      </c>
      <c r="O64" s="15">
        <f t="shared" si="10"/>
        <v>133.514</v>
      </c>
    </row>
    <row r="65" spans="1:18" s="6" customFormat="1" ht="11.25">
      <c r="A65" s="12">
        <v>2003</v>
      </c>
      <c r="B65" s="15">
        <v>33.556</v>
      </c>
      <c r="C65" s="15">
        <v>55.609</v>
      </c>
      <c r="D65" s="15">
        <v>33.024</v>
      </c>
      <c r="E65" s="15">
        <v>87.165</v>
      </c>
      <c r="F65" s="15">
        <v>88.174</v>
      </c>
      <c r="G65" s="15">
        <v>1.5</v>
      </c>
      <c r="H65" s="15">
        <v>0</v>
      </c>
      <c r="I65" s="15">
        <v>12.139</v>
      </c>
      <c r="J65" s="15">
        <v>1.8</v>
      </c>
      <c r="K65" s="15">
        <v>0.859</v>
      </c>
      <c r="L65" s="15">
        <v>30.93</v>
      </c>
      <c r="M65" s="15">
        <v>15.227</v>
      </c>
      <c r="N65" s="15">
        <f t="shared" si="9"/>
        <v>359.983</v>
      </c>
      <c r="O65" s="15">
        <f t="shared" si="10"/>
        <v>329.0610000000001</v>
      </c>
      <c r="P65" s="2"/>
      <c r="Q65" s="2"/>
      <c r="R65" s="2"/>
    </row>
    <row r="66" spans="1:18" s="6" customFormat="1" ht="11.25">
      <c r="A66" s="12">
        <v>2004</v>
      </c>
      <c r="B66" s="15">
        <v>179.242</v>
      </c>
      <c r="C66" s="15">
        <v>62.17</v>
      </c>
      <c r="D66" s="15">
        <v>107.12</v>
      </c>
      <c r="E66" s="15">
        <v>70.623</v>
      </c>
      <c r="F66" s="15">
        <v>1.706</v>
      </c>
      <c r="G66" s="15">
        <v>8.05</v>
      </c>
      <c r="H66" s="15">
        <v>36.318</v>
      </c>
      <c r="I66" s="15">
        <v>0</v>
      </c>
      <c r="J66" s="15">
        <v>4.206</v>
      </c>
      <c r="K66" s="15">
        <v>8.905</v>
      </c>
      <c r="L66" s="15">
        <v>1.75</v>
      </c>
      <c r="M66" s="15">
        <v>31.485</v>
      </c>
      <c r="N66" s="15">
        <f aca="true" t="shared" si="11" ref="N66:N76">SUM(B66:M66)</f>
        <v>511.575</v>
      </c>
      <c r="O66" s="15">
        <f aca="true" t="shared" si="12" ref="O66:O76">SUM(K65:M65,B66:J66)</f>
        <v>516.451</v>
      </c>
      <c r="P66" s="2"/>
      <c r="Q66" s="2"/>
      <c r="R66" s="2"/>
    </row>
    <row r="67" spans="1:18" s="6" customFormat="1" ht="11.25">
      <c r="A67" s="12">
        <v>2005</v>
      </c>
      <c r="B67" s="15">
        <v>34.695</v>
      </c>
      <c r="C67" s="15">
        <v>55.556</v>
      </c>
      <c r="D67" s="15">
        <v>112.353</v>
      </c>
      <c r="E67" s="15">
        <v>87.584</v>
      </c>
      <c r="F67" s="15">
        <v>108.444</v>
      </c>
      <c r="G67" s="15">
        <v>9.944</v>
      </c>
      <c r="H67" s="15">
        <v>10.332</v>
      </c>
      <c r="I67" s="15">
        <v>1.448</v>
      </c>
      <c r="J67" s="15">
        <v>5.834</v>
      </c>
      <c r="K67" s="15">
        <v>0</v>
      </c>
      <c r="L67" s="15">
        <v>5.746</v>
      </c>
      <c r="M67" s="15">
        <v>4.479</v>
      </c>
      <c r="N67" s="15">
        <f t="shared" si="11"/>
        <v>436.41499999999996</v>
      </c>
      <c r="O67" s="15">
        <f t="shared" si="12"/>
        <v>468.33000000000004</v>
      </c>
      <c r="P67" s="2"/>
      <c r="Q67" s="2"/>
      <c r="R67" s="2"/>
    </row>
    <row r="68" spans="1:15" ht="12.75">
      <c r="A68" s="12">
        <v>2006</v>
      </c>
      <c r="B68" s="15">
        <v>33.432</v>
      </c>
      <c r="C68" s="15">
        <v>9.095</v>
      </c>
      <c r="D68" s="15">
        <v>110.264</v>
      </c>
      <c r="E68" s="15">
        <v>69.419</v>
      </c>
      <c r="F68" s="15">
        <v>3.621</v>
      </c>
      <c r="G68" s="15">
        <v>19.825</v>
      </c>
      <c r="H68" s="15">
        <v>0</v>
      </c>
      <c r="I68" s="15">
        <v>38.936</v>
      </c>
      <c r="J68" s="15">
        <v>0</v>
      </c>
      <c r="K68" s="15">
        <v>54.218</v>
      </c>
      <c r="L68" s="15">
        <v>1.772</v>
      </c>
      <c r="M68" s="15">
        <v>4</v>
      </c>
      <c r="N68" s="15">
        <f t="shared" si="11"/>
        <v>344.582</v>
      </c>
      <c r="O68" s="15">
        <f t="shared" si="12"/>
        <v>294.817</v>
      </c>
    </row>
    <row r="69" spans="1:15" ht="12.75">
      <c r="A69" s="12">
        <v>2007</v>
      </c>
      <c r="B69" s="15">
        <v>81.13</v>
      </c>
      <c r="C69" s="15">
        <v>136.858</v>
      </c>
      <c r="D69" s="15">
        <v>162</v>
      </c>
      <c r="E69" s="15">
        <v>196.516</v>
      </c>
      <c r="F69" s="15">
        <v>42.683</v>
      </c>
      <c r="G69" s="15">
        <v>0</v>
      </c>
      <c r="H69" s="15">
        <v>3.826</v>
      </c>
      <c r="I69" s="15">
        <v>2.928</v>
      </c>
      <c r="J69" s="15">
        <v>0</v>
      </c>
      <c r="K69" s="15">
        <v>0</v>
      </c>
      <c r="L69" s="15">
        <v>0.876</v>
      </c>
      <c r="M69" s="15">
        <v>0</v>
      </c>
      <c r="N69" s="15">
        <f t="shared" si="11"/>
        <v>626.817</v>
      </c>
      <c r="O69" s="15">
        <f t="shared" si="12"/>
        <v>685.931</v>
      </c>
    </row>
    <row r="70" spans="1:15" ht="12.75">
      <c r="A70" s="12">
        <v>2008</v>
      </c>
      <c r="B70" s="15">
        <v>56.678</v>
      </c>
      <c r="C70" s="15">
        <v>98.217</v>
      </c>
      <c r="D70" s="15">
        <v>9.036</v>
      </c>
      <c r="E70" s="15">
        <v>74.8</v>
      </c>
      <c r="F70" s="15">
        <v>30.249</v>
      </c>
      <c r="G70" s="15">
        <v>8.606</v>
      </c>
      <c r="H70" s="15">
        <v>7.644</v>
      </c>
      <c r="I70" s="15">
        <v>7.4</v>
      </c>
      <c r="J70" s="15">
        <v>1.778</v>
      </c>
      <c r="K70" s="15">
        <v>8.183</v>
      </c>
      <c r="L70" s="15">
        <v>0.552</v>
      </c>
      <c r="M70" s="15">
        <v>2.572</v>
      </c>
      <c r="N70" s="15">
        <f t="shared" si="11"/>
        <v>305.71500000000003</v>
      </c>
      <c r="O70" s="15">
        <f t="shared" si="12"/>
        <v>295.284</v>
      </c>
    </row>
    <row r="71" spans="1:15" ht="12.75">
      <c r="A71" s="12">
        <v>2009</v>
      </c>
      <c r="B71" s="15">
        <v>33.288</v>
      </c>
      <c r="C71" s="15">
        <v>1.008</v>
      </c>
      <c r="D71" s="15">
        <v>44.651</v>
      </c>
      <c r="E71" s="15">
        <v>42.82</v>
      </c>
      <c r="F71" s="15">
        <v>20.905</v>
      </c>
      <c r="G71" s="15">
        <v>7.225</v>
      </c>
      <c r="H71" s="15">
        <v>3.004</v>
      </c>
      <c r="I71" s="15">
        <v>0.9</v>
      </c>
      <c r="J71" s="15">
        <v>2.786</v>
      </c>
      <c r="K71" s="15">
        <v>3.923</v>
      </c>
      <c r="L71" s="15">
        <v>3.793</v>
      </c>
      <c r="M71" s="15">
        <v>49.86</v>
      </c>
      <c r="N71" s="15">
        <f t="shared" si="11"/>
        <v>214.163</v>
      </c>
      <c r="O71" s="15">
        <f t="shared" si="12"/>
        <v>167.894</v>
      </c>
    </row>
    <row r="72" spans="1:15" ht="12.75">
      <c r="A72" s="12">
        <v>2010</v>
      </c>
      <c r="B72" s="15">
        <v>47.421</v>
      </c>
      <c r="C72" s="15">
        <v>60.398</v>
      </c>
      <c r="D72" s="15">
        <v>60.87</v>
      </c>
      <c r="E72" s="15">
        <v>39.652</v>
      </c>
      <c r="F72" s="15">
        <v>32.813</v>
      </c>
      <c r="G72" s="15">
        <v>18.615</v>
      </c>
      <c r="H72" s="15">
        <v>12.219</v>
      </c>
      <c r="I72" s="15">
        <v>15.088</v>
      </c>
      <c r="J72" s="15">
        <v>10.71</v>
      </c>
      <c r="K72" s="15">
        <v>10431.329</v>
      </c>
      <c r="L72" s="15">
        <v>4.771</v>
      </c>
      <c r="M72" s="15">
        <v>0.354</v>
      </c>
      <c r="N72" s="15">
        <f t="shared" si="11"/>
        <v>10734.24</v>
      </c>
      <c r="O72" s="15">
        <f t="shared" si="12"/>
        <v>355.362</v>
      </c>
    </row>
    <row r="73" spans="1:15" ht="12.75">
      <c r="A73" s="12">
        <v>2011</v>
      </c>
      <c r="B73" s="15">
        <v>40.892</v>
      </c>
      <c r="C73" s="15">
        <v>47.557</v>
      </c>
      <c r="D73" s="2">
        <v>63.991</v>
      </c>
      <c r="E73" s="15">
        <v>43.32</v>
      </c>
      <c r="F73" s="15">
        <v>85.299</v>
      </c>
      <c r="G73" s="15">
        <v>36.71</v>
      </c>
      <c r="H73" s="15">
        <v>33.879</v>
      </c>
      <c r="I73" s="15">
        <v>10.339</v>
      </c>
      <c r="J73" s="15">
        <v>6.523</v>
      </c>
      <c r="K73" s="15">
        <v>2.698</v>
      </c>
      <c r="L73" s="15">
        <v>12.595</v>
      </c>
      <c r="M73" s="15">
        <v>25.761</v>
      </c>
      <c r="N73" s="15">
        <f t="shared" si="11"/>
        <v>409.564</v>
      </c>
      <c r="O73" s="15">
        <f t="shared" si="12"/>
        <v>10804.964</v>
      </c>
    </row>
    <row r="74" spans="1:15" ht="12.75">
      <c r="A74" s="12">
        <v>2012</v>
      </c>
      <c r="B74" s="15">
        <v>26.334</v>
      </c>
      <c r="C74" s="15">
        <v>32.114</v>
      </c>
      <c r="D74" s="2">
        <v>108.721</v>
      </c>
      <c r="E74" s="15">
        <v>98.652</v>
      </c>
      <c r="F74" s="15">
        <v>29.307</v>
      </c>
      <c r="G74" s="15">
        <v>20.092</v>
      </c>
      <c r="H74" s="15">
        <v>16.942</v>
      </c>
      <c r="I74" s="15">
        <v>11.224</v>
      </c>
      <c r="J74" s="15">
        <v>6.543</v>
      </c>
      <c r="K74" s="15">
        <v>9.736</v>
      </c>
      <c r="L74" s="15">
        <v>9.535</v>
      </c>
      <c r="M74" s="15">
        <v>10.34</v>
      </c>
      <c r="N74" s="15">
        <f t="shared" si="11"/>
        <v>379.53999999999996</v>
      </c>
      <c r="O74" s="15">
        <f t="shared" si="12"/>
        <v>390.983</v>
      </c>
    </row>
    <row r="75" spans="1:15" ht="12.75">
      <c r="A75" s="12">
        <v>2013</v>
      </c>
      <c r="B75" s="15">
        <v>32.808</v>
      </c>
      <c r="C75" s="15">
        <v>17555.721</v>
      </c>
      <c r="D75" s="2">
        <v>48.283</v>
      </c>
      <c r="E75" s="15">
        <v>42.207</v>
      </c>
      <c r="F75" s="15">
        <v>78.891</v>
      </c>
      <c r="G75" s="15">
        <v>10.434</v>
      </c>
      <c r="H75" s="15">
        <v>4213.162</v>
      </c>
      <c r="I75" s="15">
        <v>9.877</v>
      </c>
      <c r="J75" s="15">
        <v>5065.586</v>
      </c>
      <c r="K75" s="15">
        <v>0.84</v>
      </c>
      <c r="L75" s="15">
        <v>21.119</v>
      </c>
      <c r="M75" s="15">
        <v>18.95</v>
      </c>
      <c r="N75" s="15">
        <f t="shared" si="11"/>
        <v>27097.878</v>
      </c>
      <c r="O75" s="15">
        <f t="shared" si="12"/>
        <v>27086.58</v>
      </c>
    </row>
    <row r="76" spans="1:15" ht="12.75">
      <c r="A76" s="12">
        <v>2014</v>
      </c>
      <c r="B76" s="15">
        <v>15.805</v>
      </c>
      <c r="C76" s="15">
        <v>3926.32</v>
      </c>
      <c r="D76" s="2">
        <v>8052.374</v>
      </c>
      <c r="E76" s="15">
        <v>49.617</v>
      </c>
      <c r="F76" s="15">
        <v>37.121</v>
      </c>
      <c r="G76" s="15">
        <v>6987.451</v>
      </c>
      <c r="H76" s="15">
        <v>13.671</v>
      </c>
      <c r="I76" s="15">
        <v>17.241</v>
      </c>
      <c r="J76" s="15">
        <v>15.714</v>
      </c>
      <c r="K76" s="15">
        <v>6.795</v>
      </c>
      <c r="L76" s="15">
        <v>5.538</v>
      </c>
      <c r="M76" s="15">
        <v>18.858</v>
      </c>
      <c r="N76" s="15">
        <f t="shared" si="11"/>
        <v>19146.504999999997</v>
      </c>
      <c r="O76" s="15">
        <f t="shared" si="12"/>
        <v>19156.222999999998</v>
      </c>
    </row>
    <row r="77" spans="1:15" ht="12.75">
      <c r="A77" s="12">
        <v>2015</v>
      </c>
      <c r="B77" s="15">
        <v>16.155</v>
      </c>
      <c r="C77" s="15">
        <v>23.104</v>
      </c>
      <c r="D77" s="2">
        <v>63.725</v>
      </c>
      <c r="E77" s="15">
        <v>66.569</v>
      </c>
      <c r="F77" s="15">
        <v>20.282</v>
      </c>
      <c r="G77" s="15">
        <v>5060.932</v>
      </c>
      <c r="H77" s="15">
        <v>4888.931</v>
      </c>
      <c r="I77" s="15">
        <v>19.708</v>
      </c>
      <c r="J77" s="15">
        <v>36.765</v>
      </c>
      <c r="K77" s="15">
        <v>3.609</v>
      </c>
      <c r="L77" s="15">
        <v>21.74</v>
      </c>
      <c r="M77" s="15">
        <v>4197.799</v>
      </c>
      <c r="N77" s="15">
        <f>SUM(B77:M77)</f>
        <v>14419.319</v>
      </c>
      <c r="O77" s="15">
        <f>SUM(K76:M76,B77:J77)</f>
        <v>10227.362</v>
      </c>
    </row>
    <row r="78" spans="1:15" ht="12.75">
      <c r="A78" s="12">
        <v>2016</v>
      </c>
      <c r="B78" s="15">
        <v>11.647</v>
      </c>
      <c r="C78" s="15">
        <v>3500.795</v>
      </c>
      <c r="D78" s="2">
        <v>30.09</v>
      </c>
      <c r="E78" s="15">
        <v>1426.009</v>
      </c>
      <c r="F78" s="15">
        <v>6963.911</v>
      </c>
      <c r="G78" s="15">
        <v>11.817</v>
      </c>
      <c r="H78" s="15">
        <v>9096.151</v>
      </c>
      <c r="I78" s="15">
        <v>11.483</v>
      </c>
      <c r="J78" s="15">
        <v>2.794</v>
      </c>
      <c r="K78" s="15">
        <v>5448.902</v>
      </c>
      <c r="L78" s="15">
        <v>7.989</v>
      </c>
      <c r="M78" s="15">
        <v>25.067</v>
      </c>
      <c r="N78" s="15">
        <f>SUM(B78:M78)</f>
        <v>26536.655000000002</v>
      </c>
      <c r="O78" s="15">
        <f>SUM(K77:M77,B78:J78)</f>
        <v>25277.845</v>
      </c>
    </row>
    <row r="79" spans="1:15" ht="12.75">
      <c r="A79" s="12">
        <v>2017</v>
      </c>
      <c r="B79" s="15">
        <v>21.687</v>
      </c>
      <c r="C79" s="15">
        <v>21.956</v>
      </c>
      <c r="D79" s="2">
        <v>62.721</v>
      </c>
      <c r="E79" s="15">
        <v>53.845</v>
      </c>
      <c r="F79" s="15">
        <v>3592.682</v>
      </c>
      <c r="G79" s="15">
        <v>3506.632</v>
      </c>
      <c r="H79" s="15">
        <v>17.197</v>
      </c>
      <c r="I79" s="15">
        <v>0.204</v>
      </c>
      <c r="J79" s="15">
        <v>19.31</v>
      </c>
      <c r="K79" s="15">
        <v>16.344</v>
      </c>
      <c r="L79" s="15">
        <v>27.775</v>
      </c>
      <c r="M79" s="15">
        <v>39.09</v>
      </c>
      <c r="N79" s="15">
        <f>SUM(B79:M79)</f>
        <v>7379.442999999999</v>
      </c>
      <c r="O79" s="15">
        <f>SUM(K78:M78,B79:J79)</f>
        <v>12778.191999999997</v>
      </c>
    </row>
    <row r="80" spans="1:15" ht="12.75">
      <c r="A80" s="12">
        <v>2018</v>
      </c>
      <c r="B80" s="15">
        <v>30.061</v>
      </c>
      <c r="C80" s="15">
        <v>110.928</v>
      </c>
      <c r="D80" s="2">
        <v>31.847</v>
      </c>
      <c r="E80" s="15">
        <v>58.118</v>
      </c>
      <c r="F80" s="15">
        <v>50.721</v>
      </c>
      <c r="G80" s="15">
        <v>26.376</v>
      </c>
      <c r="H80" s="15">
        <v>3.224</v>
      </c>
      <c r="I80" s="15">
        <v>19.14</v>
      </c>
      <c r="J80" s="15">
        <v>9.367</v>
      </c>
      <c r="K80" s="15">
        <v>18.086</v>
      </c>
      <c r="L80" s="15">
        <v>6.117</v>
      </c>
      <c r="M80" s="15">
        <v>47.419</v>
      </c>
      <c r="N80" s="15">
        <f>SUM(B80:M80)</f>
        <v>411.404</v>
      </c>
      <c r="O80" s="15">
        <f>SUM(K79:M79,B80:J80)</f>
        <v>422.991</v>
      </c>
    </row>
    <row r="81" spans="1:15" ht="12.75">
      <c r="A81" s="12">
        <v>2019</v>
      </c>
      <c r="B81" s="15">
        <v>10.607</v>
      </c>
      <c r="C81" s="15">
        <v>46.67</v>
      </c>
      <c r="D81" s="2">
        <v>3672.833</v>
      </c>
      <c r="E81" s="15">
        <v>48.347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12" t="s">
        <v>23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2.75">
      <c r="A83" s="12" t="s">
        <v>15</v>
      </c>
      <c r="B83" s="15">
        <v>18790.713</v>
      </c>
      <c r="C83" s="15">
        <v>10400.562</v>
      </c>
      <c r="D83" s="15">
        <v>16983.607</v>
      </c>
      <c r="E83" s="15">
        <v>20631.171</v>
      </c>
      <c r="F83" s="15">
        <v>12247.482</v>
      </c>
      <c r="G83" s="15">
        <v>16239.082</v>
      </c>
      <c r="H83" s="15">
        <v>6484.537</v>
      </c>
      <c r="I83" s="15">
        <v>11188.905</v>
      </c>
      <c r="J83" s="15">
        <v>0</v>
      </c>
      <c r="K83" s="15">
        <v>1634.319</v>
      </c>
      <c r="L83" s="15">
        <v>14046.154</v>
      </c>
      <c r="M83" s="15">
        <v>359.019</v>
      </c>
      <c r="N83" s="15">
        <f aca="true" t="shared" si="13" ref="N83:N91">SUM(B83:M83)</f>
        <v>129005.55099999999</v>
      </c>
      <c r="O83" s="15">
        <f>102917.14+SUM(B83:J83)</f>
        <v>215883.199</v>
      </c>
    </row>
    <row r="84" spans="1:15" ht="12.75">
      <c r="A84" s="12" t="s">
        <v>16</v>
      </c>
      <c r="B84" s="15">
        <v>14240.387</v>
      </c>
      <c r="C84" s="15">
        <v>74.445</v>
      </c>
      <c r="D84" s="15">
        <v>41.847</v>
      </c>
      <c r="E84" s="15">
        <v>4231.609</v>
      </c>
      <c r="F84" s="15">
        <v>7348.075</v>
      </c>
      <c r="G84" s="15">
        <v>17522.053</v>
      </c>
      <c r="H84" s="15">
        <v>17589.473</v>
      </c>
      <c r="I84" s="15">
        <v>9402.885</v>
      </c>
      <c r="J84" s="15">
        <v>15940.709</v>
      </c>
      <c r="K84" s="15">
        <v>2781.663</v>
      </c>
      <c r="L84" s="15">
        <v>844.393</v>
      </c>
      <c r="M84" s="15">
        <v>59405.993</v>
      </c>
      <c r="N84" s="15">
        <f t="shared" si="13"/>
        <v>149423.532</v>
      </c>
      <c r="O84" s="15">
        <f aca="true" t="shared" si="14" ref="O84:O93">SUM(K83:M83,B84:J84)</f>
        <v>102430.97499999999</v>
      </c>
    </row>
    <row r="85" spans="1:15" ht="12.75">
      <c r="A85" s="12" t="s">
        <v>17</v>
      </c>
      <c r="B85" s="15">
        <v>22368.145</v>
      </c>
      <c r="C85" s="15">
        <v>18891.36</v>
      </c>
      <c r="D85" s="15">
        <v>4343.318</v>
      </c>
      <c r="E85" s="15">
        <v>29255.38</v>
      </c>
      <c r="F85" s="15">
        <v>16984.503</v>
      </c>
      <c r="G85" s="15">
        <v>5637.425</v>
      </c>
      <c r="H85" s="15">
        <v>33428.082</v>
      </c>
      <c r="I85" s="15">
        <v>15786.131</v>
      </c>
      <c r="J85" s="15">
        <v>7598.306</v>
      </c>
      <c r="K85" s="15">
        <v>6314.676</v>
      </c>
      <c r="L85" s="15">
        <v>84.257</v>
      </c>
      <c r="M85" s="15">
        <v>39606.848</v>
      </c>
      <c r="N85" s="15">
        <f t="shared" si="13"/>
        <v>200298.43100000004</v>
      </c>
      <c r="O85" s="15">
        <f t="shared" si="14"/>
        <v>217324.699</v>
      </c>
    </row>
    <row r="86" spans="1:15" ht="12.75">
      <c r="A86" s="12" t="s">
        <v>18</v>
      </c>
      <c r="B86" s="15">
        <v>42373.671</v>
      </c>
      <c r="C86" s="15">
        <v>29358.768</v>
      </c>
      <c r="D86" s="15">
        <v>30246.138</v>
      </c>
      <c r="E86" s="15">
        <v>9067.132</v>
      </c>
      <c r="F86" s="15">
        <v>27428.951</v>
      </c>
      <c r="G86" s="15">
        <v>4515.842</v>
      </c>
      <c r="H86" s="15">
        <v>21737.949</v>
      </c>
      <c r="I86" s="15">
        <v>0</v>
      </c>
      <c r="J86" s="15">
        <v>21065.833</v>
      </c>
      <c r="K86" s="15">
        <v>12428.771</v>
      </c>
      <c r="L86" s="15">
        <v>19862.893</v>
      </c>
      <c r="M86" s="15">
        <v>43780.923</v>
      </c>
      <c r="N86" s="15">
        <f t="shared" si="13"/>
        <v>261866.871</v>
      </c>
      <c r="O86" s="15">
        <f t="shared" si="14"/>
        <v>231800.065</v>
      </c>
    </row>
    <row r="87" spans="1:15" ht="12.75">
      <c r="A87" s="12" t="s">
        <v>19</v>
      </c>
      <c r="B87" s="15">
        <v>17350.312</v>
      </c>
      <c r="C87" s="15">
        <v>5287.477</v>
      </c>
      <c r="D87" s="15">
        <v>28362.96</v>
      </c>
      <c r="E87" s="15">
        <v>23955.922</v>
      </c>
      <c r="F87" s="15">
        <v>33321.418</v>
      </c>
      <c r="G87" s="15">
        <v>26304.19</v>
      </c>
      <c r="H87" s="15">
        <v>14516.667</v>
      </c>
      <c r="I87" s="15">
        <v>27537.23</v>
      </c>
      <c r="J87" s="15">
        <v>18441.319</v>
      </c>
      <c r="K87" s="15">
        <v>15263.114</v>
      </c>
      <c r="L87" s="15">
        <v>32445.629</v>
      </c>
      <c r="M87" s="15">
        <v>20974.423</v>
      </c>
      <c r="N87" s="15">
        <f t="shared" si="13"/>
        <v>263760.661</v>
      </c>
      <c r="O87" s="15">
        <f t="shared" si="14"/>
        <v>271150.082</v>
      </c>
    </row>
    <row r="88" spans="1:15" ht="12.75">
      <c r="A88" s="12" t="s">
        <v>20</v>
      </c>
      <c r="B88" s="15">
        <v>55534.626</v>
      </c>
      <c r="C88" s="15">
        <v>52413.416</v>
      </c>
      <c r="D88" s="15">
        <v>53175.537</v>
      </c>
      <c r="E88" s="15">
        <v>33363.345</v>
      </c>
      <c r="F88" s="15">
        <v>29307.202</v>
      </c>
      <c r="G88" s="15">
        <v>36859.812</v>
      </c>
      <c r="H88" s="15">
        <v>12312.914</v>
      </c>
      <c r="I88" s="15">
        <v>38424.522</v>
      </c>
      <c r="J88" s="15">
        <v>19514.982</v>
      </c>
      <c r="K88" s="15">
        <v>50149.818</v>
      </c>
      <c r="L88" s="15">
        <v>16535.533</v>
      </c>
      <c r="M88" s="15">
        <v>37659.07</v>
      </c>
      <c r="N88" s="15">
        <f t="shared" si="13"/>
        <v>435250.777</v>
      </c>
      <c r="O88" s="15">
        <f t="shared" si="14"/>
        <v>399589.52199999994</v>
      </c>
    </row>
    <row r="89" spans="1:15" ht="12.75">
      <c r="A89" s="12" t="s">
        <v>21</v>
      </c>
      <c r="B89" s="15">
        <v>41897.997</v>
      </c>
      <c r="C89" s="15">
        <v>20209.333</v>
      </c>
      <c r="D89" s="15">
        <v>52167.852</v>
      </c>
      <c r="E89" s="15">
        <v>42405.702</v>
      </c>
      <c r="F89" s="15">
        <v>28353.911</v>
      </c>
      <c r="G89" s="15">
        <v>23821.918</v>
      </c>
      <c r="H89" s="15">
        <v>21177.354</v>
      </c>
      <c r="I89" s="15">
        <v>26142.132</v>
      </c>
      <c r="J89" s="15">
        <v>20641.507</v>
      </c>
      <c r="K89" s="15">
        <v>23764.203</v>
      </c>
      <c r="L89" s="15">
        <v>27800.211</v>
      </c>
      <c r="M89" s="15">
        <v>15330.683</v>
      </c>
      <c r="N89" s="15">
        <f t="shared" si="13"/>
        <v>343712.803</v>
      </c>
      <c r="O89" s="15">
        <f t="shared" si="14"/>
        <v>381162.127</v>
      </c>
    </row>
    <row r="90" spans="1:15" ht="12.75">
      <c r="A90" s="12">
        <v>2002</v>
      </c>
      <c r="B90" s="15">
        <v>8255.17</v>
      </c>
      <c r="C90" s="15">
        <v>14445.983</v>
      </c>
      <c r="D90" s="15">
        <v>17652.864</v>
      </c>
      <c r="E90" s="15">
        <v>16846.635</v>
      </c>
      <c r="F90" s="15">
        <v>29286.426</v>
      </c>
      <c r="G90" s="15">
        <v>19666.224</v>
      </c>
      <c r="H90" s="15">
        <v>15145.031</v>
      </c>
      <c r="I90" s="15">
        <v>8877.609</v>
      </c>
      <c r="J90" s="15">
        <v>7119.08</v>
      </c>
      <c r="K90" s="15">
        <v>22512.398</v>
      </c>
      <c r="L90" s="15">
        <v>15586.678</v>
      </c>
      <c r="M90" s="15">
        <v>40412.326</v>
      </c>
      <c r="N90" s="15">
        <f t="shared" si="13"/>
        <v>215806.424</v>
      </c>
      <c r="O90" s="15">
        <f t="shared" si="14"/>
        <v>204190.11899999995</v>
      </c>
    </row>
    <row r="91" spans="1:18" s="5" customFormat="1" ht="11.25">
      <c r="A91" s="12">
        <v>2003</v>
      </c>
      <c r="B91" s="15">
        <v>10805.043</v>
      </c>
      <c r="C91" s="15">
        <v>22547.523</v>
      </c>
      <c r="D91" s="15">
        <v>25022.67</v>
      </c>
      <c r="E91" s="15">
        <v>23014.722</v>
      </c>
      <c r="F91" s="15">
        <v>32235.054</v>
      </c>
      <c r="G91" s="15">
        <v>11305.153</v>
      </c>
      <c r="H91" s="15">
        <v>11458.973</v>
      </c>
      <c r="I91" s="15">
        <v>7531.551</v>
      </c>
      <c r="J91" s="15">
        <v>14179.594</v>
      </c>
      <c r="K91" s="15">
        <v>8707.582</v>
      </c>
      <c r="L91" s="15">
        <v>11727.926</v>
      </c>
      <c r="M91" s="15">
        <v>3863.179</v>
      </c>
      <c r="N91" s="15">
        <f t="shared" si="13"/>
        <v>182398.97000000003</v>
      </c>
      <c r="O91" s="15">
        <f t="shared" si="14"/>
        <v>236611.68500000003</v>
      </c>
      <c r="P91" s="2"/>
      <c r="Q91" s="2"/>
      <c r="R91" s="2"/>
    </row>
    <row r="92" spans="1:18" s="5" customFormat="1" ht="11.25">
      <c r="A92" s="12">
        <v>2004</v>
      </c>
      <c r="B92" s="15">
        <v>30773.981</v>
      </c>
      <c r="C92" s="15">
        <v>28056.735</v>
      </c>
      <c r="D92" s="15">
        <v>14688.512</v>
      </c>
      <c r="E92" s="15">
        <v>7433.979</v>
      </c>
      <c r="F92" s="15">
        <v>7381.335</v>
      </c>
      <c r="G92" s="15">
        <v>15211.02</v>
      </c>
      <c r="H92" s="15">
        <v>8779.11</v>
      </c>
      <c r="I92" s="15">
        <v>12940.715</v>
      </c>
      <c r="J92" s="15">
        <v>16654.51</v>
      </c>
      <c r="K92" s="15">
        <v>17.459</v>
      </c>
      <c r="L92" s="15">
        <v>14550.015</v>
      </c>
      <c r="M92" s="15">
        <v>18560.584</v>
      </c>
      <c r="N92" s="15">
        <f aca="true" t="shared" si="15" ref="N92:N97">SUM(B92:M92)</f>
        <v>175047.95500000005</v>
      </c>
      <c r="O92" s="15">
        <f t="shared" si="14"/>
        <v>166218.58400000003</v>
      </c>
      <c r="P92" s="2"/>
      <c r="Q92" s="2"/>
      <c r="R92" s="2"/>
    </row>
    <row r="93" spans="1:18" s="5" customFormat="1" ht="11.25">
      <c r="A93" s="12">
        <v>2005</v>
      </c>
      <c r="B93" s="15">
        <v>201.143</v>
      </c>
      <c r="C93" s="15">
        <v>26881.303</v>
      </c>
      <c r="D93" s="15">
        <v>17228.49</v>
      </c>
      <c r="E93" s="15">
        <v>3823.836</v>
      </c>
      <c r="F93" s="15">
        <v>20322.776</v>
      </c>
      <c r="G93" s="15">
        <v>8643.404</v>
      </c>
      <c r="H93" s="15">
        <v>17722.929</v>
      </c>
      <c r="I93" s="15">
        <v>17196.171</v>
      </c>
      <c r="J93" s="15">
        <v>331.837</v>
      </c>
      <c r="K93" s="15">
        <v>270.887</v>
      </c>
      <c r="L93" s="15">
        <v>17834.531</v>
      </c>
      <c r="M93" s="15">
        <v>6784.956</v>
      </c>
      <c r="N93" s="15">
        <f t="shared" si="15"/>
        <v>137242.263</v>
      </c>
      <c r="O93" s="15">
        <f t="shared" si="14"/>
        <v>145479.947</v>
      </c>
      <c r="P93" s="2"/>
      <c r="Q93" s="2"/>
      <c r="R93" s="2"/>
    </row>
    <row r="94" spans="1:15" ht="12.75">
      <c r="A94" s="12">
        <v>2006</v>
      </c>
      <c r="B94" s="15">
        <v>137.437</v>
      </c>
      <c r="C94" s="15">
        <v>13775.994</v>
      </c>
      <c r="D94" s="15">
        <v>8157.859</v>
      </c>
      <c r="E94" s="15">
        <v>197.703</v>
      </c>
      <c r="F94" s="15">
        <v>176.337</v>
      </c>
      <c r="G94" s="15">
        <v>7812.012</v>
      </c>
      <c r="H94" s="15">
        <v>4018.837</v>
      </c>
      <c r="I94" s="15">
        <v>6693.438</v>
      </c>
      <c r="J94" s="15">
        <v>6696.181</v>
      </c>
      <c r="K94" s="15">
        <v>4110.755</v>
      </c>
      <c r="L94" s="15">
        <v>25935</v>
      </c>
      <c r="M94" s="15">
        <v>3728.769</v>
      </c>
      <c r="N94" s="15">
        <f t="shared" si="15"/>
        <v>81440.322</v>
      </c>
      <c r="O94" s="15">
        <f aca="true" t="shared" si="16" ref="O94:O102">SUM(K93:M93,B94:J94)</f>
        <v>72556.172</v>
      </c>
    </row>
    <row r="95" spans="1:15" ht="12.75">
      <c r="A95" s="12">
        <v>2007</v>
      </c>
      <c r="B95" s="15">
        <v>12047.026</v>
      </c>
      <c r="C95" s="15">
        <v>7578.27</v>
      </c>
      <c r="D95" s="15">
        <v>11758.564</v>
      </c>
      <c r="E95" s="15">
        <v>15679.095</v>
      </c>
      <c r="F95" s="15">
        <v>9518.435</v>
      </c>
      <c r="G95" s="15">
        <v>431.134</v>
      </c>
      <c r="H95" s="15">
        <v>7975.33</v>
      </c>
      <c r="I95" s="15">
        <v>22136.321</v>
      </c>
      <c r="J95" s="15">
        <v>4097.76</v>
      </c>
      <c r="K95" s="15">
        <v>11549.743</v>
      </c>
      <c r="L95" s="15">
        <v>1961.008</v>
      </c>
      <c r="M95" s="15">
        <v>14551.617</v>
      </c>
      <c r="N95" s="15">
        <f t="shared" si="15"/>
        <v>119284.303</v>
      </c>
      <c r="O95" s="15">
        <f t="shared" si="16"/>
        <v>124996.45899999999</v>
      </c>
    </row>
    <row r="96" spans="1:15" ht="12.75">
      <c r="A96" s="12">
        <v>2008</v>
      </c>
      <c r="B96" s="15">
        <v>8323.049</v>
      </c>
      <c r="C96" s="15">
        <v>8467.3</v>
      </c>
      <c r="D96" s="15">
        <v>9643.345</v>
      </c>
      <c r="E96" s="15">
        <v>671.794</v>
      </c>
      <c r="F96" s="15">
        <v>13393.382</v>
      </c>
      <c r="G96" s="15">
        <v>513.564</v>
      </c>
      <c r="H96" s="15">
        <v>472.922</v>
      </c>
      <c r="I96" s="15">
        <v>81.529</v>
      </c>
      <c r="J96" s="15">
        <v>13002.295</v>
      </c>
      <c r="K96" s="15">
        <v>3034.014</v>
      </c>
      <c r="L96" s="15">
        <v>10744.245</v>
      </c>
      <c r="M96" s="15">
        <v>13490.826</v>
      </c>
      <c r="N96" s="15">
        <f t="shared" si="15"/>
        <v>81838.265</v>
      </c>
      <c r="O96" s="15">
        <f t="shared" si="16"/>
        <v>82631.54800000001</v>
      </c>
    </row>
    <row r="97" spans="1:15" ht="12.75">
      <c r="A97" s="12">
        <v>2009</v>
      </c>
      <c r="B97" s="15">
        <v>12422.836</v>
      </c>
      <c r="C97" s="15">
        <v>7697.972</v>
      </c>
      <c r="D97" s="15">
        <v>3948.094</v>
      </c>
      <c r="E97" s="15">
        <v>7107.218</v>
      </c>
      <c r="F97" s="15">
        <v>72.344</v>
      </c>
      <c r="G97" s="15">
        <v>93.52</v>
      </c>
      <c r="H97" s="15">
        <v>108.516</v>
      </c>
      <c r="I97" s="15">
        <v>75.051</v>
      </c>
      <c r="J97" s="15">
        <v>11210.12</v>
      </c>
      <c r="K97" s="15">
        <v>224.087</v>
      </c>
      <c r="L97" s="15">
        <v>11364.989</v>
      </c>
      <c r="M97" s="15">
        <v>8828.356</v>
      </c>
      <c r="N97" s="15">
        <f t="shared" si="15"/>
        <v>63153.103</v>
      </c>
      <c r="O97" s="15">
        <f t="shared" si="16"/>
        <v>70004.756</v>
      </c>
    </row>
    <row r="98" spans="1:15" ht="12.75">
      <c r="A98" s="12">
        <v>2010</v>
      </c>
      <c r="B98" s="15">
        <v>222.615</v>
      </c>
      <c r="C98" s="15">
        <v>64.926</v>
      </c>
      <c r="D98" s="15">
        <v>317.517</v>
      </c>
      <c r="E98" s="15">
        <v>7745.195</v>
      </c>
      <c r="F98" s="15">
        <v>419.597</v>
      </c>
      <c r="G98" s="15">
        <v>251.495</v>
      </c>
      <c r="H98" s="15">
        <v>273.358</v>
      </c>
      <c r="I98" s="15">
        <v>78.372</v>
      </c>
      <c r="J98" s="15">
        <v>65.638</v>
      </c>
      <c r="K98" s="15">
        <v>235.489</v>
      </c>
      <c r="L98" s="15">
        <v>7731.574</v>
      </c>
      <c r="M98" s="15">
        <v>172.692</v>
      </c>
      <c r="N98" s="15">
        <f aca="true" t="shared" si="17" ref="N98:N104">SUM(B98:M98)</f>
        <v>17578.468</v>
      </c>
      <c r="O98" s="15">
        <f t="shared" si="16"/>
        <v>29856.145</v>
      </c>
    </row>
    <row r="99" spans="1:15" ht="12.75">
      <c r="A99" s="12">
        <v>2011</v>
      </c>
      <c r="B99" s="15">
        <v>12926.65</v>
      </c>
      <c r="C99" s="15">
        <v>1.95</v>
      </c>
      <c r="D99" s="2">
        <v>57.689</v>
      </c>
      <c r="E99" s="15">
        <v>4342.178</v>
      </c>
      <c r="F99" s="15">
        <v>68.453</v>
      </c>
      <c r="G99" s="15">
        <v>9649.794</v>
      </c>
      <c r="H99" s="15">
        <v>125.6</v>
      </c>
      <c r="I99" s="15">
        <v>78.334</v>
      </c>
      <c r="J99" s="15">
        <v>0</v>
      </c>
      <c r="K99" s="15">
        <v>426.915</v>
      </c>
      <c r="L99" s="15">
        <v>116.329</v>
      </c>
      <c r="M99" s="15">
        <v>528.136</v>
      </c>
      <c r="N99" s="15">
        <f t="shared" si="17"/>
        <v>28322.028</v>
      </c>
      <c r="O99" s="15">
        <f t="shared" si="16"/>
        <v>35390.403</v>
      </c>
    </row>
    <row r="100" spans="1:15" ht="12.75">
      <c r="A100" s="12">
        <v>2012</v>
      </c>
      <c r="B100" s="15">
        <v>25163.732</v>
      </c>
      <c r="C100" s="15">
        <v>7833.474</v>
      </c>
      <c r="D100" s="2">
        <v>170.571</v>
      </c>
      <c r="E100" s="15">
        <v>122.379</v>
      </c>
      <c r="F100" s="15">
        <v>459.791</v>
      </c>
      <c r="G100" s="15">
        <v>562.295</v>
      </c>
      <c r="H100" s="15">
        <v>441.763</v>
      </c>
      <c r="I100" s="15">
        <v>182.017</v>
      </c>
      <c r="J100" s="15">
        <v>104.906</v>
      </c>
      <c r="K100" s="15">
        <v>171.657</v>
      </c>
      <c r="L100" s="15">
        <v>15506.505</v>
      </c>
      <c r="M100" s="15">
        <v>16151.179</v>
      </c>
      <c r="N100" s="15">
        <f t="shared" si="17"/>
        <v>66870.269</v>
      </c>
      <c r="O100" s="15">
        <f t="shared" si="16"/>
        <v>36112.308000000005</v>
      </c>
    </row>
    <row r="101" spans="1:15" ht="12.75">
      <c r="A101" s="12">
        <v>2013</v>
      </c>
      <c r="B101" s="15">
        <v>0.504</v>
      </c>
      <c r="C101" s="15">
        <v>0.626</v>
      </c>
      <c r="D101" s="2">
        <v>0</v>
      </c>
      <c r="E101" s="15">
        <v>134.284</v>
      </c>
      <c r="F101" s="15">
        <v>24958.042</v>
      </c>
      <c r="G101" s="15">
        <v>48.8</v>
      </c>
      <c r="H101" s="15">
        <v>0.596</v>
      </c>
      <c r="I101" s="15">
        <v>62.121</v>
      </c>
      <c r="J101" s="15">
        <v>300.396</v>
      </c>
      <c r="K101" s="15">
        <v>0.845</v>
      </c>
      <c r="L101" s="15">
        <v>231.84</v>
      </c>
      <c r="M101" s="15">
        <v>14713.64</v>
      </c>
      <c r="N101" s="15">
        <f t="shared" si="17"/>
        <v>40451.694</v>
      </c>
      <c r="O101" s="15">
        <f t="shared" si="16"/>
        <v>57334.71000000001</v>
      </c>
    </row>
    <row r="102" spans="1:15" ht="12.75">
      <c r="A102" s="12">
        <v>2014</v>
      </c>
      <c r="B102" s="15">
        <v>57.443</v>
      </c>
      <c r="C102" s="15">
        <v>0</v>
      </c>
      <c r="D102" s="2">
        <v>41.453</v>
      </c>
      <c r="E102" s="15">
        <v>114.678</v>
      </c>
      <c r="F102" s="15">
        <v>3.352</v>
      </c>
      <c r="G102" s="15">
        <v>56.601</v>
      </c>
      <c r="H102" s="15">
        <v>3.459</v>
      </c>
      <c r="I102" s="15">
        <v>44.8</v>
      </c>
      <c r="J102" s="15">
        <v>0</v>
      </c>
      <c r="K102" s="15">
        <v>2102.025</v>
      </c>
      <c r="L102" s="15">
        <v>76.522</v>
      </c>
      <c r="M102" s="15">
        <v>15110.077</v>
      </c>
      <c r="N102" s="15">
        <f t="shared" si="17"/>
        <v>17610.41</v>
      </c>
      <c r="O102" s="15">
        <f t="shared" si="16"/>
        <v>15268.110999999999</v>
      </c>
    </row>
    <row r="103" spans="1:15" ht="12.75">
      <c r="A103" s="12">
        <v>2015</v>
      </c>
      <c r="B103" s="15">
        <v>3.596</v>
      </c>
      <c r="C103" s="15">
        <v>51.932</v>
      </c>
      <c r="D103" s="2">
        <v>92.227</v>
      </c>
      <c r="E103" s="15">
        <v>2.801</v>
      </c>
      <c r="F103" s="15">
        <v>11769.41</v>
      </c>
      <c r="G103" s="15">
        <v>0.12</v>
      </c>
      <c r="H103" s="15">
        <v>0.121</v>
      </c>
      <c r="I103" s="15">
        <v>7558.663</v>
      </c>
      <c r="J103" s="15">
        <v>2030.949</v>
      </c>
      <c r="K103" s="15">
        <v>1.5</v>
      </c>
      <c r="L103" s="15">
        <v>128.8</v>
      </c>
      <c r="M103" s="15">
        <v>16309.895</v>
      </c>
      <c r="N103" s="15">
        <f t="shared" si="17"/>
        <v>37950.013999999996</v>
      </c>
      <c r="O103" s="15">
        <f>SUM(K102:M102,B103:J103)</f>
        <v>38798.443</v>
      </c>
    </row>
    <row r="104" spans="1:15" ht="12.75">
      <c r="A104" s="12">
        <v>2016</v>
      </c>
      <c r="B104" s="15">
        <v>10530.282</v>
      </c>
      <c r="C104" s="15">
        <v>7993.75</v>
      </c>
      <c r="D104" s="2">
        <v>9825.129</v>
      </c>
      <c r="E104" s="15">
        <v>545.189</v>
      </c>
      <c r="F104" s="15">
        <v>730.644</v>
      </c>
      <c r="G104" s="15">
        <v>212.816</v>
      </c>
      <c r="H104" s="15">
        <v>11647.023</v>
      </c>
      <c r="I104" s="15">
        <v>380.472</v>
      </c>
      <c r="J104" s="15">
        <v>111.066</v>
      </c>
      <c r="K104" s="15">
        <v>2.42</v>
      </c>
      <c r="L104" s="15">
        <v>109.215</v>
      </c>
      <c r="M104" s="15">
        <v>18618.894</v>
      </c>
      <c r="N104" s="15">
        <f t="shared" si="17"/>
        <v>60706.899999999994</v>
      </c>
      <c r="O104" s="15">
        <f>SUM(K103:M103,B104:J104)</f>
        <v>58416.566</v>
      </c>
    </row>
    <row r="105" spans="1:15" ht="12.75">
      <c r="A105" s="12">
        <v>2017</v>
      </c>
      <c r="B105" s="15">
        <v>124.792</v>
      </c>
      <c r="C105" s="15">
        <v>140.048</v>
      </c>
      <c r="D105" s="2">
        <v>7346.249</v>
      </c>
      <c r="E105" s="15">
        <v>1008.654</v>
      </c>
      <c r="F105" s="15">
        <v>7119.116</v>
      </c>
      <c r="G105" s="15">
        <v>8.356</v>
      </c>
      <c r="H105" s="15">
        <v>1.669</v>
      </c>
      <c r="I105" s="15">
        <v>3.9</v>
      </c>
      <c r="J105" s="15">
        <v>298.667</v>
      </c>
      <c r="K105" s="15">
        <v>591.134</v>
      </c>
      <c r="L105" s="15">
        <v>760.954</v>
      </c>
      <c r="M105" s="15">
        <v>12848.443</v>
      </c>
      <c r="N105" s="15">
        <f>SUM(B105:M105)</f>
        <v>30251.982</v>
      </c>
      <c r="O105" s="15">
        <f>SUM(K104:M104,B105:J105)</f>
        <v>34781.98</v>
      </c>
    </row>
    <row r="106" spans="1:15" ht="12.75">
      <c r="A106" s="12">
        <v>2018</v>
      </c>
      <c r="B106" s="15">
        <v>13890.997</v>
      </c>
      <c r="C106" s="15">
        <v>5.853</v>
      </c>
      <c r="D106" s="2">
        <v>132.423</v>
      </c>
      <c r="E106" s="15">
        <v>348.092</v>
      </c>
      <c r="F106" s="15">
        <v>190.143</v>
      </c>
      <c r="G106" s="15">
        <v>539.531</v>
      </c>
      <c r="H106" s="15">
        <v>15.797</v>
      </c>
      <c r="I106" s="15">
        <v>4.533</v>
      </c>
      <c r="J106" s="15">
        <v>1.468</v>
      </c>
      <c r="K106" s="15">
        <v>171.341</v>
      </c>
      <c r="L106" s="15">
        <v>0</v>
      </c>
      <c r="M106" s="15">
        <v>13336.306</v>
      </c>
      <c r="N106" s="15">
        <f>SUM(B106:M106)</f>
        <v>28636.484000000004</v>
      </c>
      <c r="O106" s="15">
        <f>SUM(K105:M105,B106:J106)</f>
        <v>29329.367999999995</v>
      </c>
    </row>
    <row r="107" spans="1:15" ht="12.75">
      <c r="A107" s="12">
        <v>2019</v>
      </c>
      <c r="B107" s="15">
        <v>4216.191</v>
      </c>
      <c r="C107" s="15">
        <v>3512.312</v>
      </c>
      <c r="D107" s="2">
        <v>157.996</v>
      </c>
      <c r="E107" s="15">
        <v>3838.365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12" t="s">
        <v>24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>
      <c r="A109" s="12" t="s">
        <v>15</v>
      </c>
      <c r="B109" s="15">
        <f aca="true" t="shared" si="18" ref="B109:B128">B5+B31+B57+B83</f>
        <v>43662.755</v>
      </c>
      <c r="C109" s="15">
        <f aca="true" t="shared" si="19" ref="C109:M109">C5+C31+C57+C83</f>
        <v>57169.52199999999</v>
      </c>
      <c r="D109" s="15">
        <f t="shared" si="19"/>
        <v>90001.547</v>
      </c>
      <c r="E109" s="15">
        <f t="shared" si="19"/>
        <v>96365.01</v>
      </c>
      <c r="F109" s="15">
        <f t="shared" si="19"/>
        <v>60061.52500000001</v>
      </c>
      <c r="G109" s="15">
        <f t="shared" si="19"/>
        <v>44141.763</v>
      </c>
      <c r="H109" s="15">
        <f t="shared" si="19"/>
        <v>85265.273</v>
      </c>
      <c r="I109" s="15">
        <f t="shared" si="19"/>
        <v>44150.81599999999</v>
      </c>
      <c r="J109" s="15">
        <f t="shared" si="19"/>
        <v>46267.70700000001</v>
      </c>
      <c r="K109" s="15">
        <f t="shared" si="19"/>
        <v>53868.534</v>
      </c>
      <c r="L109" s="15">
        <f t="shared" si="19"/>
        <v>72190.601</v>
      </c>
      <c r="M109" s="15">
        <f t="shared" si="19"/>
        <v>60175.549</v>
      </c>
      <c r="N109" s="15">
        <f aca="true" t="shared" si="20" ref="N109:N114">SUM(B109:M109)</f>
        <v>753320.602</v>
      </c>
      <c r="O109" s="15">
        <f aca="true" t="shared" si="21" ref="O109:O125">O5+O31+O57+O83</f>
        <v>827146.5050000001</v>
      </c>
    </row>
    <row r="110" spans="1:15" ht="12.75">
      <c r="A110" s="12" t="s">
        <v>16</v>
      </c>
      <c r="B110" s="15">
        <f t="shared" si="18"/>
        <v>41156.54</v>
      </c>
      <c r="C110" s="15">
        <f aca="true" t="shared" si="22" ref="C110:M110">C6+C32+C58+C84</f>
        <v>87445.365</v>
      </c>
      <c r="D110" s="15">
        <f t="shared" si="22"/>
        <v>77009.076</v>
      </c>
      <c r="E110" s="15">
        <f t="shared" si="22"/>
        <v>100708.53799999999</v>
      </c>
      <c r="F110" s="15">
        <f t="shared" si="22"/>
        <v>76971.299</v>
      </c>
      <c r="G110" s="15">
        <f t="shared" si="22"/>
        <v>93052.90400000001</v>
      </c>
      <c r="H110" s="15">
        <f t="shared" si="22"/>
        <v>82265.837</v>
      </c>
      <c r="I110" s="15">
        <f t="shared" si="22"/>
        <v>52870.393</v>
      </c>
      <c r="J110" s="15">
        <f t="shared" si="22"/>
        <v>127492.041</v>
      </c>
      <c r="K110" s="15">
        <f t="shared" si="22"/>
        <v>83498.921</v>
      </c>
      <c r="L110" s="15">
        <f t="shared" si="22"/>
        <v>41783.412</v>
      </c>
      <c r="M110" s="15">
        <f t="shared" si="22"/>
        <v>126375.447</v>
      </c>
      <c r="N110" s="15">
        <f t="shared" si="20"/>
        <v>990629.7729999999</v>
      </c>
      <c r="O110" s="15">
        <f t="shared" si="21"/>
        <v>925206.6769999999</v>
      </c>
    </row>
    <row r="111" spans="1:15" ht="12.75">
      <c r="A111" s="12" t="s">
        <v>17</v>
      </c>
      <c r="B111" s="15">
        <f t="shared" si="18"/>
        <v>66245.037</v>
      </c>
      <c r="C111" s="15">
        <f aca="true" t="shared" si="23" ref="C111:M111">C7+C33+C59+C85</f>
        <v>85443.906</v>
      </c>
      <c r="D111" s="15">
        <f t="shared" si="23"/>
        <v>82829.47799999999</v>
      </c>
      <c r="E111" s="15">
        <f t="shared" si="23"/>
        <v>90829.364</v>
      </c>
      <c r="F111" s="15">
        <f t="shared" si="23"/>
        <v>147275.613</v>
      </c>
      <c r="G111" s="15">
        <f t="shared" si="23"/>
        <v>58915.561</v>
      </c>
      <c r="H111" s="15">
        <f t="shared" si="23"/>
        <v>69618.507</v>
      </c>
      <c r="I111" s="15">
        <f t="shared" si="23"/>
        <v>116019.90399999998</v>
      </c>
      <c r="J111" s="15">
        <f t="shared" si="23"/>
        <v>102722.809</v>
      </c>
      <c r="K111" s="15">
        <f t="shared" si="23"/>
        <v>64876.432</v>
      </c>
      <c r="L111" s="15">
        <f t="shared" si="23"/>
        <v>61147.674999999996</v>
      </c>
      <c r="M111" s="15">
        <f t="shared" si="23"/>
        <v>80093.66699999999</v>
      </c>
      <c r="N111" s="15">
        <f t="shared" si="20"/>
        <v>1026017.9530000001</v>
      </c>
      <c r="O111" s="15">
        <f t="shared" si="21"/>
        <v>1071557.959</v>
      </c>
    </row>
    <row r="112" spans="1:15" ht="12.75">
      <c r="A112" s="12" t="s">
        <v>18</v>
      </c>
      <c r="B112" s="15">
        <f t="shared" si="18"/>
        <v>91628.277</v>
      </c>
      <c r="C112" s="15">
        <f aca="true" t="shared" si="24" ref="C112:M112">C8+C34+C60+C86</f>
        <v>112778.702</v>
      </c>
      <c r="D112" s="15">
        <f t="shared" si="24"/>
        <v>136014.141</v>
      </c>
      <c r="E112" s="15">
        <f t="shared" si="24"/>
        <v>127925.921</v>
      </c>
      <c r="F112" s="15">
        <f t="shared" si="24"/>
        <v>91482.687</v>
      </c>
      <c r="G112" s="15">
        <f t="shared" si="24"/>
        <v>81868.187</v>
      </c>
      <c r="H112" s="15">
        <f t="shared" si="24"/>
        <v>54363.032</v>
      </c>
      <c r="I112" s="15">
        <f t="shared" si="24"/>
        <v>27486.261000000002</v>
      </c>
      <c r="J112" s="15">
        <f t="shared" si="24"/>
        <v>101509.721</v>
      </c>
      <c r="K112" s="15">
        <f t="shared" si="24"/>
        <v>112317.00400000002</v>
      </c>
      <c r="L112" s="15">
        <f t="shared" si="24"/>
        <v>61220.022</v>
      </c>
      <c r="M112" s="15">
        <f t="shared" si="24"/>
        <v>74277.05900000001</v>
      </c>
      <c r="N112" s="15">
        <f t="shared" si="20"/>
        <v>1072871.0140000002</v>
      </c>
      <c r="O112" s="15">
        <f t="shared" si="21"/>
        <v>1031174.703</v>
      </c>
    </row>
    <row r="113" spans="1:15" ht="12.75">
      <c r="A113" s="12" t="s">
        <v>19</v>
      </c>
      <c r="B113" s="15">
        <f t="shared" si="18"/>
        <v>51049.562000000005</v>
      </c>
      <c r="C113" s="15">
        <f aca="true" t="shared" si="25" ref="C113:M113">C9+C35+C61+C87</f>
        <v>60691.689</v>
      </c>
      <c r="D113" s="15">
        <f t="shared" si="25"/>
        <v>90697.54000000001</v>
      </c>
      <c r="E113" s="15">
        <f t="shared" si="25"/>
        <v>54714.71799999999</v>
      </c>
      <c r="F113" s="15">
        <f t="shared" si="25"/>
        <v>86060.245</v>
      </c>
      <c r="G113" s="15">
        <f t="shared" si="25"/>
        <v>60754.005000000005</v>
      </c>
      <c r="H113" s="15">
        <f t="shared" si="25"/>
        <v>70192.015</v>
      </c>
      <c r="I113" s="15">
        <f t="shared" si="25"/>
        <v>87068.46100000001</v>
      </c>
      <c r="J113" s="15">
        <f t="shared" si="25"/>
        <v>53852.379</v>
      </c>
      <c r="K113" s="15">
        <f t="shared" si="25"/>
        <v>22850.173000000003</v>
      </c>
      <c r="L113" s="15">
        <f t="shared" si="25"/>
        <v>58536.159</v>
      </c>
      <c r="M113" s="15">
        <f t="shared" si="25"/>
        <v>70027.925</v>
      </c>
      <c r="N113" s="15">
        <f t="shared" si="20"/>
        <v>766494.871</v>
      </c>
      <c r="O113" s="15">
        <f t="shared" si="21"/>
        <v>862894.699</v>
      </c>
    </row>
    <row r="114" spans="1:15" ht="12.75">
      <c r="A114" s="12" t="s">
        <v>20</v>
      </c>
      <c r="B114" s="15">
        <f t="shared" si="18"/>
        <v>90661.679</v>
      </c>
      <c r="C114" s="15">
        <f aca="true" t="shared" si="26" ref="C114:M114">C10+C36+C62+C88</f>
        <v>98536.256</v>
      </c>
      <c r="D114" s="15">
        <f t="shared" si="26"/>
        <v>106503.51699999999</v>
      </c>
      <c r="E114" s="15">
        <f t="shared" si="26"/>
        <v>69593.044</v>
      </c>
      <c r="F114" s="15">
        <f t="shared" si="26"/>
        <v>52058.527</v>
      </c>
      <c r="G114" s="15">
        <f t="shared" si="26"/>
        <v>70499.13</v>
      </c>
      <c r="H114" s="15">
        <f t="shared" si="26"/>
        <v>22878.611</v>
      </c>
      <c r="I114" s="15">
        <f t="shared" si="26"/>
        <v>79749.494</v>
      </c>
      <c r="J114" s="15">
        <f t="shared" si="26"/>
        <v>46433.936</v>
      </c>
      <c r="K114" s="15">
        <f t="shared" si="26"/>
        <v>103956.872</v>
      </c>
      <c r="L114" s="15">
        <f t="shared" si="26"/>
        <v>22506.535</v>
      </c>
      <c r="M114" s="15">
        <f t="shared" si="26"/>
        <v>62814.320999999996</v>
      </c>
      <c r="N114" s="15">
        <f t="shared" si="20"/>
        <v>826191.9219999999</v>
      </c>
      <c r="O114" s="15">
        <f t="shared" si="21"/>
        <v>788328.4509999999</v>
      </c>
    </row>
    <row r="115" spans="1:18" s="3" customFormat="1" ht="12.75">
      <c r="A115" s="12" t="s">
        <v>21</v>
      </c>
      <c r="B115" s="15">
        <f t="shared" si="18"/>
        <v>123426.089</v>
      </c>
      <c r="C115" s="15">
        <f aca="true" t="shared" si="27" ref="C115:M115">C11+C37+C63+C89</f>
        <v>56869.445</v>
      </c>
      <c r="D115" s="15">
        <f t="shared" si="27"/>
        <v>106675.15299999999</v>
      </c>
      <c r="E115" s="15">
        <f t="shared" si="27"/>
        <v>81706.174</v>
      </c>
      <c r="F115" s="15">
        <f t="shared" si="27"/>
        <v>87281.302</v>
      </c>
      <c r="G115" s="15">
        <f t="shared" si="27"/>
        <v>101686.78</v>
      </c>
      <c r="H115" s="15">
        <f t="shared" si="27"/>
        <v>84396.07999999999</v>
      </c>
      <c r="I115" s="15">
        <f t="shared" si="27"/>
        <v>85553.826</v>
      </c>
      <c r="J115" s="15">
        <f t="shared" si="27"/>
        <v>94801.54</v>
      </c>
      <c r="K115" s="15">
        <f t="shared" si="27"/>
        <v>124892.82500000001</v>
      </c>
      <c r="L115" s="15">
        <f t="shared" si="27"/>
        <v>78376.365</v>
      </c>
      <c r="M115" s="15">
        <f t="shared" si="27"/>
        <v>39241.536</v>
      </c>
      <c r="N115" s="15">
        <f aca="true" t="shared" si="28" ref="N115:N120">N11+N37+N63+N89</f>
        <v>1064907.115</v>
      </c>
      <c r="O115" s="15">
        <f t="shared" si="21"/>
        <v>1011674.117</v>
      </c>
      <c r="P115" s="2"/>
      <c r="Q115" s="2"/>
      <c r="R115" s="2"/>
    </row>
    <row r="116" spans="1:18" s="3" customFormat="1" ht="12.75">
      <c r="A116" s="8">
        <v>2002</v>
      </c>
      <c r="B116" s="15">
        <f t="shared" si="18"/>
        <v>39647.593</v>
      </c>
      <c r="C116" s="15">
        <f aca="true" t="shared" si="29" ref="C116:M116">C12+C38+C64+C90</f>
        <v>122832.71599999999</v>
      </c>
      <c r="D116" s="15">
        <f t="shared" si="29"/>
        <v>107450.21500000001</v>
      </c>
      <c r="E116" s="15">
        <f t="shared" si="29"/>
        <v>146659.47</v>
      </c>
      <c r="F116" s="15">
        <f t="shared" si="29"/>
        <v>110977.73000000001</v>
      </c>
      <c r="G116" s="15">
        <f t="shared" si="29"/>
        <v>42724.884</v>
      </c>
      <c r="H116" s="15">
        <f t="shared" si="29"/>
        <v>76929.12700000001</v>
      </c>
      <c r="I116" s="15">
        <f t="shared" si="29"/>
        <v>104278.545</v>
      </c>
      <c r="J116" s="15">
        <f t="shared" si="29"/>
        <v>93884.972</v>
      </c>
      <c r="K116" s="15">
        <f t="shared" si="29"/>
        <v>73043.959</v>
      </c>
      <c r="L116" s="15">
        <f t="shared" si="29"/>
        <v>132519.001</v>
      </c>
      <c r="M116" s="15">
        <f t="shared" si="29"/>
        <v>101870.13399999999</v>
      </c>
      <c r="N116" s="15">
        <f t="shared" si="28"/>
        <v>1152818.346</v>
      </c>
      <c r="O116" s="15">
        <f t="shared" si="21"/>
        <v>1087895.978</v>
      </c>
      <c r="P116" s="2"/>
      <c r="Q116" s="2"/>
      <c r="R116" s="2"/>
    </row>
    <row r="117" spans="1:18" s="7" customFormat="1" ht="12.75">
      <c r="A117" s="8">
        <v>2003</v>
      </c>
      <c r="B117" s="15">
        <f t="shared" si="18"/>
        <v>117883.747</v>
      </c>
      <c r="C117" s="15">
        <f aca="true" t="shared" si="30" ref="C117:M117">C13+C39+C65+C91</f>
        <v>104397.345</v>
      </c>
      <c r="D117" s="15">
        <f t="shared" si="30"/>
        <v>132850.491</v>
      </c>
      <c r="E117" s="15">
        <f t="shared" si="30"/>
        <v>118343.573</v>
      </c>
      <c r="F117" s="15">
        <f t="shared" si="30"/>
        <v>189691.34000000003</v>
      </c>
      <c r="G117" s="15">
        <f t="shared" si="30"/>
        <v>113579.751</v>
      </c>
      <c r="H117" s="15">
        <f t="shared" si="30"/>
        <v>94281.292</v>
      </c>
      <c r="I117" s="15">
        <f t="shared" si="30"/>
        <v>104480.889</v>
      </c>
      <c r="J117" s="15">
        <f t="shared" si="30"/>
        <v>91148.19900000001</v>
      </c>
      <c r="K117" s="15">
        <f t="shared" si="30"/>
        <v>82038.02799999999</v>
      </c>
      <c r="L117" s="15">
        <f t="shared" si="30"/>
        <v>90845.38399999999</v>
      </c>
      <c r="M117" s="15">
        <f t="shared" si="30"/>
        <v>44395.667</v>
      </c>
      <c r="N117" s="15">
        <f t="shared" si="28"/>
        <v>1283935.706</v>
      </c>
      <c r="O117" s="15">
        <f t="shared" si="21"/>
        <v>1374089.7210000001</v>
      </c>
      <c r="P117" s="2"/>
      <c r="Q117" s="2"/>
      <c r="R117" s="2"/>
    </row>
    <row r="118" spans="1:18" s="7" customFormat="1" ht="12.75">
      <c r="A118" s="8">
        <v>2004</v>
      </c>
      <c r="B118" s="15">
        <f t="shared" si="18"/>
        <v>130717.248</v>
      </c>
      <c r="C118" s="15">
        <f aca="true" t="shared" si="31" ref="C118:M118">C14+C40+C66+C92</f>
        <v>123013.542</v>
      </c>
      <c r="D118" s="15">
        <f t="shared" si="31"/>
        <v>133034.34</v>
      </c>
      <c r="E118" s="15">
        <f t="shared" si="31"/>
        <v>115657.91500000002</v>
      </c>
      <c r="F118" s="15">
        <f t="shared" si="31"/>
        <v>133038.893</v>
      </c>
      <c r="G118" s="15">
        <f t="shared" si="31"/>
        <v>129553.55700000002</v>
      </c>
      <c r="H118" s="15">
        <f t="shared" si="31"/>
        <v>75732.516</v>
      </c>
      <c r="I118" s="15">
        <f t="shared" si="31"/>
        <v>82002.438</v>
      </c>
      <c r="J118" s="15">
        <f t="shared" si="31"/>
        <v>102068.28</v>
      </c>
      <c r="K118" s="15">
        <f t="shared" si="31"/>
        <v>85137.557</v>
      </c>
      <c r="L118" s="15">
        <f t="shared" si="31"/>
        <v>46314.689</v>
      </c>
      <c r="M118" s="15">
        <f t="shared" si="31"/>
        <v>69434.425</v>
      </c>
      <c r="N118" s="15">
        <f t="shared" si="28"/>
        <v>1225705.4</v>
      </c>
      <c r="O118" s="15">
        <f t="shared" si="21"/>
        <v>1242097.808</v>
      </c>
      <c r="P118" s="2"/>
      <c r="Q118" s="2"/>
      <c r="R118" s="2"/>
    </row>
    <row r="119" spans="1:18" s="7" customFormat="1" ht="12.75" customHeight="1">
      <c r="A119" s="8">
        <v>2005</v>
      </c>
      <c r="B119" s="15">
        <f t="shared" si="18"/>
        <v>50054.57399999999</v>
      </c>
      <c r="C119" s="15">
        <f aca="true" t="shared" si="32" ref="C119:M119">C15+C41+C67+C93</f>
        <v>206425.63300000003</v>
      </c>
      <c r="D119" s="15">
        <f t="shared" si="32"/>
        <v>195908.772</v>
      </c>
      <c r="E119" s="15">
        <f t="shared" si="32"/>
        <v>87579.621</v>
      </c>
      <c r="F119" s="15">
        <f t="shared" si="32"/>
        <v>150181.051</v>
      </c>
      <c r="G119" s="15">
        <f t="shared" si="32"/>
        <v>100377.04000000001</v>
      </c>
      <c r="H119" s="15">
        <f t="shared" si="32"/>
        <v>53117.585999999996</v>
      </c>
      <c r="I119" s="15">
        <f t="shared" si="32"/>
        <v>52378.494999999995</v>
      </c>
      <c r="J119" s="15">
        <f t="shared" si="32"/>
        <v>96251.55099999999</v>
      </c>
      <c r="K119" s="15">
        <f t="shared" si="32"/>
        <v>95159.413</v>
      </c>
      <c r="L119" s="15">
        <f t="shared" si="32"/>
        <v>80454.575</v>
      </c>
      <c r="M119" s="15">
        <f t="shared" si="32"/>
        <v>101092.887</v>
      </c>
      <c r="N119" s="15">
        <f t="shared" si="28"/>
        <v>1268981.1979999999</v>
      </c>
      <c r="O119" s="15">
        <f t="shared" si="21"/>
        <v>1193160.994</v>
      </c>
      <c r="P119" s="2"/>
      <c r="Q119" s="2"/>
      <c r="R119" s="2"/>
    </row>
    <row r="120" spans="1:18" s="7" customFormat="1" ht="12.75" customHeight="1">
      <c r="A120" s="8">
        <v>2006</v>
      </c>
      <c r="B120" s="15">
        <f t="shared" si="18"/>
        <v>134630.91100000002</v>
      </c>
      <c r="C120" s="15">
        <f aca="true" t="shared" si="33" ref="C120:M120">C16+C42+C68+C94</f>
        <v>142207.434</v>
      </c>
      <c r="D120" s="15">
        <f t="shared" si="33"/>
        <v>124617.328</v>
      </c>
      <c r="E120" s="15">
        <f t="shared" si="33"/>
        <v>83863.014</v>
      </c>
      <c r="F120" s="15">
        <f t="shared" si="33"/>
        <v>99849.73999999999</v>
      </c>
      <c r="G120" s="15">
        <f t="shared" si="33"/>
        <v>75647.436</v>
      </c>
      <c r="H120" s="15">
        <f t="shared" si="33"/>
        <v>44864.706999999995</v>
      </c>
      <c r="I120" s="15">
        <f t="shared" si="33"/>
        <v>70529.065</v>
      </c>
      <c r="J120" s="15">
        <f t="shared" si="33"/>
        <v>34197.488999999994</v>
      </c>
      <c r="K120" s="15">
        <f t="shared" si="33"/>
        <v>56511.861</v>
      </c>
      <c r="L120" s="15">
        <f t="shared" si="33"/>
        <v>62083.941</v>
      </c>
      <c r="M120" s="15">
        <f t="shared" si="33"/>
        <v>176953.903</v>
      </c>
      <c r="N120" s="15">
        <f t="shared" si="28"/>
        <v>1105956.829</v>
      </c>
      <c r="O120" s="15">
        <f t="shared" si="21"/>
        <v>1087113.999</v>
      </c>
      <c r="P120" s="2"/>
      <c r="Q120" s="2"/>
      <c r="R120" s="2"/>
    </row>
    <row r="121" spans="1:18" s="7" customFormat="1" ht="12.75" customHeight="1">
      <c r="A121" s="8">
        <v>2007</v>
      </c>
      <c r="B121" s="15">
        <f t="shared" si="18"/>
        <v>66346.419</v>
      </c>
      <c r="C121" s="15">
        <f aca="true" t="shared" si="34" ref="C121:N121">C17+C43+C69+C95</f>
        <v>117520.43599999999</v>
      </c>
      <c r="D121" s="15">
        <f t="shared" si="34"/>
        <v>77584.515</v>
      </c>
      <c r="E121" s="15">
        <f t="shared" si="34"/>
        <v>64785.716</v>
      </c>
      <c r="F121" s="15">
        <f t="shared" si="34"/>
        <v>61149.58899999999</v>
      </c>
      <c r="G121" s="15">
        <f t="shared" si="34"/>
        <v>28282.917999999998</v>
      </c>
      <c r="H121" s="15">
        <f t="shared" si="34"/>
        <v>54937.949</v>
      </c>
      <c r="I121" s="15">
        <f t="shared" si="34"/>
        <v>82863.976</v>
      </c>
      <c r="J121" s="15">
        <f t="shared" si="34"/>
        <v>50098.425</v>
      </c>
      <c r="K121" s="15">
        <f t="shared" si="34"/>
        <v>50926.707</v>
      </c>
      <c r="L121" s="15">
        <f t="shared" si="34"/>
        <v>82142.867</v>
      </c>
      <c r="M121" s="15">
        <f t="shared" si="34"/>
        <v>48900.58499999999</v>
      </c>
      <c r="N121" s="15">
        <f t="shared" si="34"/>
        <v>785540.102</v>
      </c>
      <c r="O121" s="15">
        <f t="shared" si="21"/>
        <v>899119.6479999999</v>
      </c>
      <c r="P121" s="2"/>
      <c r="Q121" s="2"/>
      <c r="R121" s="2"/>
    </row>
    <row r="122" spans="1:18" s="7" customFormat="1" ht="12.75" customHeight="1">
      <c r="A122" s="8">
        <v>2008</v>
      </c>
      <c r="B122" s="15">
        <f t="shared" si="18"/>
        <v>76162.327</v>
      </c>
      <c r="C122" s="15">
        <f aca="true" t="shared" si="35" ref="C122:N122">C18+C44+C70+C96</f>
        <v>67472.807</v>
      </c>
      <c r="D122" s="15">
        <f t="shared" si="35"/>
        <v>98088.26599999999</v>
      </c>
      <c r="E122" s="15">
        <f t="shared" si="35"/>
        <v>51435.19900000001</v>
      </c>
      <c r="F122" s="15">
        <f t="shared" si="35"/>
        <v>70574.489</v>
      </c>
      <c r="G122" s="15">
        <f t="shared" si="35"/>
        <v>38866.570999999996</v>
      </c>
      <c r="H122" s="15">
        <f t="shared" si="35"/>
        <v>65252.797999999995</v>
      </c>
      <c r="I122" s="15">
        <f t="shared" si="35"/>
        <v>21830.344</v>
      </c>
      <c r="J122" s="15">
        <f t="shared" si="35"/>
        <v>67071.724</v>
      </c>
      <c r="K122" s="15">
        <f t="shared" si="35"/>
        <v>97077.66399999999</v>
      </c>
      <c r="L122" s="15">
        <f t="shared" si="35"/>
        <v>16330.329000000002</v>
      </c>
      <c r="M122" s="15">
        <f t="shared" si="35"/>
        <v>98257.82100000001</v>
      </c>
      <c r="N122" s="15">
        <f t="shared" si="35"/>
        <v>768420.339</v>
      </c>
      <c r="O122" s="15">
        <f t="shared" si="21"/>
        <v>738724.6839999999</v>
      </c>
      <c r="P122" s="2"/>
      <c r="Q122" s="2"/>
      <c r="R122" s="2"/>
    </row>
    <row r="123" spans="1:18" s="7" customFormat="1" ht="12.75" customHeight="1">
      <c r="A123" s="8">
        <v>2009</v>
      </c>
      <c r="B123" s="15">
        <f t="shared" si="18"/>
        <v>61027.477</v>
      </c>
      <c r="C123" s="15">
        <f aca="true" t="shared" si="36" ref="C123:N123">C19+C45+C71+C97</f>
        <v>106375.118</v>
      </c>
      <c r="D123" s="15">
        <f t="shared" si="36"/>
        <v>79430.95</v>
      </c>
      <c r="E123" s="15">
        <f t="shared" si="36"/>
        <v>79254.423</v>
      </c>
      <c r="F123" s="15">
        <f t="shared" si="36"/>
        <v>42739.693999999996</v>
      </c>
      <c r="G123" s="15">
        <f t="shared" si="36"/>
        <v>30453.776</v>
      </c>
      <c r="H123" s="15">
        <f t="shared" si="36"/>
        <v>74120.471</v>
      </c>
      <c r="I123" s="15">
        <f t="shared" si="36"/>
        <v>88436.539</v>
      </c>
      <c r="J123" s="15">
        <f t="shared" si="36"/>
        <v>44880.465000000004</v>
      </c>
      <c r="K123" s="15">
        <f t="shared" si="36"/>
        <v>50331.998999999996</v>
      </c>
      <c r="L123" s="15">
        <f t="shared" si="36"/>
        <v>60466.528000000006</v>
      </c>
      <c r="M123" s="15">
        <f t="shared" si="36"/>
        <v>26367.415</v>
      </c>
      <c r="N123" s="15">
        <f t="shared" si="36"/>
        <v>743884.855</v>
      </c>
      <c r="O123" s="15">
        <f t="shared" si="21"/>
        <v>818384.727</v>
      </c>
      <c r="P123" s="2"/>
      <c r="Q123" s="2"/>
      <c r="R123" s="2"/>
    </row>
    <row r="124" spans="1:18" s="7" customFormat="1" ht="12.75" customHeight="1">
      <c r="A124" s="8">
        <v>2010</v>
      </c>
      <c r="B124" s="15">
        <f t="shared" si="18"/>
        <v>71422.654</v>
      </c>
      <c r="C124" s="15">
        <f aca="true" t="shared" si="37" ref="C124:N124">C20+C46+C72+C98</f>
        <v>78125.56200000002</v>
      </c>
      <c r="D124" s="15">
        <f t="shared" si="37"/>
        <v>56264.852000000006</v>
      </c>
      <c r="E124" s="15">
        <f t="shared" si="37"/>
        <v>66412.9</v>
      </c>
      <c r="F124" s="15">
        <f t="shared" si="37"/>
        <v>9573.244</v>
      </c>
      <c r="G124" s="15">
        <f t="shared" si="37"/>
        <v>42638.88</v>
      </c>
      <c r="H124" s="15">
        <f t="shared" si="37"/>
        <v>47696.022</v>
      </c>
      <c r="I124" s="15">
        <f t="shared" si="37"/>
        <v>20286.696</v>
      </c>
      <c r="J124" s="15">
        <f t="shared" si="37"/>
        <v>43555.121999999996</v>
      </c>
      <c r="K124" s="15">
        <f t="shared" si="37"/>
        <v>75447.954</v>
      </c>
      <c r="L124" s="15">
        <f t="shared" si="37"/>
        <v>27817.449000000004</v>
      </c>
      <c r="M124" s="15">
        <f t="shared" si="37"/>
        <v>49630.299</v>
      </c>
      <c r="N124" s="15">
        <f t="shared" si="37"/>
        <v>588871.634</v>
      </c>
      <c r="O124" s="15">
        <f t="shared" si="21"/>
        <v>573141.8739999998</v>
      </c>
      <c r="P124" s="2"/>
      <c r="Q124" s="2"/>
      <c r="R124" s="2"/>
    </row>
    <row r="125" spans="1:18" s="7" customFormat="1" ht="12.75" customHeight="1">
      <c r="A125" s="8">
        <v>2011</v>
      </c>
      <c r="B125" s="15">
        <f t="shared" si="18"/>
        <v>42145.043</v>
      </c>
      <c r="C125" s="15">
        <f aca="true" t="shared" si="38" ref="C125:N125">C21+C47+C73+C99</f>
        <v>75934.842</v>
      </c>
      <c r="D125" s="15">
        <f t="shared" si="38"/>
        <v>62227.255000000005</v>
      </c>
      <c r="E125" s="15">
        <f t="shared" si="38"/>
        <v>86324.232</v>
      </c>
      <c r="F125" s="15">
        <f t="shared" si="38"/>
        <v>54154.241</v>
      </c>
      <c r="G125" s="15">
        <f t="shared" si="38"/>
        <v>60847.451</v>
      </c>
      <c r="H125" s="15">
        <f t="shared" si="38"/>
        <v>34238.21</v>
      </c>
      <c r="I125" s="15">
        <f t="shared" si="38"/>
        <v>88455.39400000001</v>
      </c>
      <c r="J125" s="15">
        <f t="shared" si="38"/>
        <v>77374.27100000001</v>
      </c>
      <c r="K125" s="15">
        <f t="shared" si="38"/>
        <v>67192.721</v>
      </c>
      <c r="L125" s="15">
        <f t="shared" si="38"/>
        <v>20887.009000000002</v>
      </c>
      <c r="M125" s="15">
        <f t="shared" si="38"/>
        <v>47943.00399999999</v>
      </c>
      <c r="N125" s="15">
        <f t="shared" si="38"/>
        <v>717723.673</v>
      </c>
      <c r="O125" s="15">
        <f t="shared" si="21"/>
        <v>734596.6410000001</v>
      </c>
      <c r="P125" s="2"/>
      <c r="Q125" s="2"/>
      <c r="R125" s="2"/>
    </row>
    <row r="126" spans="1:18" s="7" customFormat="1" ht="12.75" customHeight="1">
      <c r="A126" s="8">
        <v>2012</v>
      </c>
      <c r="B126" s="18">
        <f t="shared" si="18"/>
        <v>106018.621</v>
      </c>
      <c r="C126" s="18">
        <f aca="true" t="shared" si="39" ref="C126:N126">C22+C48+C74+C100</f>
        <v>80716.307</v>
      </c>
      <c r="D126" s="18">
        <f t="shared" si="39"/>
        <v>112996.132</v>
      </c>
      <c r="E126" s="18">
        <f t="shared" si="39"/>
        <v>74506.583</v>
      </c>
      <c r="F126" s="18">
        <f t="shared" si="39"/>
        <v>33343.031</v>
      </c>
      <c r="G126" s="18">
        <f t="shared" si="39"/>
        <v>76057.20000000001</v>
      </c>
      <c r="H126" s="18">
        <f t="shared" si="39"/>
        <v>34760.043</v>
      </c>
      <c r="I126" s="18">
        <f t="shared" si="39"/>
        <v>70243.93400000001</v>
      </c>
      <c r="J126" s="18">
        <f t="shared" si="39"/>
        <v>37131.684</v>
      </c>
      <c r="K126" s="18">
        <f t="shared" si="39"/>
        <v>87494.736</v>
      </c>
      <c r="L126" s="18">
        <f t="shared" si="39"/>
        <v>54041.661</v>
      </c>
      <c r="M126" s="18">
        <f t="shared" si="39"/>
        <v>99921.849</v>
      </c>
      <c r="N126" s="18">
        <f t="shared" si="39"/>
        <v>867231.7810000001</v>
      </c>
      <c r="O126" s="18">
        <f aca="true" t="shared" si="40" ref="O126:O132">SUM(K125:M125,B126:J126)</f>
        <v>761796.269</v>
      </c>
      <c r="P126" s="2"/>
      <c r="Q126" s="2"/>
      <c r="R126" s="2"/>
    </row>
    <row r="127" spans="1:18" s="7" customFormat="1" ht="12.75" customHeight="1">
      <c r="A127" s="8">
        <v>2013</v>
      </c>
      <c r="B127" s="18">
        <f t="shared" si="18"/>
        <v>46642.422999999995</v>
      </c>
      <c r="C127" s="18">
        <f aca="true" t="shared" si="41" ref="C127:M127">C23+C49+C75+C101</f>
        <v>114108.498</v>
      </c>
      <c r="D127" s="18">
        <f t="shared" si="41"/>
        <v>125304.219</v>
      </c>
      <c r="E127" s="18">
        <f t="shared" si="41"/>
        <v>68127.39799999999</v>
      </c>
      <c r="F127" s="18">
        <f t="shared" si="41"/>
        <v>103310.13700000002</v>
      </c>
      <c r="G127" s="18">
        <f t="shared" si="41"/>
        <v>53667.98</v>
      </c>
      <c r="H127" s="18">
        <f t="shared" si="41"/>
        <v>21892.342000000004</v>
      </c>
      <c r="I127" s="18">
        <f t="shared" si="41"/>
        <v>55584.558</v>
      </c>
      <c r="J127" s="18">
        <f t="shared" si="41"/>
        <v>26698.886000000002</v>
      </c>
      <c r="K127" s="18">
        <f t="shared" si="41"/>
        <v>56045.456999999995</v>
      </c>
      <c r="L127" s="18">
        <f t="shared" si="41"/>
        <v>48286.958999999995</v>
      </c>
      <c r="M127" s="18">
        <f t="shared" si="41"/>
        <v>33097.782</v>
      </c>
      <c r="N127" s="18">
        <f aca="true" t="shared" si="42" ref="N127:N132">SUM(B127:M127)</f>
        <v>752766.6390000001</v>
      </c>
      <c r="O127" s="18">
        <f t="shared" si="40"/>
        <v>856794.687</v>
      </c>
      <c r="P127" s="2"/>
      <c r="Q127" s="2"/>
      <c r="R127" s="2"/>
    </row>
    <row r="128" spans="1:27" s="17" customFormat="1" ht="12.75" customHeight="1">
      <c r="A128" s="8">
        <v>2014</v>
      </c>
      <c r="B128" s="18">
        <f t="shared" si="18"/>
        <v>60520.921</v>
      </c>
      <c r="C128" s="18">
        <f aca="true" t="shared" si="43" ref="C128:L128">C24+C50+C76+C102</f>
        <v>44600.323</v>
      </c>
      <c r="D128" s="18">
        <f t="shared" si="43"/>
        <v>84425.00499999999</v>
      </c>
      <c r="E128" s="18">
        <f t="shared" si="43"/>
        <v>97329.199</v>
      </c>
      <c r="F128" s="18">
        <f t="shared" si="43"/>
        <v>63245.827</v>
      </c>
      <c r="G128" s="18">
        <f t="shared" si="43"/>
        <v>79295.988</v>
      </c>
      <c r="H128" s="18">
        <f t="shared" si="43"/>
        <v>66524.826</v>
      </c>
      <c r="I128" s="18">
        <f t="shared" si="43"/>
        <v>66274.52399999999</v>
      </c>
      <c r="J128" s="18">
        <f t="shared" si="43"/>
        <v>46176.181</v>
      </c>
      <c r="K128" s="18">
        <f t="shared" si="43"/>
        <v>67346.156</v>
      </c>
      <c r="L128" s="18">
        <f t="shared" si="43"/>
        <v>19889.435</v>
      </c>
      <c r="M128" s="18">
        <f>M24+M50+M76+M102</f>
        <v>76486.696</v>
      </c>
      <c r="N128" s="18">
        <f t="shared" si="42"/>
        <v>772115.081</v>
      </c>
      <c r="O128" s="18">
        <f t="shared" si="40"/>
        <v>745822.9919999999</v>
      </c>
      <c r="P128" s="2"/>
      <c r="Q128" s="2"/>
      <c r="R128" s="2"/>
      <c r="S128" s="7"/>
      <c r="T128" s="7"/>
      <c r="U128" s="7"/>
      <c r="V128" s="7"/>
      <c r="W128" s="7"/>
      <c r="X128" s="7"/>
      <c r="Y128" s="7"/>
      <c r="Z128" s="7"/>
      <c r="AA128" s="7"/>
    </row>
    <row r="129" spans="1:18" s="7" customFormat="1" ht="12.75" customHeight="1">
      <c r="A129" s="8">
        <v>2015</v>
      </c>
      <c r="B129" s="18">
        <f aca="true" t="shared" si="44" ref="B129:M129">B25+B51+B77+B103</f>
        <v>59164.681</v>
      </c>
      <c r="C129" s="18">
        <f t="shared" si="44"/>
        <v>34205.839</v>
      </c>
      <c r="D129" s="18">
        <f t="shared" si="44"/>
        <v>63164.727</v>
      </c>
      <c r="E129" s="18">
        <f t="shared" si="44"/>
        <v>72045.386</v>
      </c>
      <c r="F129" s="18">
        <f t="shared" si="44"/>
        <v>72924.084</v>
      </c>
      <c r="G129" s="18">
        <f t="shared" si="44"/>
        <v>81692.40199999999</v>
      </c>
      <c r="H129" s="18">
        <f t="shared" si="44"/>
        <v>35482.246</v>
      </c>
      <c r="I129" s="18">
        <f t="shared" si="44"/>
        <v>50667.413</v>
      </c>
      <c r="J129" s="18">
        <f t="shared" si="44"/>
        <v>92891.31999999999</v>
      </c>
      <c r="K129" s="18">
        <f t="shared" si="44"/>
        <v>61457.418</v>
      </c>
      <c r="L129" s="18">
        <f t="shared" si="44"/>
        <v>39985.956</v>
      </c>
      <c r="M129" s="18">
        <f t="shared" si="44"/>
        <v>69526.572</v>
      </c>
      <c r="N129" s="18">
        <f t="shared" si="42"/>
        <v>733208.0439999999</v>
      </c>
      <c r="O129" s="18">
        <f t="shared" si="40"/>
        <v>725960.3849999999</v>
      </c>
      <c r="P129" s="2"/>
      <c r="Q129" s="2"/>
      <c r="R129" s="2"/>
    </row>
    <row r="130" spans="1:18" s="7" customFormat="1" ht="12.75" customHeight="1">
      <c r="A130" s="8">
        <v>2016</v>
      </c>
      <c r="B130" s="18">
        <f aca="true" t="shared" si="45" ref="B130:M130">B26+B52+B78+B104</f>
        <v>84909.582</v>
      </c>
      <c r="C130" s="18">
        <f t="shared" si="45"/>
        <v>56634.173</v>
      </c>
      <c r="D130" s="18">
        <f t="shared" si="45"/>
        <v>92517.43</v>
      </c>
      <c r="E130" s="18">
        <f t="shared" si="45"/>
        <v>102159.111</v>
      </c>
      <c r="F130" s="18">
        <f t="shared" si="45"/>
        <v>111901.35399999999</v>
      </c>
      <c r="G130" s="18">
        <f t="shared" si="45"/>
        <v>48145.132</v>
      </c>
      <c r="H130" s="18">
        <f t="shared" si="45"/>
        <v>73347.711</v>
      </c>
      <c r="I130" s="18">
        <f t="shared" si="45"/>
        <v>62045.612</v>
      </c>
      <c r="J130" s="18">
        <f t="shared" si="45"/>
        <v>98525.812</v>
      </c>
      <c r="K130" s="18">
        <f t="shared" si="45"/>
        <v>23365.422999999995</v>
      </c>
      <c r="L130" s="18">
        <f t="shared" si="45"/>
        <v>45378.682</v>
      </c>
      <c r="M130" s="18">
        <f t="shared" si="45"/>
        <v>28392.519999999997</v>
      </c>
      <c r="N130" s="18">
        <f t="shared" si="42"/>
        <v>827322.5419999999</v>
      </c>
      <c r="O130" s="18">
        <f t="shared" si="40"/>
        <v>901155.8629999999</v>
      </c>
      <c r="P130" s="2"/>
      <c r="Q130" s="2"/>
      <c r="R130" s="2"/>
    </row>
    <row r="131" spans="1:18" s="7" customFormat="1" ht="12.75" customHeight="1">
      <c r="A131" s="8">
        <v>2017</v>
      </c>
      <c r="B131" s="18">
        <f aca="true" t="shared" si="46" ref="B131:M131">B27+B53+B79+B105</f>
        <v>74312.83600000001</v>
      </c>
      <c r="C131" s="18">
        <f t="shared" si="46"/>
        <v>62242.604</v>
      </c>
      <c r="D131" s="18">
        <f t="shared" si="46"/>
        <v>86692.856</v>
      </c>
      <c r="E131" s="18">
        <f t="shared" si="46"/>
        <v>54850.982</v>
      </c>
      <c r="F131" s="18">
        <f t="shared" si="46"/>
        <v>44752.351</v>
      </c>
      <c r="G131" s="18">
        <f t="shared" si="46"/>
        <v>47404.535</v>
      </c>
      <c r="H131" s="18">
        <f t="shared" si="46"/>
        <v>59933.727</v>
      </c>
      <c r="I131" s="18">
        <f t="shared" si="46"/>
        <v>71154.54999999999</v>
      </c>
      <c r="J131" s="18">
        <f t="shared" si="46"/>
        <v>16795.282000000003</v>
      </c>
      <c r="K131" s="18">
        <f t="shared" si="46"/>
        <v>44989.604</v>
      </c>
      <c r="L131" s="18">
        <f t="shared" si="46"/>
        <v>31612.979000000003</v>
      </c>
      <c r="M131" s="18">
        <f t="shared" si="46"/>
        <v>50664.473</v>
      </c>
      <c r="N131" s="18">
        <f t="shared" si="42"/>
        <v>645406.7790000001</v>
      </c>
      <c r="O131" s="18">
        <f t="shared" si="40"/>
        <v>615276.3479999999</v>
      </c>
      <c r="P131" s="2"/>
      <c r="Q131" s="2"/>
      <c r="R131" s="2"/>
    </row>
    <row r="132" spans="1:18" s="7" customFormat="1" ht="12.75" customHeight="1">
      <c r="A132" s="8">
        <v>2018</v>
      </c>
      <c r="B132" s="18">
        <f aca="true" t="shared" si="47" ref="B132:M133">B28+B54+B80+B106</f>
        <v>100047.667</v>
      </c>
      <c r="C132" s="18">
        <f t="shared" si="47"/>
        <v>45064.247</v>
      </c>
      <c r="D132" s="18">
        <f t="shared" si="47"/>
        <v>105650.72299999998</v>
      </c>
      <c r="E132" s="18">
        <f t="shared" si="47"/>
        <v>83932.68500000001</v>
      </c>
      <c r="F132" s="18">
        <f t="shared" si="47"/>
        <v>105004.891</v>
      </c>
      <c r="G132" s="18">
        <f t="shared" si="47"/>
        <v>63718.981999999996</v>
      </c>
      <c r="H132" s="18">
        <f t="shared" si="47"/>
        <v>60648.936</v>
      </c>
      <c r="I132" s="18">
        <f t="shared" si="47"/>
        <v>92267.492</v>
      </c>
      <c r="J132" s="18">
        <f t="shared" si="47"/>
        <v>69569.42199999999</v>
      </c>
      <c r="K132" s="18">
        <f t="shared" si="47"/>
        <v>44528.00200000001</v>
      </c>
      <c r="L132" s="18">
        <f t="shared" si="47"/>
        <v>49467.378</v>
      </c>
      <c r="M132" s="18">
        <f t="shared" si="47"/>
        <v>65482.121</v>
      </c>
      <c r="N132" s="18">
        <f t="shared" si="42"/>
        <v>885382.5460000001</v>
      </c>
      <c r="O132" s="18">
        <f t="shared" si="40"/>
        <v>853172.1009999999</v>
      </c>
      <c r="P132" s="2"/>
      <c r="Q132" s="2"/>
      <c r="R132" s="2"/>
    </row>
    <row r="133" spans="1:18" s="7" customFormat="1" ht="12.75" customHeight="1">
      <c r="A133" s="9">
        <v>2019</v>
      </c>
      <c r="B133" s="16">
        <f t="shared" si="47"/>
        <v>74327.141</v>
      </c>
      <c r="C133" s="16">
        <f t="shared" si="47"/>
        <v>108984.03300000001</v>
      </c>
      <c r="D133" s="16">
        <f t="shared" si="47"/>
        <v>114434.408</v>
      </c>
      <c r="E133" s="16">
        <f t="shared" si="47"/>
        <v>79265.983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2"/>
      <c r="Q133" s="2"/>
      <c r="R133" s="2"/>
    </row>
    <row r="134" spans="1:27" ht="12.75">
      <c r="A134" s="12" t="s">
        <v>29</v>
      </c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12" t="s">
        <v>30</v>
      </c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12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12"/>
      <c r="S137" s="3"/>
      <c r="T137" s="3"/>
      <c r="U137" s="3"/>
      <c r="V137" s="3"/>
      <c r="W137" s="3"/>
      <c r="X137" s="3"/>
      <c r="Y137" s="3"/>
      <c r="Z137" s="3"/>
      <c r="AA137" s="3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3"/>
    </row>
    <row r="161" ht="12.75">
      <c r="A161" s="13"/>
    </row>
    <row r="162" ht="12.75">
      <c r="A162" s="13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41--Monthly imports of molasses, by tariff code</dc:title>
  <dc:subject>Agricultural Economics</dc:subject>
  <dc:creator>Andrew Sowell</dc:creator>
  <cp:keywords> Molasses, imports, USDA, U.S. Department of Agriculture, ERS, Economic Research Service</cp:keywords>
  <dc:description/>
  <cp:lastModifiedBy>Liggon, Carolyn - REE-ERS, Washington, DC</cp:lastModifiedBy>
  <cp:lastPrinted>2006-05-26T14:06:58Z</cp:lastPrinted>
  <dcterms:created xsi:type="dcterms:W3CDTF">2001-12-26T17:30:24Z</dcterms:created>
  <dcterms:modified xsi:type="dcterms:W3CDTF">2020-09-29T17:41:55Z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/>
  </property>
  <property fmtid="{D5CDD505-2E9C-101B-9397-08002B2CF9AE}" pid="3" name="TaxCatchAll">
    <vt:lpwstr/>
  </property>
</Properties>
</file>