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defaultThemeVersion="124226"/>
  <mc:AlternateContent xmlns:mc="http://schemas.openxmlformats.org/markup-compatibility/2006">
    <mc:Choice Requires="x15">
      <x15ac:absPath xmlns:x15ac="http://schemas.microsoft.com/office/spreadsheetml/2010/11/ac" url="https://usdagcc-my.sharepoint.com/personal/joshua_huang_usda_gov/Documents/Documents/Projects/SAP/906/906 - editor/"/>
    </mc:Choice>
  </mc:AlternateContent>
  <xr:revisionPtr revIDLastSave="197" documentId="13_ncr:8001_{FF46898B-D5D8-442E-B6B7-15D7E90ACF83}" xr6:coauthVersionLast="47" xr6:coauthVersionMax="47" xr10:uidLastSave="{4E381B08-EDD2-49A1-BDB3-4231F4AE5344}"/>
  <bookViews>
    <workbookView xWindow="-120" yWindow="-120" windowWidth="29040" windowHeight="15720" xr2:uid="{00000000-000D-0000-FFFF-FFFF00000000}"/>
  </bookViews>
  <sheets>
    <sheet name="Contents" sheetId="1" r:id="rId1"/>
    <sheet name="2024-25 Forecast" sheetId="6" r:id="rId2"/>
    <sheet name="2023-24 Forecast" sheetId="5" r:id="rId3"/>
    <sheet name="Change Forecast" sheetId="3" r:id="rId4"/>
    <sheet name="Definitions" sheetId="8" r:id="rId5"/>
    <sheet name="Documentation" sheetId="9" r:id="rId6"/>
    <sheet name="Data"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3" i="3" l="1"/>
  <c r="B36" i="3"/>
  <c r="C36" i="3" s="1"/>
  <c r="B34" i="3"/>
  <c r="C33" i="3" s="1"/>
  <c r="B32" i="3"/>
  <c r="C31" i="3" s="1"/>
  <c r="B29" i="3"/>
  <c r="C28" i="3" s="1"/>
  <c r="B27" i="3"/>
  <c r="C26" i="3" s="1"/>
  <c r="C180" i="5"/>
  <c r="D180" i="5"/>
  <c r="E180" i="5"/>
  <c r="F180" i="5"/>
  <c r="G180" i="5"/>
  <c r="H180" i="5"/>
  <c r="I180" i="5"/>
  <c r="J180" i="5"/>
  <c r="K180" i="5"/>
  <c r="L180" i="5"/>
  <c r="M180" i="5"/>
  <c r="N180" i="5"/>
  <c r="C181" i="5"/>
  <c r="D181" i="5"/>
  <c r="E181" i="5"/>
  <c r="F181" i="5"/>
  <c r="G181" i="5"/>
  <c r="H181" i="5"/>
  <c r="I181" i="5"/>
  <c r="J181" i="5"/>
  <c r="K181" i="5"/>
  <c r="L181" i="5"/>
  <c r="M181" i="5"/>
  <c r="N181" i="5"/>
  <c r="H36" i="5"/>
  <c r="H37" i="5"/>
  <c r="H38" i="5"/>
  <c r="H39" i="5"/>
  <c r="H40" i="5"/>
  <c r="H41" i="5"/>
  <c r="H42" i="5"/>
  <c r="H43" i="5"/>
  <c r="H44" i="5"/>
  <c r="H45" i="5"/>
  <c r="H46" i="5"/>
  <c r="H47" i="5"/>
  <c r="N533" i="7"/>
  <c r="F576" i="7" s="1"/>
  <c r="M452" i="7"/>
  <c r="C25" i="3" l="1"/>
  <c r="C27" i="3"/>
  <c r="C29" i="3"/>
  <c r="C30" i="3"/>
  <c r="C32" i="3"/>
  <c r="C34" i="3"/>
  <c r="C35" i="3"/>
  <c r="I576" i="7"/>
  <c r="J576" i="7"/>
  <c r="K576" i="7"/>
  <c r="G576" i="7"/>
  <c r="H576" i="7"/>
  <c r="L576" i="7"/>
  <c r="E576" i="7"/>
  <c r="B576" i="7"/>
  <c r="M576" i="7"/>
  <c r="C576" i="7"/>
  <c r="D576" i="7"/>
  <c r="N576" i="7" l="1"/>
  <c r="L452" i="7" l="1"/>
  <c r="B47" i="5"/>
  <c r="C46" i="5" s="1"/>
  <c r="B451" i="7"/>
  <c r="K452" i="7"/>
  <c r="B46" i="6"/>
  <c r="C46" i="6" s="1"/>
  <c r="B44" i="6"/>
  <c r="B42" i="6"/>
  <c r="B39" i="6"/>
  <c r="C38" i="6" s="1"/>
  <c r="B37" i="6"/>
  <c r="J452" i="7"/>
  <c r="G531" i="5"/>
  <c r="F26" i="3"/>
  <c r="F27" i="3"/>
  <c r="F28" i="3"/>
  <c r="F29" i="3"/>
  <c r="F30" i="3"/>
  <c r="F31" i="3"/>
  <c r="F32" i="3"/>
  <c r="F33" i="3"/>
  <c r="F34" i="3"/>
  <c r="F35" i="3"/>
  <c r="F36" i="3"/>
  <c r="F25" i="3"/>
  <c r="Q406" i="5"/>
  <c r="C116" i="6"/>
  <c r="L10" i="7"/>
  <c r="P576" i="7"/>
  <c r="E447" i="7"/>
  <c r="F447" i="7"/>
  <c r="G447" i="7"/>
  <c r="H447" i="7"/>
  <c r="I447" i="7"/>
  <c r="J447" i="7"/>
  <c r="K447" i="7"/>
  <c r="L447" i="7"/>
  <c r="M447" i="7"/>
  <c r="E448" i="7"/>
  <c r="F448" i="7"/>
  <c r="G448" i="7"/>
  <c r="H448" i="7"/>
  <c r="I448" i="7"/>
  <c r="J448" i="7"/>
  <c r="K448" i="7"/>
  <c r="L448" i="7"/>
  <c r="M448" i="7"/>
  <c r="E449" i="7"/>
  <c r="F449" i="7"/>
  <c r="G449" i="7"/>
  <c r="H449" i="7"/>
  <c r="I449" i="7"/>
  <c r="J449" i="7"/>
  <c r="K449" i="7"/>
  <c r="L449" i="7"/>
  <c r="M449" i="7"/>
  <c r="E450" i="7"/>
  <c r="F450" i="7"/>
  <c r="G450" i="7"/>
  <c r="H450" i="7"/>
  <c r="I450" i="7"/>
  <c r="J450" i="7"/>
  <c r="K450" i="7"/>
  <c r="L450" i="7"/>
  <c r="M450" i="7"/>
  <c r="E451" i="7"/>
  <c r="F451" i="7"/>
  <c r="G451" i="7"/>
  <c r="H451" i="7"/>
  <c r="I451" i="7"/>
  <c r="J451" i="7"/>
  <c r="K451" i="7"/>
  <c r="L451" i="7"/>
  <c r="M451" i="7"/>
  <c r="E452" i="7"/>
  <c r="F452" i="7"/>
  <c r="G452" i="7"/>
  <c r="H452" i="7"/>
  <c r="I452" i="7"/>
  <c r="D447" i="7"/>
  <c r="D448" i="7"/>
  <c r="D449" i="7"/>
  <c r="D450" i="7"/>
  <c r="D451" i="7"/>
  <c r="D452" i="7"/>
  <c r="C447" i="7"/>
  <c r="C448" i="7"/>
  <c r="C449" i="7"/>
  <c r="C450" i="7"/>
  <c r="C451" i="7"/>
  <c r="C452" i="7"/>
  <c r="B447" i="7"/>
  <c r="B448" i="7"/>
  <c r="B449" i="7"/>
  <c r="B450" i="7"/>
  <c r="B452" i="7"/>
  <c r="C35" i="6" l="1"/>
  <c r="C36" i="6"/>
  <c r="C40" i="6"/>
  <c r="C41" i="6"/>
  <c r="C42" i="6"/>
  <c r="C43" i="6"/>
  <c r="C37" i="6"/>
  <c r="C39" i="6"/>
  <c r="C44" i="6"/>
  <c r="C45" i="6"/>
  <c r="F39" i="6"/>
  <c r="F35" i="6"/>
  <c r="C377" i="5"/>
  <c r="E449" i="5" s="1"/>
  <c r="N461" i="6" l="1"/>
  <c r="N462" i="6"/>
  <c r="N463" i="6"/>
  <c r="N464" i="6"/>
  <c r="N465" i="6"/>
  <c r="N466" i="6"/>
  <c r="N467" i="6"/>
  <c r="N468" i="6"/>
  <c r="N469" i="6"/>
  <c r="M459" i="6"/>
  <c r="M460" i="6"/>
  <c r="M461" i="6"/>
  <c r="M462" i="6"/>
  <c r="M463" i="6"/>
  <c r="M464" i="6"/>
  <c r="M465" i="6"/>
  <c r="M466" i="6"/>
  <c r="M467" i="6"/>
  <c r="M468" i="6"/>
  <c r="N532" i="7" l="1"/>
  <c r="M575" i="7" s="1"/>
  <c r="M443" i="7"/>
  <c r="M444" i="7"/>
  <c r="M445" i="7"/>
  <c r="M446" i="7"/>
  <c r="N490" i="7" s="1"/>
  <c r="M469" i="6"/>
  <c r="M574" i="7"/>
  <c r="L574" i="7"/>
  <c r="K574" i="7"/>
  <c r="J574" i="7"/>
  <c r="I574" i="7"/>
  <c r="H574" i="7"/>
  <c r="G574" i="7"/>
  <c r="F574" i="7"/>
  <c r="E574" i="7"/>
  <c r="D574" i="7"/>
  <c r="C574" i="7"/>
  <c r="B574" i="7"/>
  <c r="A763" i="7"/>
  <c r="B729" i="7"/>
  <c r="B730" i="7" s="1"/>
  <c r="B731" i="7" s="1"/>
  <c r="B732" i="7" s="1"/>
  <c r="B733" i="7" s="1"/>
  <c r="B734" i="7" s="1"/>
  <c r="B735" i="7" s="1"/>
  <c r="B736" i="7" s="1"/>
  <c r="B737" i="7" s="1"/>
  <c r="B738" i="7" s="1"/>
  <c r="B739" i="7" s="1"/>
  <c r="B740" i="7" s="1"/>
  <c r="B741" i="7" s="1"/>
  <c r="B742" i="7" s="1"/>
  <c r="B743" i="7" s="1"/>
  <c r="B744" i="7" s="1"/>
  <c r="B745" i="7" s="1"/>
  <c r="B746" i="7" s="1"/>
  <c r="B747" i="7" s="1"/>
  <c r="B748" i="7" s="1"/>
  <c r="B749" i="7" s="1"/>
  <c r="B750" i="7" s="1"/>
  <c r="B751" i="7" s="1"/>
  <c r="B752" i="7" s="1"/>
  <c r="B753" i="7" s="1"/>
  <c r="B754" i="7" s="1"/>
  <c r="B755" i="7" s="1"/>
  <c r="B756" i="7" s="1"/>
  <c r="B757" i="7" s="1"/>
  <c r="B758" i="7" s="1"/>
  <c r="B759" i="7" s="1"/>
  <c r="B760" i="7" s="1"/>
  <c r="B761" i="7" s="1"/>
  <c r="B762" i="7" s="1"/>
  <c r="B763" i="7" s="1"/>
  <c r="B764" i="7" s="1"/>
  <c r="B765" i="7" s="1"/>
  <c r="B766" i="7" s="1"/>
  <c r="B767" i="7" s="1"/>
  <c r="B768" i="7" s="1"/>
  <c r="B769" i="7" s="1"/>
  <c r="B770" i="7" s="1"/>
  <c r="B771" i="7" s="1"/>
  <c r="B772" i="7" s="1"/>
  <c r="B773" i="7" s="1"/>
  <c r="B774" i="7" s="1"/>
  <c r="B775" i="7" s="1"/>
  <c r="B776" i="7" s="1"/>
  <c r="B777" i="7" s="1"/>
  <c r="B778" i="7" s="1"/>
  <c r="B779" i="7" s="1"/>
  <c r="B780" i="7" s="1"/>
  <c r="B781" i="7" s="1"/>
  <c r="B782" i="7" s="1"/>
  <c r="B783" i="7" s="1"/>
  <c r="B784" i="7" s="1"/>
  <c r="B785" i="7" s="1"/>
  <c r="B786" i="7" s="1"/>
  <c r="B787" i="7" s="1"/>
  <c r="B788" i="7" s="1"/>
  <c r="B789" i="7" s="1"/>
  <c r="B790" i="7" s="1"/>
  <c r="B791" i="7" s="1"/>
  <c r="B792" i="7" s="1"/>
  <c r="A333" i="7"/>
  <c r="B299" i="7"/>
  <c r="B300" i="7" s="1"/>
  <c r="B301" i="7" s="1"/>
  <c r="B302" i="7" s="1"/>
  <c r="B303" i="7" s="1"/>
  <c r="B304" i="7" s="1"/>
  <c r="B305" i="7" s="1"/>
  <c r="B306" i="7" s="1"/>
  <c r="B307" i="7" s="1"/>
  <c r="B308" i="7" s="1"/>
  <c r="B309" i="7" s="1"/>
  <c r="B310" i="7" s="1"/>
  <c r="B311" i="7" s="1"/>
  <c r="B312" i="7" s="1"/>
  <c r="B313" i="7" s="1"/>
  <c r="B314" i="7" s="1"/>
  <c r="B315" i="7" s="1"/>
  <c r="B316" i="7" s="1"/>
  <c r="B317" i="7" s="1"/>
  <c r="B318" i="7" s="1"/>
  <c r="B319" i="7" s="1"/>
  <c r="B320" i="7" s="1"/>
  <c r="B321" i="7" s="1"/>
  <c r="B322" i="7" s="1"/>
  <c r="B323" i="7" s="1"/>
  <c r="B324" i="7" s="1"/>
  <c r="B325" i="7" s="1"/>
  <c r="B326" i="7" s="1"/>
  <c r="B327" i="7" s="1"/>
  <c r="B328" i="7" s="1"/>
  <c r="B329" i="7" s="1"/>
  <c r="B330" i="7" s="1"/>
  <c r="B331" i="7" s="1"/>
  <c r="B332" i="7" s="1"/>
  <c r="B333" i="7" s="1"/>
  <c r="B334" i="7" s="1"/>
  <c r="B335" i="7" s="1"/>
  <c r="B336" i="7" s="1"/>
  <c r="B337" i="7" s="1"/>
  <c r="B338" i="7" s="1"/>
  <c r="B339" i="7" s="1"/>
  <c r="B340" i="7" s="1"/>
  <c r="B341" i="7" s="1"/>
  <c r="B342" i="7" s="1"/>
  <c r="B343" i="7" s="1"/>
  <c r="B344" i="7" s="1"/>
  <c r="B345" i="7" s="1"/>
  <c r="B346" i="7" s="1"/>
  <c r="B347" i="7" s="1"/>
  <c r="B348" i="7" s="1"/>
  <c r="B349" i="7" s="1"/>
  <c r="B350" i="7" s="1"/>
  <c r="B351" i="7" s="1"/>
  <c r="B352" i="7" s="1"/>
  <c r="B353" i="7" s="1"/>
  <c r="B354" i="7" s="1"/>
  <c r="B355" i="7" s="1"/>
  <c r="B356" i="7" s="1"/>
  <c r="B357" i="7" s="1"/>
  <c r="B358" i="7" s="1"/>
  <c r="B359" i="7" s="1"/>
  <c r="B360" i="7" s="1"/>
  <c r="A140" i="7"/>
  <c r="B106" i="7"/>
  <c r="B107" i="7" s="1"/>
  <c r="B108" i="7" s="1"/>
  <c r="B109" i="7" s="1"/>
  <c r="B110" i="7" s="1"/>
  <c r="B111" i="7" s="1"/>
  <c r="B112" i="7" s="1"/>
  <c r="B113" i="7" s="1"/>
  <c r="B114" i="7" s="1"/>
  <c r="B115" i="7" s="1"/>
  <c r="B116" i="7" s="1"/>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B147" i="7" s="1"/>
  <c r="B148" i="7" s="1"/>
  <c r="B149" i="7" s="1"/>
  <c r="B150" i="7" s="1"/>
  <c r="B151" i="7" s="1"/>
  <c r="B152" i="7" s="1"/>
  <c r="F80" i="3"/>
  <c r="F79" i="3"/>
  <c r="F78" i="3"/>
  <c r="F77" i="3"/>
  <c r="F76" i="3"/>
  <c r="F75" i="3"/>
  <c r="F74" i="3"/>
  <c r="F73" i="3"/>
  <c r="F72" i="3"/>
  <c r="F71" i="3"/>
  <c r="F70" i="3"/>
  <c r="F69" i="3"/>
  <c r="B80" i="3"/>
  <c r="B78" i="3"/>
  <c r="B76" i="3"/>
  <c r="B73" i="3"/>
  <c r="B71" i="3"/>
  <c r="F89" i="9"/>
  <c r="F88" i="9"/>
  <c r="F87" i="9"/>
  <c r="F86" i="9"/>
  <c r="F85" i="9"/>
  <c r="F84" i="9"/>
  <c r="F83" i="9"/>
  <c r="F82" i="9"/>
  <c r="F81" i="9"/>
  <c r="F80" i="9"/>
  <c r="F79" i="9"/>
  <c r="F78" i="9"/>
  <c r="B89" i="9"/>
  <c r="B87" i="9"/>
  <c r="B85" i="9"/>
  <c r="B82" i="9"/>
  <c r="B80" i="9"/>
  <c r="F58" i="9"/>
  <c r="F57" i="9"/>
  <c r="F56" i="9"/>
  <c r="F55" i="9"/>
  <c r="F54" i="9"/>
  <c r="F53" i="9"/>
  <c r="F52" i="9"/>
  <c r="F51" i="9"/>
  <c r="F50" i="9"/>
  <c r="F49" i="9"/>
  <c r="F48" i="9"/>
  <c r="F47" i="9"/>
  <c r="B58" i="9"/>
  <c r="B56" i="9"/>
  <c r="B54" i="9"/>
  <c r="B51" i="9"/>
  <c r="B49" i="9"/>
  <c r="F47" i="5"/>
  <c r="F46" i="5"/>
  <c r="F45" i="5"/>
  <c r="F44" i="5"/>
  <c r="F43" i="5"/>
  <c r="F42" i="5"/>
  <c r="F41" i="5"/>
  <c r="F40" i="5"/>
  <c r="F39" i="5"/>
  <c r="F38" i="5"/>
  <c r="F37" i="5"/>
  <c r="F36" i="5"/>
  <c r="G36" i="5" s="1"/>
  <c r="B45" i="5"/>
  <c r="B43" i="5"/>
  <c r="B40" i="5"/>
  <c r="B38" i="5"/>
  <c r="F46" i="6"/>
  <c r="F45" i="6"/>
  <c r="F44" i="6"/>
  <c r="F43" i="6"/>
  <c r="F41" i="6"/>
  <c r="F42" i="6"/>
  <c r="F40" i="6"/>
  <c r="F38" i="6"/>
  <c r="F37" i="6"/>
  <c r="F36" i="6"/>
  <c r="N489" i="7" l="1"/>
  <c r="B361" i="7"/>
  <c r="B362" i="7" s="1"/>
  <c r="B363" i="7" s="1"/>
  <c r="L575" i="7"/>
  <c r="N488" i="7"/>
  <c r="N487" i="7"/>
  <c r="C575" i="7"/>
  <c r="D575" i="7"/>
  <c r="E575" i="7"/>
  <c r="F575" i="7"/>
  <c r="G575" i="7"/>
  <c r="I575" i="7"/>
  <c r="H575" i="7"/>
  <c r="J575" i="7"/>
  <c r="K575" i="7"/>
  <c r="P574" i="7"/>
  <c r="N574" i="7"/>
  <c r="B575" i="7"/>
  <c r="B153" i="7"/>
  <c r="B154" i="7" s="1"/>
  <c r="B155" i="7" s="1"/>
  <c r="B156" i="7" s="1"/>
  <c r="B157" i="7" s="1"/>
  <c r="B158" i="7" s="1"/>
  <c r="B159" i="7" s="1"/>
  <c r="B160" i="7" s="1"/>
  <c r="B161" i="7" s="1"/>
  <c r="B162" i="7" s="1"/>
  <c r="B163" i="7" s="1"/>
  <c r="B164" i="7" s="1"/>
  <c r="B165" i="7" s="1"/>
  <c r="B166" i="7" s="1"/>
  <c r="A152" i="5"/>
  <c r="A224" i="5"/>
  <c r="A296" i="5"/>
  <c r="A369" i="5"/>
  <c r="A441" i="5"/>
  <c r="A514" i="5"/>
  <c r="A513" i="6"/>
  <c r="A440" i="6"/>
  <c r="A368" i="6"/>
  <c r="A295" i="6"/>
  <c r="A223" i="6"/>
  <c r="A151" i="6"/>
  <c r="A692" i="7"/>
  <c r="A260" i="7"/>
  <c r="A67" i="7"/>
  <c r="H573" i="7"/>
  <c r="P575" i="7" l="1"/>
  <c r="N575" i="7"/>
  <c r="B167" i="7"/>
  <c r="B168" i="7" s="1"/>
  <c r="B169" i="7" s="1"/>
  <c r="B170" i="7" s="1"/>
  <c r="I573" i="7"/>
  <c r="J573" i="7"/>
  <c r="L573" i="7"/>
  <c r="K573" i="7"/>
  <c r="G573" i="7"/>
  <c r="B573" i="7"/>
  <c r="M573" i="7"/>
  <c r="C573" i="7"/>
  <c r="D573" i="7"/>
  <c r="E573" i="7"/>
  <c r="F573" i="7"/>
  <c r="J172" i="5"/>
  <c r="K172" i="5"/>
  <c r="L172" i="5"/>
  <c r="M172" i="5"/>
  <c r="N172" i="5"/>
  <c r="P244" i="5" s="1"/>
  <c r="J173" i="5"/>
  <c r="K173" i="5"/>
  <c r="L173" i="5"/>
  <c r="M173" i="5"/>
  <c r="N173" i="5"/>
  <c r="P245" i="5" s="1"/>
  <c r="J174" i="5"/>
  <c r="L246" i="5" s="1"/>
  <c r="K174" i="5"/>
  <c r="M246" i="5" s="1"/>
  <c r="L174" i="5"/>
  <c r="M174" i="5"/>
  <c r="N174" i="5"/>
  <c r="P246" i="5" s="1"/>
  <c r="J175" i="5"/>
  <c r="L247" i="5" s="1"/>
  <c r="K175" i="5"/>
  <c r="M247" i="5" s="1"/>
  <c r="L175" i="5"/>
  <c r="M175" i="5"/>
  <c r="N175" i="5"/>
  <c r="P247" i="5" s="1"/>
  <c r="J176" i="5"/>
  <c r="L248" i="5" s="1"/>
  <c r="K176" i="5"/>
  <c r="M248" i="5" s="1"/>
  <c r="L176" i="5"/>
  <c r="M176" i="5"/>
  <c r="N176" i="5"/>
  <c r="P248" i="5" s="1"/>
  <c r="J177" i="5"/>
  <c r="L249" i="5" s="1"/>
  <c r="K177" i="5"/>
  <c r="M249" i="5" s="1"/>
  <c r="L177" i="5"/>
  <c r="M177" i="5"/>
  <c r="N177" i="5"/>
  <c r="P249" i="5" s="1"/>
  <c r="J178" i="5"/>
  <c r="L250" i="5" s="1"/>
  <c r="K178" i="5"/>
  <c r="M250" i="5" s="1"/>
  <c r="L178" i="5"/>
  <c r="M178" i="5"/>
  <c r="N178" i="5"/>
  <c r="P250" i="5" s="1"/>
  <c r="J179" i="5"/>
  <c r="L251" i="5" s="1"/>
  <c r="K179" i="5"/>
  <c r="M251" i="5" s="1"/>
  <c r="L179" i="5"/>
  <c r="M179" i="5"/>
  <c r="N179" i="5"/>
  <c r="P251" i="5" s="1"/>
  <c r="L252" i="5"/>
  <c r="M252" i="5"/>
  <c r="P252" i="5"/>
  <c r="L253" i="5"/>
  <c r="M253" i="5"/>
  <c r="P253" i="5"/>
  <c r="C127" i="6"/>
  <c r="D127" i="6"/>
  <c r="E127" i="6"/>
  <c r="F127" i="6"/>
  <c r="G127" i="6"/>
  <c r="H127" i="6"/>
  <c r="I127" i="6"/>
  <c r="J127" i="6"/>
  <c r="K127" i="6"/>
  <c r="L127" i="6"/>
  <c r="M127" i="6"/>
  <c r="N127" i="6"/>
  <c r="P199" i="6" s="1"/>
  <c r="C128" i="6"/>
  <c r="D128" i="6"/>
  <c r="E128" i="6"/>
  <c r="F128" i="6"/>
  <c r="G128" i="6"/>
  <c r="H128" i="6"/>
  <c r="I128" i="6"/>
  <c r="J128" i="6"/>
  <c r="K128" i="6"/>
  <c r="L128" i="6"/>
  <c r="M128" i="6"/>
  <c r="N128" i="6"/>
  <c r="P200" i="6" s="1"/>
  <c r="C129" i="6"/>
  <c r="D129" i="6"/>
  <c r="E129" i="6"/>
  <c r="F129" i="6"/>
  <c r="G129" i="6"/>
  <c r="H129" i="6"/>
  <c r="I129" i="6"/>
  <c r="J129" i="6"/>
  <c r="K129" i="6"/>
  <c r="L129" i="6"/>
  <c r="M129" i="6"/>
  <c r="N129" i="6"/>
  <c r="P201" i="6" s="1"/>
  <c r="C130" i="6"/>
  <c r="D130" i="6"/>
  <c r="E130" i="6"/>
  <c r="F130" i="6"/>
  <c r="G130" i="6"/>
  <c r="H130" i="6"/>
  <c r="I130" i="6"/>
  <c r="J130" i="6"/>
  <c r="K130" i="6"/>
  <c r="L130" i="6"/>
  <c r="M130" i="6"/>
  <c r="N130" i="6"/>
  <c r="P202" i="6" s="1"/>
  <c r="C131" i="6"/>
  <c r="D131" i="6"/>
  <c r="E131" i="6"/>
  <c r="F131" i="6"/>
  <c r="G131" i="6"/>
  <c r="H131" i="6"/>
  <c r="I131" i="6"/>
  <c r="J131" i="6"/>
  <c r="K131" i="6"/>
  <c r="L131" i="6"/>
  <c r="M131" i="6"/>
  <c r="N131" i="6"/>
  <c r="P203" i="6" s="1"/>
  <c r="C132" i="6"/>
  <c r="D132" i="6"/>
  <c r="E132" i="6"/>
  <c r="F132" i="6"/>
  <c r="G132" i="6"/>
  <c r="H132" i="6"/>
  <c r="I132" i="6"/>
  <c r="J132" i="6"/>
  <c r="K132" i="6"/>
  <c r="L132" i="6"/>
  <c r="M132" i="6"/>
  <c r="N132" i="6"/>
  <c r="P204" i="6" s="1"/>
  <c r="C133" i="6"/>
  <c r="D133" i="6"/>
  <c r="E133" i="6"/>
  <c r="F133" i="6"/>
  <c r="G133" i="6"/>
  <c r="H133" i="6"/>
  <c r="I133" i="6"/>
  <c r="J133" i="6"/>
  <c r="K133" i="6"/>
  <c r="L133" i="6"/>
  <c r="M133" i="6"/>
  <c r="N133" i="6"/>
  <c r="P205" i="6" s="1"/>
  <c r="C134" i="6"/>
  <c r="D134" i="6"/>
  <c r="E134" i="6"/>
  <c r="F134" i="6"/>
  <c r="G134" i="6"/>
  <c r="H134" i="6"/>
  <c r="I134" i="6"/>
  <c r="J134" i="6"/>
  <c r="K134" i="6"/>
  <c r="L134" i="6"/>
  <c r="M134" i="6"/>
  <c r="N134" i="6"/>
  <c r="P206" i="6" s="1"/>
  <c r="C135" i="6"/>
  <c r="E207" i="6" s="1"/>
  <c r="D135" i="6"/>
  <c r="F207" i="6" s="1"/>
  <c r="E135" i="6"/>
  <c r="G207" i="6" s="1"/>
  <c r="F135" i="6"/>
  <c r="H207" i="6" s="1"/>
  <c r="G135" i="6"/>
  <c r="I207" i="6" s="1"/>
  <c r="H135" i="6"/>
  <c r="J207" i="6" s="1"/>
  <c r="I135" i="6"/>
  <c r="K207" i="6" s="1"/>
  <c r="J135" i="6"/>
  <c r="L207" i="6" s="1"/>
  <c r="K135" i="6"/>
  <c r="M207" i="6" s="1"/>
  <c r="L135" i="6"/>
  <c r="N207" i="6" s="1"/>
  <c r="M135" i="6"/>
  <c r="O207" i="6" s="1"/>
  <c r="N135" i="6"/>
  <c r="P207" i="6" s="1"/>
  <c r="C136" i="6"/>
  <c r="E208" i="6" s="1"/>
  <c r="D136" i="6"/>
  <c r="F208" i="6" s="1"/>
  <c r="E136" i="6"/>
  <c r="G208" i="6" s="1"/>
  <c r="F136" i="6"/>
  <c r="H208" i="6" s="1"/>
  <c r="G136" i="6"/>
  <c r="I208" i="6" s="1"/>
  <c r="H136" i="6"/>
  <c r="J208" i="6" s="1"/>
  <c r="I136" i="6"/>
  <c r="K208" i="6" s="1"/>
  <c r="J136" i="6"/>
  <c r="L208" i="6" s="1"/>
  <c r="K136" i="6"/>
  <c r="M208" i="6" s="1"/>
  <c r="L136" i="6"/>
  <c r="N208" i="6" s="1"/>
  <c r="M136" i="6"/>
  <c r="O208" i="6" s="1"/>
  <c r="N136" i="6"/>
  <c r="P208" i="6" s="1"/>
  <c r="C137" i="6"/>
  <c r="E209" i="6" s="1"/>
  <c r="D137" i="6"/>
  <c r="F209" i="6" s="1"/>
  <c r="E137" i="6"/>
  <c r="G209" i="6" s="1"/>
  <c r="F137" i="6"/>
  <c r="H209" i="6" s="1"/>
  <c r="G137" i="6"/>
  <c r="I209" i="6" s="1"/>
  <c r="H137" i="6"/>
  <c r="J209" i="6" s="1"/>
  <c r="I137" i="6"/>
  <c r="K209" i="6" s="1"/>
  <c r="J137" i="6"/>
  <c r="L209" i="6" s="1"/>
  <c r="K137" i="6"/>
  <c r="M209" i="6" s="1"/>
  <c r="L137" i="6"/>
  <c r="N209" i="6" s="1"/>
  <c r="M137" i="6"/>
  <c r="O209" i="6" s="1"/>
  <c r="N137" i="6"/>
  <c r="P209" i="6" s="1"/>
  <c r="C138" i="6"/>
  <c r="E210" i="6" s="1"/>
  <c r="D138" i="6"/>
  <c r="F210" i="6" s="1"/>
  <c r="E138" i="6"/>
  <c r="G210" i="6" s="1"/>
  <c r="F138" i="6"/>
  <c r="H210" i="6" s="1"/>
  <c r="G138" i="6"/>
  <c r="I210" i="6" s="1"/>
  <c r="H138" i="6"/>
  <c r="J210" i="6" s="1"/>
  <c r="I138" i="6"/>
  <c r="K210" i="6" s="1"/>
  <c r="J138" i="6"/>
  <c r="L210" i="6" s="1"/>
  <c r="K138" i="6"/>
  <c r="M210" i="6" s="1"/>
  <c r="L138" i="6"/>
  <c r="N210" i="6" s="1"/>
  <c r="M138" i="6"/>
  <c r="O210" i="6" s="1"/>
  <c r="N138" i="6"/>
  <c r="P210" i="6" s="1"/>
  <c r="C139" i="6"/>
  <c r="E211" i="6" s="1"/>
  <c r="D139" i="6"/>
  <c r="F211" i="6" s="1"/>
  <c r="E139" i="6"/>
  <c r="G211" i="6" s="1"/>
  <c r="F139" i="6"/>
  <c r="H211" i="6" s="1"/>
  <c r="G139" i="6"/>
  <c r="I211" i="6" s="1"/>
  <c r="H139" i="6"/>
  <c r="J211" i="6" s="1"/>
  <c r="I139" i="6"/>
  <c r="K211" i="6" s="1"/>
  <c r="J139" i="6"/>
  <c r="L211" i="6" s="1"/>
  <c r="K139" i="6"/>
  <c r="M211" i="6" s="1"/>
  <c r="L139" i="6"/>
  <c r="N211" i="6" s="1"/>
  <c r="M139" i="6"/>
  <c r="O211" i="6" s="1"/>
  <c r="N139" i="6"/>
  <c r="P211" i="6" s="1"/>
  <c r="C140" i="6"/>
  <c r="E212" i="6" s="1"/>
  <c r="D140" i="6"/>
  <c r="F212" i="6" s="1"/>
  <c r="E140" i="6"/>
  <c r="G212" i="6" s="1"/>
  <c r="F140" i="6"/>
  <c r="H212" i="6" s="1"/>
  <c r="G140" i="6"/>
  <c r="I212" i="6" s="1"/>
  <c r="H140" i="6"/>
  <c r="J212" i="6" s="1"/>
  <c r="I140" i="6"/>
  <c r="K212" i="6" s="1"/>
  <c r="J140" i="6"/>
  <c r="L212" i="6" s="1"/>
  <c r="K140" i="6"/>
  <c r="M212" i="6" s="1"/>
  <c r="L140" i="6"/>
  <c r="N212" i="6" s="1"/>
  <c r="M140" i="6"/>
  <c r="O212" i="6" s="1"/>
  <c r="N140" i="6"/>
  <c r="P212" i="6" s="1"/>
  <c r="C141" i="6"/>
  <c r="E213" i="6" s="1"/>
  <c r="D141" i="6"/>
  <c r="F213" i="6" s="1"/>
  <c r="E141" i="6"/>
  <c r="G213" i="6" s="1"/>
  <c r="F141" i="6"/>
  <c r="H213" i="6" s="1"/>
  <c r="G141" i="6"/>
  <c r="I213" i="6" s="1"/>
  <c r="H141" i="6"/>
  <c r="J213" i="6" s="1"/>
  <c r="I141" i="6"/>
  <c r="K213" i="6" s="1"/>
  <c r="J141" i="6"/>
  <c r="L213" i="6" s="1"/>
  <c r="K141" i="6"/>
  <c r="M213" i="6" s="1"/>
  <c r="L141" i="6"/>
  <c r="N213" i="6" s="1"/>
  <c r="M141" i="6"/>
  <c r="O213" i="6" s="1"/>
  <c r="N141" i="6"/>
  <c r="P213" i="6" s="1"/>
  <c r="C142" i="6"/>
  <c r="E214" i="6" s="1"/>
  <c r="D142" i="6"/>
  <c r="F214" i="6" s="1"/>
  <c r="E142" i="6"/>
  <c r="G214" i="6" s="1"/>
  <c r="F142" i="6"/>
  <c r="H214" i="6" s="1"/>
  <c r="G142" i="6"/>
  <c r="I214" i="6" s="1"/>
  <c r="H142" i="6"/>
  <c r="J214" i="6" s="1"/>
  <c r="I142" i="6"/>
  <c r="K214" i="6" s="1"/>
  <c r="J142" i="6"/>
  <c r="L214" i="6" s="1"/>
  <c r="K142" i="6"/>
  <c r="M214" i="6" s="1"/>
  <c r="L142" i="6"/>
  <c r="N214" i="6" s="1"/>
  <c r="M142" i="6"/>
  <c r="O214" i="6" s="1"/>
  <c r="N142" i="6"/>
  <c r="P214" i="6" s="1"/>
  <c r="C143" i="6"/>
  <c r="E215" i="6" s="1"/>
  <c r="D143" i="6"/>
  <c r="F215" i="6" s="1"/>
  <c r="E143" i="6"/>
  <c r="G215" i="6" s="1"/>
  <c r="F143" i="6"/>
  <c r="H215" i="6" s="1"/>
  <c r="G143" i="6"/>
  <c r="I215" i="6" s="1"/>
  <c r="H143" i="6"/>
  <c r="J215" i="6" s="1"/>
  <c r="I143" i="6"/>
  <c r="K215" i="6" s="1"/>
  <c r="J143" i="6"/>
  <c r="L215" i="6" s="1"/>
  <c r="K143" i="6"/>
  <c r="M215" i="6" s="1"/>
  <c r="L143" i="6"/>
  <c r="N215" i="6" s="1"/>
  <c r="M143" i="6"/>
  <c r="O215" i="6" s="1"/>
  <c r="N143" i="6"/>
  <c r="P215" i="6" s="1"/>
  <c r="C144" i="6"/>
  <c r="E216" i="6" s="1"/>
  <c r="D144" i="6"/>
  <c r="F216" i="6" s="1"/>
  <c r="E144" i="6"/>
  <c r="G216" i="6" s="1"/>
  <c r="F144" i="6"/>
  <c r="H216" i="6" s="1"/>
  <c r="G144" i="6"/>
  <c r="I216" i="6" s="1"/>
  <c r="H144" i="6"/>
  <c r="J216" i="6" s="1"/>
  <c r="I144" i="6"/>
  <c r="K216" i="6" s="1"/>
  <c r="J144" i="6"/>
  <c r="L216" i="6" s="1"/>
  <c r="K144" i="6"/>
  <c r="M216" i="6" s="1"/>
  <c r="L144" i="6"/>
  <c r="N216" i="6" s="1"/>
  <c r="M144" i="6"/>
  <c r="O216" i="6" s="1"/>
  <c r="N144" i="6"/>
  <c r="P216" i="6" s="1"/>
  <c r="C145" i="6"/>
  <c r="E217" i="6" s="1"/>
  <c r="D145" i="6"/>
  <c r="F217" i="6" s="1"/>
  <c r="E145" i="6"/>
  <c r="G217" i="6" s="1"/>
  <c r="F145" i="6"/>
  <c r="H217" i="6" s="1"/>
  <c r="G145" i="6"/>
  <c r="I217" i="6" s="1"/>
  <c r="H145" i="6"/>
  <c r="J217" i="6" s="1"/>
  <c r="I145" i="6"/>
  <c r="K217" i="6" s="1"/>
  <c r="J145" i="6"/>
  <c r="L217" i="6" s="1"/>
  <c r="K145" i="6"/>
  <c r="M217" i="6" s="1"/>
  <c r="L145" i="6"/>
  <c r="N217" i="6" s="1"/>
  <c r="M145" i="6"/>
  <c r="O217" i="6" s="1"/>
  <c r="N145" i="6"/>
  <c r="P217" i="6" s="1"/>
  <c r="C146" i="6"/>
  <c r="E218" i="6" s="1"/>
  <c r="D146" i="6"/>
  <c r="F218" i="6" s="1"/>
  <c r="E146" i="6"/>
  <c r="G218" i="6" s="1"/>
  <c r="F146" i="6"/>
  <c r="H218" i="6" s="1"/>
  <c r="G146" i="6"/>
  <c r="I218" i="6" s="1"/>
  <c r="H146" i="6"/>
  <c r="J218" i="6" s="1"/>
  <c r="I146" i="6"/>
  <c r="K218" i="6" s="1"/>
  <c r="J146" i="6"/>
  <c r="L218" i="6" s="1"/>
  <c r="K146" i="6"/>
  <c r="M218" i="6" s="1"/>
  <c r="L146" i="6"/>
  <c r="N218" i="6" s="1"/>
  <c r="M146" i="6"/>
  <c r="O218" i="6" s="1"/>
  <c r="N146" i="6"/>
  <c r="P218" i="6" s="1"/>
  <c r="C147" i="6"/>
  <c r="E219" i="6" s="1"/>
  <c r="D147" i="6"/>
  <c r="F219" i="6" s="1"/>
  <c r="E147" i="6"/>
  <c r="G219" i="6" s="1"/>
  <c r="F147" i="6"/>
  <c r="H219" i="6" s="1"/>
  <c r="G147" i="6"/>
  <c r="I219" i="6" s="1"/>
  <c r="H147" i="6"/>
  <c r="J219" i="6" s="1"/>
  <c r="I147" i="6"/>
  <c r="K219" i="6" s="1"/>
  <c r="J147" i="6"/>
  <c r="L219" i="6" s="1"/>
  <c r="K147" i="6"/>
  <c r="M219" i="6" s="1"/>
  <c r="L147" i="6"/>
  <c r="N219" i="6" s="1"/>
  <c r="M147" i="6"/>
  <c r="O219" i="6" s="1"/>
  <c r="N147" i="6"/>
  <c r="P219" i="6" s="1"/>
  <c r="C148" i="6"/>
  <c r="E220" i="6" s="1"/>
  <c r="D148" i="6"/>
  <c r="F220" i="6" s="1"/>
  <c r="E148" i="6"/>
  <c r="G220" i="6" s="1"/>
  <c r="F148" i="6"/>
  <c r="H220" i="6" s="1"/>
  <c r="G148" i="6"/>
  <c r="I220" i="6" s="1"/>
  <c r="H148" i="6"/>
  <c r="J220" i="6" s="1"/>
  <c r="I148" i="6"/>
  <c r="K220" i="6" s="1"/>
  <c r="J148" i="6"/>
  <c r="L220" i="6" s="1"/>
  <c r="K148" i="6"/>
  <c r="M220" i="6" s="1"/>
  <c r="L148" i="6"/>
  <c r="N220" i="6" s="1"/>
  <c r="M148" i="6"/>
  <c r="O220" i="6" s="1"/>
  <c r="N148" i="6"/>
  <c r="P220" i="6" s="1"/>
  <c r="C149" i="6"/>
  <c r="E221" i="6" s="1"/>
  <c r="D149" i="6"/>
  <c r="F221" i="6" s="1"/>
  <c r="E149" i="6"/>
  <c r="G221" i="6" s="1"/>
  <c r="F149" i="6"/>
  <c r="H221" i="6" s="1"/>
  <c r="G149" i="6"/>
  <c r="I221" i="6" s="1"/>
  <c r="H149" i="6"/>
  <c r="J221" i="6" s="1"/>
  <c r="I149" i="6"/>
  <c r="K221" i="6" s="1"/>
  <c r="J149" i="6"/>
  <c r="L221" i="6" s="1"/>
  <c r="K149" i="6"/>
  <c r="M221" i="6" s="1"/>
  <c r="L149" i="6"/>
  <c r="N221" i="6" s="1"/>
  <c r="M149" i="6"/>
  <c r="O221" i="6" s="1"/>
  <c r="N149" i="6"/>
  <c r="P221" i="6" s="1"/>
  <c r="C150" i="6"/>
  <c r="E222" i="6" s="1"/>
  <c r="D150" i="6"/>
  <c r="F222" i="6" s="1"/>
  <c r="E150" i="6"/>
  <c r="G222" i="6" s="1"/>
  <c r="F150" i="6"/>
  <c r="H222" i="6" s="1"/>
  <c r="G150" i="6"/>
  <c r="I222" i="6" s="1"/>
  <c r="H150" i="6"/>
  <c r="J222" i="6" s="1"/>
  <c r="I150" i="6"/>
  <c r="K222" i="6" s="1"/>
  <c r="J150" i="6"/>
  <c r="L222" i="6" s="1"/>
  <c r="K150" i="6"/>
  <c r="M222" i="6" s="1"/>
  <c r="L150" i="6"/>
  <c r="N222" i="6" s="1"/>
  <c r="M150" i="6"/>
  <c r="O222" i="6" s="1"/>
  <c r="N150" i="6"/>
  <c r="P222" i="6" s="1"/>
  <c r="C151" i="6"/>
  <c r="E223" i="6" s="1"/>
  <c r="D151" i="6"/>
  <c r="F223" i="6" s="1"/>
  <c r="E151" i="6"/>
  <c r="G223" i="6" s="1"/>
  <c r="F151" i="6"/>
  <c r="H223" i="6" s="1"/>
  <c r="G151" i="6"/>
  <c r="I223" i="6" s="1"/>
  <c r="H151" i="6"/>
  <c r="J223" i="6" s="1"/>
  <c r="I151" i="6"/>
  <c r="K223" i="6" s="1"/>
  <c r="J151" i="6"/>
  <c r="L223" i="6" s="1"/>
  <c r="K151" i="6"/>
  <c r="M223" i="6" s="1"/>
  <c r="L151" i="6"/>
  <c r="N223" i="6" s="1"/>
  <c r="M151" i="6"/>
  <c r="O223" i="6" s="1"/>
  <c r="N151" i="6"/>
  <c r="P223" i="6" s="1"/>
  <c r="C152" i="6"/>
  <c r="E224" i="6" s="1"/>
  <c r="D152" i="6"/>
  <c r="F224" i="6" s="1"/>
  <c r="E152" i="6"/>
  <c r="G224" i="6" s="1"/>
  <c r="F152" i="6"/>
  <c r="H224" i="6" s="1"/>
  <c r="G152" i="6"/>
  <c r="I224" i="6" s="1"/>
  <c r="H152" i="6"/>
  <c r="J224" i="6" s="1"/>
  <c r="I152" i="6"/>
  <c r="K224" i="6" s="1"/>
  <c r="J152" i="6"/>
  <c r="L224" i="6" s="1"/>
  <c r="K152" i="6"/>
  <c r="M224" i="6" s="1"/>
  <c r="L152" i="6"/>
  <c r="N224" i="6" s="1"/>
  <c r="M152" i="6"/>
  <c r="O224" i="6" s="1"/>
  <c r="N152" i="6"/>
  <c r="P224" i="6" s="1"/>
  <c r="C153" i="6"/>
  <c r="E225" i="6" s="1"/>
  <c r="D153" i="6"/>
  <c r="F225" i="6" s="1"/>
  <c r="E153" i="6"/>
  <c r="G225" i="6" s="1"/>
  <c r="F153" i="6"/>
  <c r="H225" i="6" s="1"/>
  <c r="G153" i="6"/>
  <c r="I225" i="6" s="1"/>
  <c r="H153" i="6"/>
  <c r="J225" i="6" s="1"/>
  <c r="I153" i="6"/>
  <c r="K225" i="6" s="1"/>
  <c r="J153" i="6"/>
  <c r="L225" i="6" s="1"/>
  <c r="K153" i="6"/>
  <c r="M225" i="6" s="1"/>
  <c r="L153" i="6"/>
  <c r="N225" i="6" s="1"/>
  <c r="M153" i="6"/>
  <c r="O225" i="6" s="1"/>
  <c r="N153" i="6"/>
  <c r="P225" i="6" s="1"/>
  <c r="C154" i="6"/>
  <c r="E226" i="6" s="1"/>
  <c r="D154" i="6"/>
  <c r="F226" i="6" s="1"/>
  <c r="E154" i="6"/>
  <c r="G226" i="6" s="1"/>
  <c r="F154" i="6"/>
  <c r="H226" i="6" s="1"/>
  <c r="G154" i="6"/>
  <c r="I226" i="6" s="1"/>
  <c r="H154" i="6"/>
  <c r="J226" i="6" s="1"/>
  <c r="I154" i="6"/>
  <c r="K226" i="6" s="1"/>
  <c r="J154" i="6"/>
  <c r="L226" i="6" s="1"/>
  <c r="K154" i="6"/>
  <c r="M226" i="6" s="1"/>
  <c r="L154" i="6"/>
  <c r="N226" i="6" s="1"/>
  <c r="M154" i="6"/>
  <c r="O226" i="6" s="1"/>
  <c r="N154" i="6"/>
  <c r="P226" i="6" s="1"/>
  <c r="C155" i="6"/>
  <c r="E227" i="6" s="1"/>
  <c r="C372" i="6" s="1"/>
  <c r="D155" i="6"/>
  <c r="F227" i="6" s="1"/>
  <c r="E155" i="6"/>
  <c r="G227" i="6" s="1"/>
  <c r="F155" i="6"/>
  <c r="H227" i="6" s="1"/>
  <c r="F372" i="6" s="1"/>
  <c r="G155" i="6"/>
  <c r="I227" i="6" s="1"/>
  <c r="G372" i="6" s="1"/>
  <c r="H155" i="6"/>
  <c r="J227" i="6" s="1"/>
  <c r="I155" i="6"/>
  <c r="K227" i="6" s="1"/>
  <c r="J155" i="6"/>
  <c r="L227" i="6" s="1"/>
  <c r="K155" i="6"/>
  <c r="M227" i="6" s="1"/>
  <c r="L155" i="6"/>
  <c r="N227" i="6" s="1"/>
  <c r="M155" i="6"/>
  <c r="O227" i="6" s="1"/>
  <c r="N155" i="6"/>
  <c r="P227" i="6" s="1"/>
  <c r="C156" i="6"/>
  <c r="E228" i="6" s="1"/>
  <c r="C373" i="6" s="1"/>
  <c r="D156" i="6"/>
  <c r="F228" i="6" s="1"/>
  <c r="E156" i="6"/>
  <c r="G228" i="6" s="1"/>
  <c r="F156" i="6"/>
  <c r="H228" i="6" s="1"/>
  <c r="F373" i="6" s="1"/>
  <c r="G156" i="6"/>
  <c r="I228" i="6" s="1"/>
  <c r="H156" i="6"/>
  <c r="J228" i="6" s="1"/>
  <c r="I156" i="6"/>
  <c r="K228" i="6" s="1"/>
  <c r="J156" i="6"/>
  <c r="L228" i="6" s="1"/>
  <c r="K156" i="6"/>
  <c r="M228" i="6" s="1"/>
  <c r="L156" i="6"/>
  <c r="N228" i="6" s="1"/>
  <c r="M156" i="6"/>
  <c r="O228" i="6" s="1"/>
  <c r="N156" i="6"/>
  <c r="P228" i="6" s="1"/>
  <c r="C157" i="6"/>
  <c r="E229" i="6" s="1"/>
  <c r="D157" i="6"/>
  <c r="F229" i="6" s="1"/>
  <c r="E157" i="6"/>
  <c r="G229" i="6" s="1"/>
  <c r="F157" i="6"/>
  <c r="H229" i="6" s="1"/>
  <c r="G157" i="6"/>
  <c r="I229" i="6" s="1"/>
  <c r="H157" i="6"/>
  <c r="J229" i="6" s="1"/>
  <c r="I157" i="6"/>
  <c r="K229" i="6" s="1"/>
  <c r="J157" i="6"/>
  <c r="L229" i="6" s="1"/>
  <c r="K157" i="6"/>
  <c r="M229" i="6" s="1"/>
  <c r="L157" i="6"/>
  <c r="N229" i="6" s="1"/>
  <c r="M157" i="6"/>
  <c r="O229" i="6" s="1"/>
  <c r="N157" i="6"/>
  <c r="P229" i="6" s="1"/>
  <c r="C158" i="6"/>
  <c r="E230" i="6" s="1"/>
  <c r="D158" i="6"/>
  <c r="F230" i="6" s="1"/>
  <c r="E158" i="6"/>
  <c r="G230" i="6" s="1"/>
  <c r="F158" i="6"/>
  <c r="H230" i="6" s="1"/>
  <c r="G158" i="6"/>
  <c r="I230" i="6" s="1"/>
  <c r="H158" i="6"/>
  <c r="J230" i="6" s="1"/>
  <c r="I158" i="6"/>
  <c r="K230" i="6" s="1"/>
  <c r="J158" i="6"/>
  <c r="L230" i="6" s="1"/>
  <c r="K158" i="6"/>
  <c r="M230" i="6" s="1"/>
  <c r="L158" i="6"/>
  <c r="N230" i="6" s="1"/>
  <c r="M158" i="6"/>
  <c r="O230" i="6" s="1"/>
  <c r="N158" i="6"/>
  <c r="P230" i="6" s="1"/>
  <c r="C159" i="6"/>
  <c r="E231" i="6" s="1"/>
  <c r="D159" i="6"/>
  <c r="F231" i="6" s="1"/>
  <c r="E159" i="6"/>
  <c r="G231" i="6" s="1"/>
  <c r="F159" i="6"/>
  <c r="H231" i="6" s="1"/>
  <c r="G159" i="6"/>
  <c r="I231" i="6" s="1"/>
  <c r="H159" i="6"/>
  <c r="J231" i="6" s="1"/>
  <c r="I159" i="6"/>
  <c r="K231" i="6" s="1"/>
  <c r="J159" i="6"/>
  <c r="L231" i="6" s="1"/>
  <c r="K159" i="6"/>
  <c r="M231" i="6" s="1"/>
  <c r="L159" i="6"/>
  <c r="N231" i="6" s="1"/>
  <c r="M159" i="6"/>
  <c r="O231" i="6" s="1"/>
  <c r="N159" i="6"/>
  <c r="P231" i="6" s="1"/>
  <c r="C160" i="6"/>
  <c r="E232" i="6" s="1"/>
  <c r="D160" i="6"/>
  <c r="F232" i="6" s="1"/>
  <c r="E160" i="6"/>
  <c r="G232" i="6" s="1"/>
  <c r="F160" i="6"/>
  <c r="H232" i="6" s="1"/>
  <c r="G160" i="6"/>
  <c r="I232" i="6" s="1"/>
  <c r="H160" i="6"/>
  <c r="J232" i="6" s="1"/>
  <c r="I160" i="6"/>
  <c r="K232" i="6" s="1"/>
  <c r="J160" i="6"/>
  <c r="L232" i="6" s="1"/>
  <c r="K160" i="6"/>
  <c r="M232" i="6" s="1"/>
  <c r="L160" i="6"/>
  <c r="N232" i="6" s="1"/>
  <c r="M160" i="6"/>
  <c r="O232" i="6" s="1"/>
  <c r="N160" i="6"/>
  <c r="P232" i="6" s="1"/>
  <c r="C161" i="6"/>
  <c r="E233" i="6" s="1"/>
  <c r="D161" i="6"/>
  <c r="F233" i="6" s="1"/>
  <c r="E161" i="6"/>
  <c r="G233" i="6" s="1"/>
  <c r="F161" i="6"/>
  <c r="H233" i="6" s="1"/>
  <c r="G161" i="6"/>
  <c r="I233" i="6" s="1"/>
  <c r="H161" i="6"/>
  <c r="J233" i="6" s="1"/>
  <c r="I161" i="6"/>
  <c r="K233" i="6" s="1"/>
  <c r="J161" i="6"/>
  <c r="L233" i="6" s="1"/>
  <c r="K161" i="6"/>
  <c r="M233" i="6" s="1"/>
  <c r="L161" i="6"/>
  <c r="N233" i="6" s="1"/>
  <c r="M161" i="6"/>
  <c r="O233" i="6" s="1"/>
  <c r="N161" i="6"/>
  <c r="P233" i="6" s="1"/>
  <c r="C162" i="6"/>
  <c r="E234" i="6" s="1"/>
  <c r="D162" i="6"/>
  <c r="F234" i="6" s="1"/>
  <c r="E162" i="6"/>
  <c r="G234" i="6" s="1"/>
  <c r="F162" i="6"/>
  <c r="H234" i="6" s="1"/>
  <c r="G162" i="6"/>
  <c r="I234" i="6" s="1"/>
  <c r="H162" i="6"/>
  <c r="J234" i="6" s="1"/>
  <c r="I162" i="6"/>
  <c r="K234" i="6" s="1"/>
  <c r="J162" i="6"/>
  <c r="L234" i="6" s="1"/>
  <c r="K162" i="6"/>
  <c r="M234" i="6" s="1"/>
  <c r="L162" i="6"/>
  <c r="N234" i="6" s="1"/>
  <c r="M162" i="6"/>
  <c r="O234" i="6" s="1"/>
  <c r="N162" i="6"/>
  <c r="P234" i="6" s="1"/>
  <c r="C163" i="6"/>
  <c r="E235" i="6" s="1"/>
  <c r="D163" i="6"/>
  <c r="F235" i="6" s="1"/>
  <c r="E163" i="6"/>
  <c r="G235" i="6" s="1"/>
  <c r="F163" i="6"/>
  <c r="H235" i="6" s="1"/>
  <c r="G163" i="6"/>
  <c r="I235" i="6" s="1"/>
  <c r="H163" i="6"/>
  <c r="J235" i="6" s="1"/>
  <c r="I163" i="6"/>
  <c r="K235" i="6" s="1"/>
  <c r="J163" i="6"/>
  <c r="L235" i="6" s="1"/>
  <c r="K163" i="6"/>
  <c r="M235" i="6" s="1"/>
  <c r="L163" i="6"/>
  <c r="N235" i="6" s="1"/>
  <c r="M163" i="6"/>
  <c r="O235" i="6" s="1"/>
  <c r="N163" i="6"/>
  <c r="P235" i="6" s="1"/>
  <c r="C164" i="6"/>
  <c r="E236" i="6" s="1"/>
  <c r="D164" i="6"/>
  <c r="F236" i="6" s="1"/>
  <c r="E164" i="6"/>
  <c r="G236" i="6" s="1"/>
  <c r="F164" i="6"/>
  <c r="H236" i="6" s="1"/>
  <c r="G164" i="6"/>
  <c r="I236" i="6" s="1"/>
  <c r="H164" i="6"/>
  <c r="J236" i="6" s="1"/>
  <c r="I164" i="6"/>
  <c r="K236" i="6" s="1"/>
  <c r="J164" i="6"/>
  <c r="L236" i="6" s="1"/>
  <c r="K164" i="6"/>
  <c r="M236" i="6" s="1"/>
  <c r="L164" i="6"/>
  <c r="N236" i="6" s="1"/>
  <c r="M164" i="6"/>
  <c r="O236" i="6" s="1"/>
  <c r="N164" i="6"/>
  <c r="P236" i="6" s="1"/>
  <c r="C165" i="6"/>
  <c r="E237" i="6" s="1"/>
  <c r="D165" i="6"/>
  <c r="F237" i="6" s="1"/>
  <c r="E165" i="6"/>
  <c r="G237" i="6" s="1"/>
  <c r="F165" i="6"/>
  <c r="H237" i="6" s="1"/>
  <c r="G165" i="6"/>
  <c r="I237" i="6" s="1"/>
  <c r="H165" i="6"/>
  <c r="J237" i="6" s="1"/>
  <c r="I165" i="6"/>
  <c r="K237" i="6" s="1"/>
  <c r="J165" i="6"/>
  <c r="L237" i="6" s="1"/>
  <c r="K165" i="6"/>
  <c r="M237" i="6" s="1"/>
  <c r="L165" i="6"/>
  <c r="N237" i="6" s="1"/>
  <c r="M165" i="6"/>
  <c r="O237" i="6" s="1"/>
  <c r="N165" i="6"/>
  <c r="P237" i="6" s="1"/>
  <c r="C166" i="6"/>
  <c r="E238" i="6" s="1"/>
  <c r="D166" i="6"/>
  <c r="F238" i="6" s="1"/>
  <c r="E166" i="6"/>
  <c r="G238" i="6" s="1"/>
  <c r="F166" i="6"/>
  <c r="H238" i="6" s="1"/>
  <c r="G166" i="6"/>
  <c r="I238" i="6" s="1"/>
  <c r="H166" i="6"/>
  <c r="J238" i="6" s="1"/>
  <c r="I166" i="6"/>
  <c r="K238" i="6" s="1"/>
  <c r="J166" i="6"/>
  <c r="L238" i="6" s="1"/>
  <c r="K166" i="6"/>
  <c r="M238" i="6" s="1"/>
  <c r="L166" i="6"/>
  <c r="N238" i="6" s="1"/>
  <c r="M166" i="6"/>
  <c r="O238" i="6" s="1"/>
  <c r="N166" i="6"/>
  <c r="P238" i="6" s="1"/>
  <c r="C167" i="6"/>
  <c r="E239" i="6" s="1"/>
  <c r="D167" i="6"/>
  <c r="F239" i="6" s="1"/>
  <c r="E167" i="6"/>
  <c r="G239" i="6" s="1"/>
  <c r="F167" i="6"/>
  <c r="H239" i="6" s="1"/>
  <c r="G167" i="6"/>
  <c r="I239" i="6" s="1"/>
  <c r="H167" i="6"/>
  <c r="J239" i="6" s="1"/>
  <c r="I167" i="6"/>
  <c r="K239" i="6" s="1"/>
  <c r="J167" i="6"/>
  <c r="L239" i="6" s="1"/>
  <c r="K167" i="6"/>
  <c r="M239" i="6" s="1"/>
  <c r="L167" i="6"/>
  <c r="N239" i="6" s="1"/>
  <c r="M167" i="6"/>
  <c r="O239" i="6" s="1"/>
  <c r="N167" i="6"/>
  <c r="P239" i="6" s="1"/>
  <c r="C168" i="6"/>
  <c r="E240" i="6" s="1"/>
  <c r="D168" i="6"/>
  <c r="F240" i="6" s="1"/>
  <c r="E168" i="6"/>
  <c r="G240" i="6" s="1"/>
  <c r="F168" i="6"/>
  <c r="H240" i="6" s="1"/>
  <c r="G168" i="6"/>
  <c r="I240" i="6" s="1"/>
  <c r="H168" i="6"/>
  <c r="J240" i="6" s="1"/>
  <c r="I168" i="6"/>
  <c r="K240" i="6" s="1"/>
  <c r="J168" i="6"/>
  <c r="L240" i="6" s="1"/>
  <c r="K168" i="6"/>
  <c r="M240" i="6" s="1"/>
  <c r="L168" i="6"/>
  <c r="N240" i="6" s="1"/>
  <c r="M168" i="6"/>
  <c r="O240" i="6" s="1"/>
  <c r="N168" i="6"/>
  <c r="P240" i="6" s="1"/>
  <c r="C169" i="6"/>
  <c r="E241" i="6" s="1"/>
  <c r="D169" i="6"/>
  <c r="F241" i="6" s="1"/>
  <c r="E169" i="6"/>
  <c r="G241" i="6" s="1"/>
  <c r="F169" i="6"/>
  <c r="H241" i="6" s="1"/>
  <c r="G169" i="6"/>
  <c r="I241" i="6" s="1"/>
  <c r="H169" i="6"/>
  <c r="J241" i="6" s="1"/>
  <c r="I169" i="6"/>
  <c r="K241" i="6" s="1"/>
  <c r="J169" i="6"/>
  <c r="L241" i="6" s="1"/>
  <c r="K169" i="6"/>
  <c r="M241" i="6" s="1"/>
  <c r="L169" i="6"/>
  <c r="N241" i="6" s="1"/>
  <c r="M169" i="6"/>
  <c r="O241" i="6" s="1"/>
  <c r="N169" i="6"/>
  <c r="P241" i="6" s="1"/>
  <c r="C170" i="6"/>
  <c r="E242" i="6" s="1"/>
  <c r="D170" i="6"/>
  <c r="F242" i="6" s="1"/>
  <c r="E170" i="6"/>
  <c r="G242" i="6" s="1"/>
  <c r="F170" i="6"/>
  <c r="H242" i="6" s="1"/>
  <c r="G170" i="6"/>
  <c r="I242" i="6" s="1"/>
  <c r="H170" i="6"/>
  <c r="J242" i="6" s="1"/>
  <c r="I170" i="6"/>
  <c r="K242" i="6" s="1"/>
  <c r="J170" i="6"/>
  <c r="L242" i="6" s="1"/>
  <c r="K170" i="6"/>
  <c r="M242" i="6" s="1"/>
  <c r="L170" i="6"/>
  <c r="N242" i="6" s="1"/>
  <c r="M170" i="6"/>
  <c r="O242" i="6" s="1"/>
  <c r="N170" i="6"/>
  <c r="P242" i="6" s="1"/>
  <c r="C171" i="6"/>
  <c r="E243" i="6" s="1"/>
  <c r="D171" i="6"/>
  <c r="F243" i="6" s="1"/>
  <c r="E171" i="6"/>
  <c r="G243" i="6" s="1"/>
  <c r="F171" i="6"/>
  <c r="H243" i="6" s="1"/>
  <c r="G171" i="6"/>
  <c r="I243" i="6" s="1"/>
  <c r="H171" i="6"/>
  <c r="J243" i="6" s="1"/>
  <c r="I171" i="6"/>
  <c r="K243" i="6" s="1"/>
  <c r="J171" i="6"/>
  <c r="L243" i="6" s="1"/>
  <c r="K171" i="6"/>
  <c r="M243" i="6" s="1"/>
  <c r="L171" i="6"/>
  <c r="N243" i="6" s="1"/>
  <c r="M171" i="6"/>
  <c r="O243" i="6" s="1"/>
  <c r="N171" i="6"/>
  <c r="P243" i="6" s="1"/>
  <c r="C172" i="6"/>
  <c r="E244" i="6" s="1"/>
  <c r="D172" i="6"/>
  <c r="F244" i="6" s="1"/>
  <c r="E172" i="6"/>
  <c r="G244" i="6" s="1"/>
  <c r="F172" i="6"/>
  <c r="H244" i="6" s="1"/>
  <c r="G172" i="6"/>
  <c r="I244" i="6" s="1"/>
  <c r="H172" i="6"/>
  <c r="J244" i="6" s="1"/>
  <c r="I172" i="6"/>
  <c r="K244" i="6" s="1"/>
  <c r="J172" i="6"/>
  <c r="L244" i="6" s="1"/>
  <c r="K172" i="6"/>
  <c r="M244" i="6" s="1"/>
  <c r="L172" i="6"/>
  <c r="N244" i="6" s="1"/>
  <c r="M172" i="6"/>
  <c r="O244" i="6" s="1"/>
  <c r="N172" i="6"/>
  <c r="P244" i="6" s="1"/>
  <c r="C173" i="6"/>
  <c r="E245" i="6" s="1"/>
  <c r="D173" i="6"/>
  <c r="F245" i="6" s="1"/>
  <c r="E173" i="6"/>
  <c r="G245" i="6" s="1"/>
  <c r="F173" i="6"/>
  <c r="H245" i="6" s="1"/>
  <c r="G173" i="6"/>
  <c r="I245" i="6" s="1"/>
  <c r="H173" i="6"/>
  <c r="J245" i="6" s="1"/>
  <c r="I173" i="6"/>
  <c r="K245" i="6" s="1"/>
  <c r="J173" i="6"/>
  <c r="L245" i="6" s="1"/>
  <c r="K173" i="6"/>
  <c r="M245" i="6" s="1"/>
  <c r="L173" i="6"/>
  <c r="N245" i="6" s="1"/>
  <c r="M173" i="6"/>
  <c r="O245" i="6" s="1"/>
  <c r="N173" i="6"/>
  <c r="P245" i="6" s="1"/>
  <c r="C174" i="6"/>
  <c r="E246" i="6" s="1"/>
  <c r="D174" i="6"/>
  <c r="F246" i="6" s="1"/>
  <c r="E174" i="6"/>
  <c r="G246" i="6" s="1"/>
  <c r="F174" i="6"/>
  <c r="H246" i="6" s="1"/>
  <c r="G174" i="6"/>
  <c r="I246" i="6" s="1"/>
  <c r="H174" i="6"/>
  <c r="J246" i="6" s="1"/>
  <c r="I174" i="6"/>
  <c r="K246" i="6" s="1"/>
  <c r="J174" i="6"/>
  <c r="L246" i="6" s="1"/>
  <c r="K174" i="6"/>
  <c r="M246" i="6" s="1"/>
  <c r="L174" i="6"/>
  <c r="N246" i="6" s="1"/>
  <c r="M174" i="6"/>
  <c r="O246" i="6" s="1"/>
  <c r="N174" i="6"/>
  <c r="P246" i="6" s="1"/>
  <c r="C175" i="6"/>
  <c r="E247" i="6" s="1"/>
  <c r="D175" i="6"/>
  <c r="F247" i="6" s="1"/>
  <c r="E175" i="6"/>
  <c r="G247" i="6" s="1"/>
  <c r="F175" i="6"/>
  <c r="H247" i="6" s="1"/>
  <c r="G175" i="6"/>
  <c r="I247" i="6" s="1"/>
  <c r="H175" i="6"/>
  <c r="J247" i="6" s="1"/>
  <c r="I175" i="6"/>
  <c r="K247" i="6" s="1"/>
  <c r="J175" i="6"/>
  <c r="L247" i="6" s="1"/>
  <c r="K175" i="6"/>
  <c r="M247" i="6" s="1"/>
  <c r="L175" i="6"/>
  <c r="N247" i="6" s="1"/>
  <c r="M175" i="6"/>
  <c r="O247" i="6" s="1"/>
  <c r="N175" i="6"/>
  <c r="P247" i="6" s="1"/>
  <c r="C176" i="6"/>
  <c r="E248" i="6" s="1"/>
  <c r="D176" i="6"/>
  <c r="F248" i="6" s="1"/>
  <c r="E176" i="6"/>
  <c r="G248" i="6" s="1"/>
  <c r="F176" i="6"/>
  <c r="H248" i="6" s="1"/>
  <c r="G176" i="6"/>
  <c r="I248" i="6" s="1"/>
  <c r="H176" i="6"/>
  <c r="J248" i="6" s="1"/>
  <c r="I176" i="6"/>
  <c r="K248" i="6" s="1"/>
  <c r="J176" i="6"/>
  <c r="L248" i="6" s="1"/>
  <c r="K176" i="6"/>
  <c r="M248" i="6" s="1"/>
  <c r="L176" i="6"/>
  <c r="N248" i="6" s="1"/>
  <c r="M176" i="6"/>
  <c r="O248" i="6" s="1"/>
  <c r="N176" i="6"/>
  <c r="P248" i="6" s="1"/>
  <c r="C177" i="6"/>
  <c r="E249" i="6" s="1"/>
  <c r="D177" i="6"/>
  <c r="F249" i="6" s="1"/>
  <c r="E177" i="6"/>
  <c r="G249" i="6" s="1"/>
  <c r="F177" i="6"/>
  <c r="H249" i="6" s="1"/>
  <c r="G177" i="6"/>
  <c r="I249" i="6" s="1"/>
  <c r="H177" i="6"/>
  <c r="J249" i="6" s="1"/>
  <c r="I177" i="6"/>
  <c r="K249" i="6" s="1"/>
  <c r="J177" i="6"/>
  <c r="L249" i="6" s="1"/>
  <c r="K177" i="6"/>
  <c r="M249" i="6" s="1"/>
  <c r="L177" i="6"/>
  <c r="N249" i="6" s="1"/>
  <c r="M177" i="6"/>
  <c r="O249" i="6" s="1"/>
  <c r="N177" i="6"/>
  <c r="P249" i="6" s="1"/>
  <c r="C178" i="6"/>
  <c r="E250" i="6" s="1"/>
  <c r="D178" i="6"/>
  <c r="F250" i="6" s="1"/>
  <c r="E178" i="6"/>
  <c r="G250" i="6" s="1"/>
  <c r="F178" i="6"/>
  <c r="H250" i="6" s="1"/>
  <c r="G178" i="6"/>
  <c r="I250" i="6" s="1"/>
  <c r="H178" i="6"/>
  <c r="J250" i="6" s="1"/>
  <c r="I178" i="6"/>
  <c r="K250" i="6" s="1"/>
  <c r="J178" i="6"/>
  <c r="L250" i="6" s="1"/>
  <c r="K178" i="6"/>
  <c r="M250" i="6" s="1"/>
  <c r="L178" i="6"/>
  <c r="N250" i="6" s="1"/>
  <c r="M178" i="6"/>
  <c r="O250" i="6" s="1"/>
  <c r="N178" i="6"/>
  <c r="P250" i="6" s="1"/>
  <c r="C179" i="6"/>
  <c r="E251" i="6" s="1"/>
  <c r="D179" i="6"/>
  <c r="F251" i="6" s="1"/>
  <c r="E179" i="6"/>
  <c r="G251" i="6" s="1"/>
  <c r="F179" i="6"/>
  <c r="H251" i="6" s="1"/>
  <c r="G179" i="6"/>
  <c r="I251" i="6" s="1"/>
  <c r="H179" i="6"/>
  <c r="J251" i="6" s="1"/>
  <c r="I179" i="6"/>
  <c r="K251" i="6" s="1"/>
  <c r="J179" i="6"/>
  <c r="L251" i="6" s="1"/>
  <c r="K179" i="6"/>
  <c r="M251" i="6" s="1"/>
  <c r="L179" i="6"/>
  <c r="N251" i="6" s="1"/>
  <c r="M179" i="6"/>
  <c r="O251" i="6" s="1"/>
  <c r="N179" i="6"/>
  <c r="P251" i="6" s="1"/>
  <c r="C180" i="6"/>
  <c r="E252" i="6" s="1"/>
  <c r="D180" i="6"/>
  <c r="F252" i="6" s="1"/>
  <c r="E180" i="6"/>
  <c r="G252" i="6" s="1"/>
  <c r="F180" i="6"/>
  <c r="H252" i="6" s="1"/>
  <c r="G180" i="6"/>
  <c r="I252" i="6" s="1"/>
  <c r="H180" i="6"/>
  <c r="J252" i="6" s="1"/>
  <c r="I180" i="6"/>
  <c r="K252" i="6" s="1"/>
  <c r="J180" i="6"/>
  <c r="L252" i="6" s="1"/>
  <c r="K180" i="6"/>
  <c r="M252" i="6" s="1"/>
  <c r="L180" i="6"/>
  <c r="N252" i="6" s="1"/>
  <c r="M180" i="6"/>
  <c r="O252" i="6" s="1"/>
  <c r="N180" i="6"/>
  <c r="P252" i="6" s="1"/>
  <c r="C120" i="6"/>
  <c r="D120" i="6"/>
  <c r="E120" i="6"/>
  <c r="F120" i="6"/>
  <c r="G120" i="6"/>
  <c r="H120" i="6"/>
  <c r="I120" i="6"/>
  <c r="J120" i="6"/>
  <c r="K120" i="6"/>
  <c r="L120" i="6"/>
  <c r="M120" i="6"/>
  <c r="N120" i="6"/>
  <c r="P192" i="6" s="1"/>
  <c r="C121" i="6"/>
  <c r="D121" i="6"/>
  <c r="E121" i="6"/>
  <c r="F121" i="6"/>
  <c r="G121" i="6"/>
  <c r="H121" i="6"/>
  <c r="I121" i="6"/>
  <c r="J121" i="6"/>
  <c r="K121" i="6"/>
  <c r="L121" i="6"/>
  <c r="M121" i="6"/>
  <c r="N121" i="6"/>
  <c r="P193" i="6" s="1"/>
  <c r="C122" i="6"/>
  <c r="D122" i="6"/>
  <c r="E122" i="6"/>
  <c r="F122" i="6"/>
  <c r="G122" i="6"/>
  <c r="H122" i="6"/>
  <c r="I122" i="6"/>
  <c r="J122" i="6"/>
  <c r="K122" i="6"/>
  <c r="L122" i="6"/>
  <c r="M122" i="6"/>
  <c r="N122" i="6"/>
  <c r="P194" i="6" s="1"/>
  <c r="C123" i="6"/>
  <c r="D123" i="6"/>
  <c r="E123" i="6"/>
  <c r="F123" i="6"/>
  <c r="G123" i="6"/>
  <c r="H123" i="6"/>
  <c r="I123" i="6"/>
  <c r="J123" i="6"/>
  <c r="K123" i="6"/>
  <c r="L123" i="6"/>
  <c r="M123" i="6"/>
  <c r="N123" i="6"/>
  <c r="P195" i="6" s="1"/>
  <c r="C124" i="6"/>
  <c r="D124" i="6"/>
  <c r="E124" i="6"/>
  <c r="F124" i="6"/>
  <c r="G124" i="6"/>
  <c r="H124" i="6"/>
  <c r="I124" i="6"/>
  <c r="J124" i="6"/>
  <c r="K124" i="6"/>
  <c r="L124" i="6"/>
  <c r="M124" i="6"/>
  <c r="N124" i="6"/>
  <c r="P196" i="6" s="1"/>
  <c r="C125" i="6"/>
  <c r="D125" i="6"/>
  <c r="E125" i="6"/>
  <c r="F125" i="6"/>
  <c r="G125" i="6"/>
  <c r="H125" i="6"/>
  <c r="I125" i="6"/>
  <c r="J125" i="6"/>
  <c r="K125" i="6"/>
  <c r="L125" i="6"/>
  <c r="M125" i="6"/>
  <c r="N125" i="6"/>
  <c r="P197" i="6" s="1"/>
  <c r="C126" i="6"/>
  <c r="D126" i="6"/>
  <c r="E126" i="6"/>
  <c r="F126" i="6"/>
  <c r="G126" i="6"/>
  <c r="H126" i="6"/>
  <c r="I126" i="6"/>
  <c r="J126" i="6"/>
  <c r="K126" i="6"/>
  <c r="L126" i="6"/>
  <c r="M126" i="6"/>
  <c r="N126" i="6"/>
  <c r="P198" i="6" s="1"/>
  <c r="P573" i="7" l="1"/>
  <c r="N573" i="7"/>
  <c r="G117" i="6"/>
  <c r="H117" i="6"/>
  <c r="I117" i="6"/>
  <c r="J117" i="6"/>
  <c r="K117" i="6"/>
  <c r="G118" i="6"/>
  <c r="H118" i="6"/>
  <c r="I118" i="6"/>
  <c r="J118" i="6"/>
  <c r="K118" i="6"/>
  <c r="G119" i="6"/>
  <c r="H119" i="6"/>
  <c r="I119" i="6"/>
  <c r="J119" i="6"/>
  <c r="K119" i="6"/>
  <c r="D12" i="5" l="1"/>
  <c r="D72" i="9"/>
  <c r="D30" i="5"/>
  <c r="G481" i="5"/>
  <c r="G480" i="5"/>
  <c r="G482" i="5"/>
  <c r="G485" i="5"/>
  <c r="G484" i="5"/>
  <c r="G486" i="5"/>
  <c r="G487" i="5"/>
  <c r="G489" i="5"/>
  <c r="G490" i="5"/>
  <c r="G491" i="5"/>
  <c r="G494" i="5"/>
  <c r="G493" i="5"/>
  <c r="G495" i="5"/>
  <c r="G498" i="5"/>
  <c r="G497" i="5"/>
  <c r="G499" i="5"/>
  <c r="G500" i="5"/>
  <c r="G502" i="5"/>
  <c r="G503" i="5"/>
  <c r="G504" i="5"/>
  <c r="G506" i="5"/>
  <c r="G507" i="5"/>
  <c r="G508" i="5"/>
  <c r="G511" i="5"/>
  <c r="G510" i="5"/>
  <c r="G512" i="5"/>
  <c r="G513" i="5"/>
  <c r="G516" i="5"/>
  <c r="G515" i="5"/>
  <c r="G517" i="5"/>
  <c r="G519" i="5"/>
  <c r="G520" i="5"/>
  <c r="G521" i="5"/>
  <c r="G524" i="5"/>
  <c r="G523" i="5"/>
  <c r="G525" i="5"/>
  <c r="G526" i="5"/>
  <c r="G528" i="5"/>
  <c r="F479" i="5"/>
  <c r="F480" i="5"/>
  <c r="F481" i="5"/>
  <c r="F482" i="5"/>
  <c r="F483" i="5"/>
  <c r="F484" i="5"/>
  <c r="F485" i="5"/>
  <c r="F486" i="5"/>
  <c r="F487" i="5"/>
  <c r="F488" i="5"/>
  <c r="F489" i="5"/>
  <c r="F490" i="5"/>
  <c r="F491" i="5"/>
  <c r="F492" i="5"/>
  <c r="F493" i="5"/>
  <c r="F494" i="5"/>
  <c r="F495" i="5"/>
  <c r="F496" i="5"/>
  <c r="F497" i="5"/>
  <c r="F498" i="5"/>
  <c r="F499" i="5"/>
  <c r="F500" i="5"/>
  <c r="F501" i="5"/>
  <c r="F502" i="5"/>
  <c r="F503" i="5"/>
  <c r="F504" i="5"/>
  <c r="F505" i="5"/>
  <c r="F506" i="5"/>
  <c r="F507" i="5"/>
  <c r="F508" i="5"/>
  <c r="F509" i="5"/>
  <c r="F510" i="5"/>
  <c r="F511" i="5"/>
  <c r="F512" i="5"/>
  <c r="F513" i="5"/>
  <c r="F514" i="5"/>
  <c r="F515" i="5"/>
  <c r="F516" i="5"/>
  <c r="F517" i="5"/>
  <c r="F518" i="5"/>
  <c r="F519" i="5"/>
  <c r="F520" i="5"/>
  <c r="F521" i="5"/>
  <c r="F522" i="5"/>
  <c r="F523" i="5"/>
  <c r="F524" i="5"/>
  <c r="F525" i="5"/>
  <c r="F526" i="5"/>
  <c r="F527" i="5"/>
  <c r="C117" i="5"/>
  <c r="N117" i="5"/>
  <c r="P189" i="5" s="1"/>
  <c r="M117" i="5"/>
  <c r="L117" i="5"/>
  <c r="K117" i="5"/>
  <c r="J117" i="5"/>
  <c r="I117" i="5"/>
  <c r="H117" i="5"/>
  <c r="G117" i="5"/>
  <c r="F117" i="5"/>
  <c r="E117" i="5"/>
  <c r="D117" i="5"/>
  <c r="I164" i="5"/>
  <c r="I165" i="5"/>
  <c r="K237" i="5" s="1"/>
  <c r="I166" i="5"/>
  <c r="K238" i="5" s="1"/>
  <c r="I167" i="5"/>
  <c r="K239" i="5" s="1"/>
  <c r="I168" i="5"/>
  <c r="K240" i="5" s="1"/>
  <c r="I169" i="5"/>
  <c r="I170" i="5"/>
  <c r="K242" i="5" s="1"/>
  <c r="I171" i="5"/>
  <c r="K243" i="5" s="1"/>
  <c r="I172" i="5"/>
  <c r="K244" i="5" s="1"/>
  <c r="I173" i="5"/>
  <c r="K245" i="5" s="1"/>
  <c r="I174" i="5"/>
  <c r="K246" i="5" s="1"/>
  <c r="I175" i="5"/>
  <c r="K247" i="5" s="1"/>
  <c r="I176" i="5"/>
  <c r="K248" i="5" s="1"/>
  <c r="I177" i="5"/>
  <c r="K249" i="5" s="1"/>
  <c r="I178" i="5"/>
  <c r="K250" i="5" s="1"/>
  <c r="I179" i="5"/>
  <c r="K251" i="5" s="1"/>
  <c r="K252" i="5"/>
  <c r="K253" i="5"/>
  <c r="C356" i="5"/>
  <c r="E428" i="5" s="1"/>
  <c r="C357" i="5"/>
  <c r="E429" i="5" s="1"/>
  <c r="C358" i="5"/>
  <c r="E430" i="5" s="1"/>
  <c r="C359" i="5"/>
  <c r="E431" i="5" s="1"/>
  <c r="C360" i="5"/>
  <c r="E432" i="5" s="1"/>
  <c r="D360" i="5"/>
  <c r="F432" i="5" s="1"/>
  <c r="C361" i="5"/>
  <c r="E433" i="5" s="1"/>
  <c r="D361" i="5"/>
  <c r="F433" i="5" s="1"/>
  <c r="C362" i="5"/>
  <c r="E434" i="5" s="1"/>
  <c r="D362" i="5"/>
  <c r="F434" i="5" s="1"/>
  <c r="C363" i="5"/>
  <c r="E435" i="5" s="1"/>
  <c r="D363" i="5"/>
  <c r="F435" i="5" s="1"/>
  <c r="C364" i="5"/>
  <c r="E436" i="5" s="1"/>
  <c r="D364" i="5"/>
  <c r="F436" i="5" s="1"/>
  <c r="E364" i="5"/>
  <c r="G436" i="5" s="1"/>
  <c r="C365" i="5"/>
  <c r="E437" i="5" s="1"/>
  <c r="D365" i="5"/>
  <c r="F437" i="5" s="1"/>
  <c r="E365" i="5"/>
  <c r="G437" i="5" s="1"/>
  <c r="C366" i="5"/>
  <c r="E438" i="5" s="1"/>
  <c r="D366" i="5"/>
  <c r="F438" i="5" s="1"/>
  <c r="E366" i="5"/>
  <c r="G438" i="5" s="1"/>
  <c r="C367" i="5"/>
  <c r="E439" i="5" s="1"/>
  <c r="D367" i="5"/>
  <c r="F439" i="5" s="1"/>
  <c r="E367" i="5"/>
  <c r="G439" i="5" s="1"/>
  <c r="C368" i="5"/>
  <c r="E440" i="5" s="1"/>
  <c r="D368" i="5"/>
  <c r="F440" i="5" s="1"/>
  <c r="E368" i="5"/>
  <c r="G440" i="5" s="1"/>
  <c r="C369" i="5"/>
  <c r="E441" i="5" s="1"/>
  <c r="D369" i="5"/>
  <c r="F441" i="5" s="1"/>
  <c r="E369" i="5"/>
  <c r="G441" i="5" s="1"/>
  <c r="F369" i="5"/>
  <c r="H441" i="5" s="1"/>
  <c r="C370" i="5"/>
  <c r="E442" i="5" s="1"/>
  <c r="D370" i="5"/>
  <c r="F442" i="5" s="1"/>
  <c r="E370" i="5"/>
  <c r="G442" i="5" s="1"/>
  <c r="F370" i="5"/>
  <c r="H442" i="5" s="1"/>
  <c r="C371" i="5"/>
  <c r="E443" i="5" s="1"/>
  <c r="D371" i="5"/>
  <c r="F443" i="5" s="1"/>
  <c r="E371" i="5"/>
  <c r="G443" i="5" s="1"/>
  <c r="F371" i="5"/>
  <c r="H443" i="5" s="1"/>
  <c r="C372" i="5"/>
  <c r="E444" i="5" s="1"/>
  <c r="D372" i="5"/>
  <c r="F444" i="5" s="1"/>
  <c r="E372" i="5"/>
  <c r="G444" i="5" s="1"/>
  <c r="F372" i="5"/>
  <c r="H444" i="5" s="1"/>
  <c r="C373" i="5"/>
  <c r="E445" i="5" s="1"/>
  <c r="D373" i="5"/>
  <c r="F445" i="5" s="1"/>
  <c r="E373" i="5"/>
  <c r="G445" i="5" s="1"/>
  <c r="F373" i="5"/>
  <c r="H445" i="5" s="1"/>
  <c r="G373" i="5"/>
  <c r="I445" i="5" s="1"/>
  <c r="C374" i="5"/>
  <c r="E446" i="5" s="1"/>
  <c r="D374" i="5"/>
  <c r="F446" i="5" s="1"/>
  <c r="E374" i="5"/>
  <c r="G446" i="5" s="1"/>
  <c r="F374" i="5"/>
  <c r="H446" i="5" s="1"/>
  <c r="G374" i="5"/>
  <c r="I446" i="5" s="1"/>
  <c r="C375" i="5"/>
  <c r="E447" i="5" s="1"/>
  <c r="D375" i="5"/>
  <c r="F447" i="5" s="1"/>
  <c r="E375" i="5"/>
  <c r="G447" i="5" s="1"/>
  <c r="F375" i="5"/>
  <c r="H447" i="5" s="1"/>
  <c r="G375" i="5"/>
  <c r="I447" i="5" s="1"/>
  <c r="C376" i="5"/>
  <c r="E448" i="5" s="1"/>
  <c r="D376" i="5"/>
  <c r="F448" i="5" s="1"/>
  <c r="E376" i="5"/>
  <c r="G448" i="5" s="1"/>
  <c r="F376" i="5"/>
  <c r="H448" i="5" s="1"/>
  <c r="G376" i="5"/>
  <c r="I448" i="5" s="1"/>
  <c r="D377" i="5"/>
  <c r="F449" i="5" s="1"/>
  <c r="E377" i="5"/>
  <c r="G449" i="5" s="1"/>
  <c r="F377" i="5"/>
  <c r="H449" i="5" s="1"/>
  <c r="G377" i="5"/>
  <c r="I449" i="5" s="1"/>
  <c r="C378" i="5"/>
  <c r="E450" i="5" s="1"/>
  <c r="D378" i="5"/>
  <c r="F450" i="5" s="1"/>
  <c r="E378" i="5"/>
  <c r="G450" i="5" s="1"/>
  <c r="F378" i="5"/>
  <c r="H450" i="5" s="1"/>
  <c r="G378" i="5"/>
  <c r="I450" i="5" s="1"/>
  <c r="H378" i="5"/>
  <c r="J450" i="5" s="1"/>
  <c r="C379" i="5"/>
  <c r="E451" i="5" s="1"/>
  <c r="D379" i="5"/>
  <c r="F451" i="5" s="1"/>
  <c r="E379" i="5"/>
  <c r="G451" i="5" s="1"/>
  <c r="F379" i="5"/>
  <c r="H451" i="5" s="1"/>
  <c r="G379" i="5"/>
  <c r="I451" i="5" s="1"/>
  <c r="H379" i="5"/>
  <c r="J451" i="5" s="1"/>
  <c r="C380" i="5"/>
  <c r="E452" i="5" s="1"/>
  <c r="D380" i="5"/>
  <c r="F452" i="5" s="1"/>
  <c r="E380" i="5"/>
  <c r="G452" i="5" s="1"/>
  <c r="F380" i="5"/>
  <c r="H452" i="5" s="1"/>
  <c r="G380" i="5"/>
  <c r="I452" i="5" s="1"/>
  <c r="H380" i="5"/>
  <c r="J452" i="5" s="1"/>
  <c r="C381" i="5"/>
  <c r="E453" i="5" s="1"/>
  <c r="D381" i="5"/>
  <c r="F453" i="5" s="1"/>
  <c r="E381" i="5"/>
  <c r="G453" i="5" s="1"/>
  <c r="F381" i="5"/>
  <c r="H453" i="5" s="1"/>
  <c r="G381" i="5"/>
  <c r="I453" i="5" s="1"/>
  <c r="H381" i="5"/>
  <c r="J453" i="5" s="1"/>
  <c r="C261" i="5"/>
  <c r="E261" i="5"/>
  <c r="F261" i="5"/>
  <c r="G261" i="5"/>
  <c r="H261" i="5"/>
  <c r="I261" i="5"/>
  <c r="J261" i="5"/>
  <c r="K261" i="5"/>
  <c r="L261" i="5"/>
  <c r="M261" i="5"/>
  <c r="N261" i="5"/>
  <c r="O261" i="5"/>
  <c r="P261" i="5"/>
  <c r="C262" i="5"/>
  <c r="E262" i="5"/>
  <c r="F262" i="5"/>
  <c r="G262" i="5"/>
  <c r="H262" i="5"/>
  <c r="I262" i="5"/>
  <c r="J262" i="5"/>
  <c r="K262" i="5"/>
  <c r="L262" i="5"/>
  <c r="M262" i="5"/>
  <c r="N262" i="5"/>
  <c r="O262" i="5"/>
  <c r="P262" i="5"/>
  <c r="C263" i="5"/>
  <c r="E263" i="5"/>
  <c r="F263" i="5"/>
  <c r="G263" i="5"/>
  <c r="H263" i="5"/>
  <c r="I263" i="5"/>
  <c r="J263" i="5"/>
  <c r="K263" i="5"/>
  <c r="L263" i="5"/>
  <c r="M263" i="5"/>
  <c r="N263" i="5"/>
  <c r="O263" i="5"/>
  <c r="P263" i="5"/>
  <c r="C264" i="5"/>
  <c r="E264" i="5"/>
  <c r="F264" i="5"/>
  <c r="G264" i="5"/>
  <c r="H264" i="5"/>
  <c r="I264" i="5"/>
  <c r="J264" i="5"/>
  <c r="K264" i="5"/>
  <c r="L264" i="5"/>
  <c r="M264" i="5"/>
  <c r="N264" i="5"/>
  <c r="O264" i="5"/>
  <c r="P264" i="5"/>
  <c r="C265" i="5"/>
  <c r="E265" i="5"/>
  <c r="F265" i="5"/>
  <c r="G265" i="5"/>
  <c r="H265" i="5"/>
  <c r="I265" i="5"/>
  <c r="J265" i="5"/>
  <c r="K265" i="5"/>
  <c r="L265" i="5"/>
  <c r="M265" i="5"/>
  <c r="N265" i="5"/>
  <c r="O265" i="5"/>
  <c r="P265" i="5"/>
  <c r="C266" i="5"/>
  <c r="E266" i="5"/>
  <c r="F266" i="5"/>
  <c r="G266" i="5"/>
  <c r="H266" i="5"/>
  <c r="I266" i="5"/>
  <c r="J266" i="5"/>
  <c r="K266" i="5"/>
  <c r="L266" i="5"/>
  <c r="M266" i="5"/>
  <c r="N266" i="5"/>
  <c r="O266" i="5"/>
  <c r="P266" i="5"/>
  <c r="C267" i="5"/>
  <c r="E267" i="5"/>
  <c r="F267" i="5"/>
  <c r="G267" i="5"/>
  <c r="H267" i="5"/>
  <c r="I267" i="5"/>
  <c r="J267" i="5"/>
  <c r="K267" i="5"/>
  <c r="L267" i="5"/>
  <c r="M267" i="5"/>
  <c r="N267" i="5"/>
  <c r="O267" i="5"/>
  <c r="P267" i="5"/>
  <c r="C268" i="5"/>
  <c r="E268" i="5"/>
  <c r="F268" i="5"/>
  <c r="G268" i="5"/>
  <c r="H268" i="5"/>
  <c r="I268" i="5"/>
  <c r="J268" i="5"/>
  <c r="K268" i="5"/>
  <c r="L268" i="5"/>
  <c r="M268" i="5"/>
  <c r="N268" i="5"/>
  <c r="O268" i="5"/>
  <c r="P268" i="5"/>
  <c r="C269" i="5"/>
  <c r="E269" i="5"/>
  <c r="F269" i="5"/>
  <c r="G269" i="5"/>
  <c r="H269" i="5"/>
  <c r="I269" i="5"/>
  <c r="J269" i="5"/>
  <c r="K269" i="5"/>
  <c r="L269" i="5"/>
  <c r="M269" i="5"/>
  <c r="N269" i="5"/>
  <c r="O269" i="5"/>
  <c r="P269" i="5"/>
  <c r="C270" i="5"/>
  <c r="E270" i="5"/>
  <c r="F270" i="5"/>
  <c r="G270" i="5"/>
  <c r="H270" i="5"/>
  <c r="I270" i="5"/>
  <c r="J270" i="5"/>
  <c r="K270" i="5"/>
  <c r="L270" i="5"/>
  <c r="M270" i="5"/>
  <c r="N270" i="5"/>
  <c r="O270" i="5"/>
  <c r="P270" i="5"/>
  <c r="C271" i="5"/>
  <c r="E271" i="5"/>
  <c r="F271" i="5"/>
  <c r="G271" i="5"/>
  <c r="H271" i="5"/>
  <c r="I271" i="5"/>
  <c r="J271" i="5"/>
  <c r="K271" i="5"/>
  <c r="L271" i="5"/>
  <c r="M271" i="5"/>
  <c r="N271" i="5"/>
  <c r="O271" i="5"/>
  <c r="P271" i="5"/>
  <c r="C272" i="5"/>
  <c r="E272" i="5"/>
  <c r="F272" i="5"/>
  <c r="G272" i="5"/>
  <c r="H272" i="5"/>
  <c r="I272" i="5"/>
  <c r="J272" i="5"/>
  <c r="K272" i="5"/>
  <c r="L272" i="5"/>
  <c r="M272" i="5"/>
  <c r="N272" i="5"/>
  <c r="O272" i="5"/>
  <c r="P272" i="5"/>
  <c r="C273" i="5"/>
  <c r="E273" i="5"/>
  <c r="F273" i="5"/>
  <c r="G273" i="5"/>
  <c r="H273" i="5"/>
  <c r="I273" i="5"/>
  <c r="J273" i="5"/>
  <c r="K273" i="5"/>
  <c r="L273" i="5"/>
  <c r="M273" i="5"/>
  <c r="N273" i="5"/>
  <c r="O273" i="5"/>
  <c r="P273" i="5"/>
  <c r="C274" i="5"/>
  <c r="E274" i="5"/>
  <c r="F274" i="5"/>
  <c r="G274" i="5"/>
  <c r="H274" i="5"/>
  <c r="I274" i="5"/>
  <c r="J274" i="5"/>
  <c r="K274" i="5"/>
  <c r="L274" i="5"/>
  <c r="M274" i="5"/>
  <c r="N274" i="5"/>
  <c r="O274" i="5"/>
  <c r="P274" i="5"/>
  <c r="C275" i="5"/>
  <c r="E275" i="5"/>
  <c r="F275" i="5"/>
  <c r="G275" i="5"/>
  <c r="H275" i="5"/>
  <c r="I275" i="5"/>
  <c r="J275" i="5"/>
  <c r="K275" i="5"/>
  <c r="L275" i="5"/>
  <c r="M275" i="5"/>
  <c r="N275" i="5"/>
  <c r="O275" i="5"/>
  <c r="P275" i="5"/>
  <c r="C276" i="5"/>
  <c r="E276" i="5"/>
  <c r="F276" i="5"/>
  <c r="G276" i="5"/>
  <c r="H276" i="5"/>
  <c r="I276" i="5"/>
  <c r="J276" i="5"/>
  <c r="K276" i="5"/>
  <c r="L276" i="5"/>
  <c r="M276" i="5"/>
  <c r="N276" i="5"/>
  <c r="O276" i="5"/>
  <c r="P276" i="5"/>
  <c r="C277" i="5"/>
  <c r="E277" i="5"/>
  <c r="F277" i="5"/>
  <c r="G277" i="5"/>
  <c r="H277" i="5"/>
  <c r="I277" i="5"/>
  <c r="J277" i="5"/>
  <c r="K277" i="5"/>
  <c r="L277" i="5"/>
  <c r="M277" i="5"/>
  <c r="N277" i="5"/>
  <c r="O277" i="5"/>
  <c r="P277" i="5"/>
  <c r="C278" i="5"/>
  <c r="E278" i="5"/>
  <c r="F278" i="5"/>
  <c r="G278" i="5"/>
  <c r="H278" i="5"/>
  <c r="I278" i="5"/>
  <c r="J278" i="5"/>
  <c r="K278" i="5"/>
  <c r="L278" i="5"/>
  <c r="M278" i="5"/>
  <c r="N278" i="5"/>
  <c r="O278" i="5"/>
  <c r="P278" i="5"/>
  <c r="C279" i="5"/>
  <c r="E279" i="5"/>
  <c r="F279" i="5"/>
  <c r="G279" i="5"/>
  <c r="H279" i="5"/>
  <c r="I279" i="5"/>
  <c r="J279" i="5"/>
  <c r="K279" i="5"/>
  <c r="L279" i="5"/>
  <c r="M279" i="5"/>
  <c r="N279" i="5"/>
  <c r="O279" i="5"/>
  <c r="P279" i="5"/>
  <c r="C280" i="5"/>
  <c r="E280" i="5"/>
  <c r="F280" i="5"/>
  <c r="G280" i="5"/>
  <c r="H280" i="5"/>
  <c r="I280" i="5"/>
  <c r="J280" i="5"/>
  <c r="K280" i="5"/>
  <c r="L280" i="5"/>
  <c r="M280" i="5"/>
  <c r="N280" i="5"/>
  <c r="O280" i="5"/>
  <c r="P280" i="5"/>
  <c r="C281" i="5"/>
  <c r="E281" i="5"/>
  <c r="F281" i="5"/>
  <c r="G281" i="5"/>
  <c r="H281" i="5"/>
  <c r="I281" i="5"/>
  <c r="J281" i="5"/>
  <c r="K281" i="5"/>
  <c r="L281" i="5"/>
  <c r="M281" i="5"/>
  <c r="N281" i="5"/>
  <c r="O281" i="5"/>
  <c r="P281" i="5"/>
  <c r="C282" i="5"/>
  <c r="E282" i="5"/>
  <c r="F282" i="5"/>
  <c r="G282" i="5"/>
  <c r="H282" i="5"/>
  <c r="I282" i="5"/>
  <c r="J282" i="5"/>
  <c r="K282" i="5"/>
  <c r="L282" i="5"/>
  <c r="M282" i="5"/>
  <c r="N282" i="5"/>
  <c r="O282" i="5"/>
  <c r="P282" i="5"/>
  <c r="C283" i="5"/>
  <c r="E283" i="5"/>
  <c r="F283" i="5"/>
  <c r="G283" i="5"/>
  <c r="H283" i="5"/>
  <c r="I283" i="5"/>
  <c r="J283" i="5"/>
  <c r="K283" i="5"/>
  <c r="L283" i="5"/>
  <c r="M283" i="5"/>
  <c r="N283" i="5"/>
  <c r="O283" i="5"/>
  <c r="P283" i="5"/>
  <c r="C284" i="5"/>
  <c r="E284" i="5"/>
  <c r="F284" i="5"/>
  <c r="G284" i="5"/>
  <c r="H284" i="5"/>
  <c r="I284" i="5"/>
  <c r="J284" i="5"/>
  <c r="K284" i="5"/>
  <c r="L284" i="5"/>
  <c r="M284" i="5"/>
  <c r="N284" i="5"/>
  <c r="O284" i="5"/>
  <c r="P284" i="5"/>
  <c r="C285" i="5"/>
  <c r="E285" i="5"/>
  <c r="F285" i="5"/>
  <c r="G285" i="5"/>
  <c r="H285" i="5"/>
  <c r="I285" i="5"/>
  <c r="J285" i="5"/>
  <c r="K285" i="5"/>
  <c r="L285" i="5"/>
  <c r="M285" i="5"/>
  <c r="N285" i="5"/>
  <c r="O285" i="5"/>
  <c r="P285" i="5"/>
  <c r="C286" i="5"/>
  <c r="E286" i="5"/>
  <c r="F286" i="5"/>
  <c r="G286" i="5"/>
  <c r="H286" i="5"/>
  <c r="I286" i="5"/>
  <c r="J286" i="5"/>
  <c r="K286" i="5"/>
  <c r="L286" i="5"/>
  <c r="M286" i="5"/>
  <c r="N286" i="5"/>
  <c r="O286" i="5"/>
  <c r="P286" i="5"/>
  <c r="C287" i="5"/>
  <c r="E287" i="5"/>
  <c r="F287" i="5"/>
  <c r="G287" i="5"/>
  <c r="H287" i="5"/>
  <c r="I287" i="5"/>
  <c r="J287" i="5"/>
  <c r="K287" i="5"/>
  <c r="L287" i="5"/>
  <c r="M287" i="5"/>
  <c r="N287" i="5"/>
  <c r="O287" i="5"/>
  <c r="P287" i="5"/>
  <c r="C288" i="5"/>
  <c r="E288" i="5"/>
  <c r="F288" i="5"/>
  <c r="G288" i="5"/>
  <c r="H288" i="5"/>
  <c r="I288" i="5"/>
  <c r="J288" i="5"/>
  <c r="K288" i="5"/>
  <c r="L288" i="5"/>
  <c r="M288" i="5"/>
  <c r="N288" i="5"/>
  <c r="O288" i="5"/>
  <c r="P288" i="5"/>
  <c r="C289" i="5"/>
  <c r="E289" i="5"/>
  <c r="F289" i="5"/>
  <c r="G289" i="5"/>
  <c r="H289" i="5"/>
  <c r="I289" i="5"/>
  <c r="J289" i="5"/>
  <c r="K289" i="5"/>
  <c r="L289" i="5"/>
  <c r="M289" i="5"/>
  <c r="N289" i="5"/>
  <c r="O289" i="5"/>
  <c r="P289" i="5"/>
  <c r="C290" i="5"/>
  <c r="E290" i="5"/>
  <c r="F290" i="5"/>
  <c r="G290" i="5"/>
  <c r="H290" i="5"/>
  <c r="I290" i="5"/>
  <c r="J290" i="5"/>
  <c r="K290" i="5"/>
  <c r="L290" i="5"/>
  <c r="M290" i="5"/>
  <c r="N290" i="5"/>
  <c r="O290" i="5"/>
  <c r="P290" i="5"/>
  <c r="C291" i="5"/>
  <c r="E291" i="5"/>
  <c r="F291" i="5"/>
  <c r="G291" i="5"/>
  <c r="H291" i="5"/>
  <c r="I291" i="5"/>
  <c r="J291" i="5"/>
  <c r="K291" i="5"/>
  <c r="L291" i="5"/>
  <c r="M291" i="5"/>
  <c r="N291" i="5"/>
  <c r="O291" i="5"/>
  <c r="P291" i="5"/>
  <c r="C292" i="5"/>
  <c r="E292" i="5"/>
  <c r="F292" i="5"/>
  <c r="G292" i="5"/>
  <c r="H292" i="5"/>
  <c r="I292" i="5"/>
  <c r="J292" i="5"/>
  <c r="K292" i="5"/>
  <c r="L292" i="5"/>
  <c r="M292" i="5"/>
  <c r="N292" i="5"/>
  <c r="O292" i="5"/>
  <c r="P292" i="5"/>
  <c r="C293" i="5"/>
  <c r="E293" i="5"/>
  <c r="F293" i="5"/>
  <c r="G293" i="5"/>
  <c r="H293" i="5"/>
  <c r="I293" i="5"/>
  <c r="J293" i="5"/>
  <c r="K293" i="5"/>
  <c r="L293" i="5"/>
  <c r="M293" i="5"/>
  <c r="N293" i="5"/>
  <c r="O293" i="5"/>
  <c r="P293" i="5"/>
  <c r="C294" i="5"/>
  <c r="E294" i="5"/>
  <c r="F294" i="5"/>
  <c r="G294" i="5"/>
  <c r="H294" i="5"/>
  <c r="I294" i="5"/>
  <c r="J294" i="5"/>
  <c r="K294" i="5"/>
  <c r="L294" i="5"/>
  <c r="M294" i="5"/>
  <c r="N294" i="5"/>
  <c r="O294" i="5"/>
  <c r="P294" i="5"/>
  <c r="C295" i="5"/>
  <c r="E295" i="5"/>
  <c r="F295" i="5"/>
  <c r="G295" i="5"/>
  <c r="H295" i="5"/>
  <c r="I295" i="5"/>
  <c r="J295" i="5"/>
  <c r="K295" i="5"/>
  <c r="L295" i="5"/>
  <c r="M295" i="5"/>
  <c r="N295" i="5"/>
  <c r="O295" i="5"/>
  <c r="P295" i="5"/>
  <c r="C296" i="5"/>
  <c r="E296" i="5"/>
  <c r="F296" i="5"/>
  <c r="G296" i="5"/>
  <c r="H296" i="5"/>
  <c r="I296" i="5"/>
  <c r="J296" i="5"/>
  <c r="K296" i="5"/>
  <c r="L296" i="5"/>
  <c r="M296" i="5"/>
  <c r="N296" i="5"/>
  <c r="O296" i="5"/>
  <c r="P296" i="5"/>
  <c r="C297" i="5"/>
  <c r="E297" i="5"/>
  <c r="F297" i="5"/>
  <c r="G297" i="5"/>
  <c r="H297" i="5"/>
  <c r="I297" i="5"/>
  <c r="J297" i="5"/>
  <c r="K297" i="5"/>
  <c r="L297" i="5"/>
  <c r="M297" i="5"/>
  <c r="N297" i="5"/>
  <c r="O297" i="5"/>
  <c r="P297" i="5"/>
  <c r="C298" i="5"/>
  <c r="E298" i="5"/>
  <c r="F298" i="5"/>
  <c r="G298" i="5"/>
  <c r="H298" i="5"/>
  <c r="I298" i="5"/>
  <c r="J298" i="5"/>
  <c r="K298" i="5"/>
  <c r="L298" i="5"/>
  <c r="M298" i="5"/>
  <c r="N298" i="5"/>
  <c r="O298" i="5"/>
  <c r="P298" i="5"/>
  <c r="C299" i="5"/>
  <c r="E299" i="5"/>
  <c r="F299" i="5"/>
  <c r="G299" i="5"/>
  <c r="H299" i="5"/>
  <c r="I299" i="5"/>
  <c r="J299" i="5"/>
  <c r="K299" i="5"/>
  <c r="L299" i="5"/>
  <c r="M299" i="5"/>
  <c r="N299" i="5"/>
  <c r="O299" i="5"/>
  <c r="P299" i="5"/>
  <c r="C300" i="5"/>
  <c r="E300" i="5"/>
  <c r="F300" i="5"/>
  <c r="G300" i="5"/>
  <c r="H300" i="5"/>
  <c r="I300" i="5"/>
  <c r="J300" i="5"/>
  <c r="K300" i="5"/>
  <c r="L300" i="5"/>
  <c r="M300" i="5"/>
  <c r="N300" i="5"/>
  <c r="O300" i="5"/>
  <c r="P300" i="5"/>
  <c r="C301" i="5"/>
  <c r="E301" i="5"/>
  <c r="F301" i="5"/>
  <c r="G301" i="5"/>
  <c r="H301" i="5"/>
  <c r="I301" i="5"/>
  <c r="J301" i="5"/>
  <c r="K301" i="5"/>
  <c r="L301" i="5"/>
  <c r="M301" i="5"/>
  <c r="N301" i="5"/>
  <c r="O301" i="5"/>
  <c r="P301" i="5"/>
  <c r="C302" i="5"/>
  <c r="E302" i="5"/>
  <c r="F302" i="5"/>
  <c r="G302" i="5"/>
  <c r="H302" i="5"/>
  <c r="I302" i="5"/>
  <c r="J302" i="5"/>
  <c r="K302" i="5"/>
  <c r="L302" i="5"/>
  <c r="M302" i="5"/>
  <c r="N302" i="5"/>
  <c r="O302" i="5"/>
  <c r="P302" i="5"/>
  <c r="C303" i="5"/>
  <c r="E303" i="5"/>
  <c r="F303" i="5"/>
  <c r="G303" i="5"/>
  <c r="H303" i="5"/>
  <c r="I303" i="5"/>
  <c r="J303" i="5"/>
  <c r="K303" i="5"/>
  <c r="L303" i="5"/>
  <c r="M303" i="5"/>
  <c r="N303" i="5"/>
  <c r="O303" i="5"/>
  <c r="P303" i="5"/>
  <c r="C304" i="5"/>
  <c r="E304" i="5"/>
  <c r="F304" i="5"/>
  <c r="G304" i="5"/>
  <c r="H304" i="5"/>
  <c r="I304" i="5"/>
  <c r="J304" i="5"/>
  <c r="K304" i="5"/>
  <c r="L304" i="5"/>
  <c r="M304" i="5"/>
  <c r="N304" i="5"/>
  <c r="O304" i="5"/>
  <c r="P304" i="5"/>
  <c r="C305" i="5"/>
  <c r="E305" i="5"/>
  <c r="F305" i="5"/>
  <c r="G305" i="5"/>
  <c r="H305" i="5"/>
  <c r="I305" i="5"/>
  <c r="J305" i="5"/>
  <c r="K305" i="5"/>
  <c r="L305" i="5"/>
  <c r="M305" i="5"/>
  <c r="N305" i="5"/>
  <c r="O305" i="5"/>
  <c r="P305" i="5"/>
  <c r="C306" i="5"/>
  <c r="E306" i="5"/>
  <c r="F306" i="5"/>
  <c r="G306" i="5"/>
  <c r="H306" i="5"/>
  <c r="I306" i="5"/>
  <c r="J306" i="5"/>
  <c r="K306" i="5"/>
  <c r="L306" i="5"/>
  <c r="M306" i="5"/>
  <c r="N306" i="5"/>
  <c r="O306" i="5"/>
  <c r="P306" i="5"/>
  <c r="C307" i="5"/>
  <c r="E307" i="5"/>
  <c r="F307" i="5"/>
  <c r="G307" i="5"/>
  <c r="H307" i="5"/>
  <c r="I307" i="5"/>
  <c r="J307" i="5"/>
  <c r="K307" i="5"/>
  <c r="L307" i="5"/>
  <c r="M307" i="5"/>
  <c r="N307" i="5"/>
  <c r="O307" i="5"/>
  <c r="P307" i="5"/>
  <c r="C308" i="5"/>
  <c r="E308" i="5"/>
  <c r="F308" i="5"/>
  <c r="G308" i="5"/>
  <c r="H308" i="5"/>
  <c r="I308" i="5"/>
  <c r="J308" i="5"/>
  <c r="K308" i="5"/>
  <c r="L308" i="5"/>
  <c r="M308" i="5"/>
  <c r="N308" i="5"/>
  <c r="O308" i="5"/>
  <c r="P308" i="5"/>
  <c r="C309" i="5"/>
  <c r="E309" i="5"/>
  <c r="F309" i="5"/>
  <c r="G309" i="5"/>
  <c r="H309" i="5"/>
  <c r="I309" i="5"/>
  <c r="J309" i="5"/>
  <c r="K309" i="5"/>
  <c r="L309" i="5"/>
  <c r="M309" i="5"/>
  <c r="N309" i="5"/>
  <c r="O309" i="5"/>
  <c r="P309" i="5"/>
  <c r="C310" i="5"/>
  <c r="E310" i="5"/>
  <c r="F310" i="5"/>
  <c r="G310" i="5"/>
  <c r="H310" i="5"/>
  <c r="I310" i="5"/>
  <c r="J310" i="5"/>
  <c r="K310" i="5"/>
  <c r="L310" i="5"/>
  <c r="M310" i="5"/>
  <c r="N310" i="5"/>
  <c r="O310" i="5"/>
  <c r="P310" i="5"/>
  <c r="C311" i="5"/>
  <c r="E311" i="5"/>
  <c r="F311" i="5"/>
  <c r="G311" i="5"/>
  <c r="H311" i="5"/>
  <c r="I311" i="5"/>
  <c r="J311" i="5"/>
  <c r="K311" i="5"/>
  <c r="L311" i="5"/>
  <c r="M311" i="5"/>
  <c r="N311" i="5"/>
  <c r="O311" i="5"/>
  <c r="P311" i="5"/>
  <c r="C312" i="5"/>
  <c r="E312" i="5"/>
  <c r="F312" i="5"/>
  <c r="G312" i="5"/>
  <c r="H312" i="5"/>
  <c r="I312" i="5"/>
  <c r="J312" i="5"/>
  <c r="K312" i="5"/>
  <c r="L312" i="5"/>
  <c r="M312" i="5"/>
  <c r="N312" i="5"/>
  <c r="O312" i="5"/>
  <c r="P312" i="5"/>
  <c r="C313" i="5"/>
  <c r="E313" i="5"/>
  <c r="F313" i="5"/>
  <c r="G313" i="5"/>
  <c r="H313" i="5"/>
  <c r="I313" i="5"/>
  <c r="J313" i="5"/>
  <c r="K313" i="5"/>
  <c r="L313" i="5"/>
  <c r="M313" i="5"/>
  <c r="N313" i="5"/>
  <c r="O313" i="5"/>
  <c r="P313" i="5"/>
  <c r="C314" i="5"/>
  <c r="E314" i="5"/>
  <c r="F314" i="5"/>
  <c r="G314" i="5"/>
  <c r="H314" i="5"/>
  <c r="I314" i="5"/>
  <c r="J314" i="5"/>
  <c r="K314" i="5"/>
  <c r="L314" i="5"/>
  <c r="M314" i="5"/>
  <c r="N314" i="5"/>
  <c r="O314" i="5"/>
  <c r="P314" i="5"/>
  <c r="C118" i="5"/>
  <c r="D118" i="5"/>
  <c r="E118" i="5"/>
  <c r="F118" i="5"/>
  <c r="G118" i="5"/>
  <c r="H118" i="5"/>
  <c r="I118" i="5"/>
  <c r="J118" i="5"/>
  <c r="K118" i="5"/>
  <c r="L118" i="5"/>
  <c r="M118" i="5"/>
  <c r="N118" i="5"/>
  <c r="P190" i="5" s="1"/>
  <c r="C119" i="5"/>
  <c r="D119" i="5"/>
  <c r="E119" i="5"/>
  <c r="F119" i="5"/>
  <c r="G119" i="5"/>
  <c r="H119" i="5"/>
  <c r="I119" i="5"/>
  <c r="J119" i="5"/>
  <c r="K119" i="5"/>
  <c r="L119" i="5"/>
  <c r="M119" i="5"/>
  <c r="N119" i="5"/>
  <c r="P191" i="5" s="1"/>
  <c r="C120" i="5"/>
  <c r="D120" i="5"/>
  <c r="E120" i="5"/>
  <c r="F120" i="5"/>
  <c r="G120" i="5"/>
  <c r="H120" i="5"/>
  <c r="I120" i="5"/>
  <c r="J120" i="5"/>
  <c r="K120" i="5"/>
  <c r="L120" i="5"/>
  <c r="M120" i="5"/>
  <c r="N120" i="5"/>
  <c r="P192" i="5" s="1"/>
  <c r="C121" i="5"/>
  <c r="D121" i="5"/>
  <c r="E121" i="5"/>
  <c r="F121" i="5"/>
  <c r="G121" i="5"/>
  <c r="H121" i="5"/>
  <c r="I121" i="5"/>
  <c r="J121" i="5"/>
  <c r="K121" i="5"/>
  <c r="L121" i="5"/>
  <c r="M121" i="5"/>
  <c r="N121" i="5"/>
  <c r="P193" i="5" s="1"/>
  <c r="C122" i="5"/>
  <c r="D122" i="5"/>
  <c r="E122" i="5"/>
  <c r="F122" i="5"/>
  <c r="G122" i="5"/>
  <c r="H122" i="5"/>
  <c r="I122" i="5"/>
  <c r="J122" i="5"/>
  <c r="K122" i="5"/>
  <c r="L122" i="5"/>
  <c r="M122" i="5"/>
  <c r="N122" i="5"/>
  <c r="P194" i="5" s="1"/>
  <c r="C123" i="5"/>
  <c r="D123" i="5"/>
  <c r="E123" i="5"/>
  <c r="F123" i="5"/>
  <c r="G123" i="5"/>
  <c r="H123" i="5"/>
  <c r="I123" i="5"/>
  <c r="J123" i="5"/>
  <c r="K123" i="5"/>
  <c r="L123" i="5"/>
  <c r="M123" i="5"/>
  <c r="N123" i="5"/>
  <c r="P195" i="5" s="1"/>
  <c r="C124" i="5"/>
  <c r="D124" i="5"/>
  <c r="E124" i="5"/>
  <c r="F124" i="5"/>
  <c r="G124" i="5"/>
  <c r="H124" i="5"/>
  <c r="I124" i="5"/>
  <c r="J124" i="5"/>
  <c r="K124" i="5"/>
  <c r="L124" i="5"/>
  <c r="M124" i="5"/>
  <c r="N124" i="5"/>
  <c r="P196" i="5" s="1"/>
  <c r="C125" i="5"/>
  <c r="D125" i="5"/>
  <c r="E125" i="5"/>
  <c r="F125" i="5"/>
  <c r="G125" i="5"/>
  <c r="H125" i="5"/>
  <c r="I125" i="5"/>
  <c r="J125" i="5"/>
  <c r="K125" i="5"/>
  <c r="L125" i="5"/>
  <c r="M125" i="5"/>
  <c r="N125" i="5"/>
  <c r="P197" i="5" s="1"/>
  <c r="C126" i="5"/>
  <c r="D126" i="5"/>
  <c r="E126" i="5"/>
  <c r="F126" i="5"/>
  <c r="G126" i="5"/>
  <c r="H126" i="5"/>
  <c r="I126" i="5"/>
  <c r="J126" i="5"/>
  <c r="K126" i="5"/>
  <c r="L126" i="5"/>
  <c r="M126" i="5"/>
  <c r="N126" i="5"/>
  <c r="P198" i="5" s="1"/>
  <c r="C127" i="5"/>
  <c r="D127" i="5"/>
  <c r="E127" i="5"/>
  <c r="F127" i="5"/>
  <c r="G127" i="5"/>
  <c r="H127" i="5"/>
  <c r="I127" i="5"/>
  <c r="J127" i="5"/>
  <c r="K127" i="5"/>
  <c r="L127" i="5"/>
  <c r="M127" i="5"/>
  <c r="N127" i="5"/>
  <c r="P199" i="5" s="1"/>
  <c r="C128" i="5"/>
  <c r="D128" i="5"/>
  <c r="E128" i="5"/>
  <c r="F128" i="5"/>
  <c r="G128" i="5"/>
  <c r="H128" i="5"/>
  <c r="I128" i="5"/>
  <c r="J128" i="5"/>
  <c r="K128" i="5"/>
  <c r="L128" i="5"/>
  <c r="M128" i="5"/>
  <c r="N128" i="5"/>
  <c r="P200" i="5" s="1"/>
  <c r="C129" i="5"/>
  <c r="D129" i="5"/>
  <c r="E129" i="5"/>
  <c r="F129" i="5"/>
  <c r="G129" i="5"/>
  <c r="H129" i="5"/>
  <c r="I129" i="5"/>
  <c r="J129" i="5"/>
  <c r="K129" i="5"/>
  <c r="L129" i="5"/>
  <c r="M129" i="5"/>
  <c r="N129" i="5"/>
  <c r="P201" i="5" s="1"/>
  <c r="C130" i="5"/>
  <c r="D130" i="5"/>
  <c r="E130" i="5"/>
  <c r="F130" i="5"/>
  <c r="G130" i="5"/>
  <c r="H130" i="5"/>
  <c r="I130" i="5"/>
  <c r="J130" i="5"/>
  <c r="K130" i="5"/>
  <c r="L130" i="5"/>
  <c r="M130" i="5"/>
  <c r="N130" i="5"/>
  <c r="P202" i="5" s="1"/>
  <c r="C131" i="5"/>
  <c r="D131" i="5"/>
  <c r="E131" i="5"/>
  <c r="F131" i="5"/>
  <c r="G131" i="5"/>
  <c r="H131" i="5"/>
  <c r="I131" i="5"/>
  <c r="J131" i="5"/>
  <c r="K131" i="5"/>
  <c r="L131" i="5"/>
  <c r="M131" i="5"/>
  <c r="N131" i="5"/>
  <c r="P203" i="5" s="1"/>
  <c r="C132" i="5"/>
  <c r="D132" i="5"/>
  <c r="E132" i="5"/>
  <c r="F132" i="5"/>
  <c r="G132" i="5"/>
  <c r="H132" i="5"/>
  <c r="I132" i="5"/>
  <c r="J132" i="5"/>
  <c r="K132" i="5"/>
  <c r="L132" i="5"/>
  <c r="M132" i="5"/>
  <c r="N132" i="5"/>
  <c r="P204" i="5" s="1"/>
  <c r="C133" i="5"/>
  <c r="D133" i="5"/>
  <c r="E133" i="5"/>
  <c r="F133" i="5"/>
  <c r="G133" i="5"/>
  <c r="H133" i="5"/>
  <c r="I133" i="5"/>
  <c r="J133" i="5"/>
  <c r="K133" i="5"/>
  <c r="L133" i="5"/>
  <c r="M133" i="5"/>
  <c r="N133" i="5"/>
  <c r="P205" i="5" s="1"/>
  <c r="C134" i="5"/>
  <c r="D134" i="5"/>
  <c r="E134" i="5"/>
  <c r="F134" i="5"/>
  <c r="G134" i="5"/>
  <c r="H134" i="5"/>
  <c r="I134" i="5"/>
  <c r="J134" i="5"/>
  <c r="K134" i="5"/>
  <c r="L134" i="5"/>
  <c r="M134" i="5"/>
  <c r="N134" i="5"/>
  <c r="P206" i="5" s="1"/>
  <c r="C135" i="5"/>
  <c r="D135" i="5"/>
  <c r="E135" i="5"/>
  <c r="F135" i="5"/>
  <c r="G135" i="5"/>
  <c r="H135" i="5"/>
  <c r="I135" i="5"/>
  <c r="J135" i="5"/>
  <c r="K135" i="5"/>
  <c r="L135" i="5"/>
  <c r="M135" i="5"/>
  <c r="N135" i="5"/>
  <c r="P207" i="5" s="1"/>
  <c r="C136" i="5"/>
  <c r="D136" i="5"/>
  <c r="E136" i="5"/>
  <c r="F136" i="5"/>
  <c r="G136" i="5"/>
  <c r="H136" i="5"/>
  <c r="I136" i="5"/>
  <c r="J136" i="5"/>
  <c r="K136" i="5"/>
  <c r="L136" i="5"/>
  <c r="M136" i="5"/>
  <c r="N136" i="5"/>
  <c r="P208" i="5" s="1"/>
  <c r="C137" i="5"/>
  <c r="D137" i="5"/>
  <c r="E137" i="5"/>
  <c r="F137" i="5"/>
  <c r="G137" i="5"/>
  <c r="H137" i="5"/>
  <c r="I137" i="5"/>
  <c r="J137" i="5"/>
  <c r="K137" i="5"/>
  <c r="L137" i="5"/>
  <c r="M137" i="5"/>
  <c r="N137" i="5"/>
  <c r="P209" i="5" s="1"/>
  <c r="C138" i="5"/>
  <c r="D138" i="5"/>
  <c r="E138" i="5"/>
  <c r="F138" i="5"/>
  <c r="G138" i="5"/>
  <c r="H138" i="5"/>
  <c r="I138" i="5"/>
  <c r="J138" i="5"/>
  <c r="K138" i="5"/>
  <c r="L138" i="5"/>
  <c r="M138" i="5"/>
  <c r="N138" i="5"/>
  <c r="P210" i="5" s="1"/>
  <c r="C139" i="5"/>
  <c r="D139" i="5"/>
  <c r="E139" i="5"/>
  <c r="F139" i="5"/>
  <c r="G139" i="5"/>
  <c r="H139" i="5"/>
  <c r="I139" i="5"/>
  <c r="J139" i="5"/>
  <c r="K139" i="5"/>
  <c r="L139" i="5"/>
  <c r="M139" i="5"/>
  <c r="N139" i="5"/>
  <c r="P211" i="5" s="1"/>
  <c r="C140" i="5"/>
  <c r="D140" i="5"/>
  <c r="E140" i="5"/>
  <c r="F140" i="5"/>
  <c r="G140" i="5"/>
  <c r="H140" i="5"/>
  <c r="I140" i="5"/>
  <c r="J140" i="5"/>
  <c r="K140" i="5"/>
  <c r="L140" i="5"/>
  <c r="M140" i="5"/>
  <c r="N140" i="5"/>
  <c r="P212" i="5" s="1"/>
  <c r="C141" i="5"/>
  <c r="D141" i="5"/>
  <c r="E141" i="5"/>
  <c r="F141" i="5"/>
  <c r="G141" i="5"/>
  <c r="H141" i="5"/>
  <c r="I141" i="5"/>
  <c r="J141" i="5"/>
  <c r="K141" i="5"/>
  <c r="L141" i="5"/>
  <c r="M141" i="5"/>
  <c r="N141" i="5"/>
  <c r="P213" i="5" s="1"/>
  <c r="C142" i="5"/>
  <c r="D142" i="5"/>
  <c r="E142" i="5"/>
  <c r="F142" i="5"/>
  <c r="G142" i="5"/>
  <c r="H142" i="5"/>
  <c r="I142" i="5"/>
  <c r="J142" i="5"/>
  <c r="K142" i="5"/>
  <c r="L142" i="5"/>
  <c r="M142" i="5"/>
  <c r="N142" i="5"/>
  <c r="P214" i="5" s="1"/>
  <c r="C143" i="5"/>
  <c r="E215" i="5" s="1"/>
  <c r="D143" i="5"/>
  <c r="F215" i="5" s="1"/>
  <c r="E143" i="5"/>
  <c r="F143" i="5"/>
  <c r="G143" i="5"/>
  <c r="H143" i="5"/>
  <c r="I143" i="5"/>
  <c r="J143" i="5"/>
  <c r="K143" i="5"/>
  <c r="L143" i="5"/>
  <c r="M143" i="5"/>
  <c r="N143" i="5"/>
  <c r="P215" i="5" s="1"/>
  <c r="C144" i="5"/>
  <c r="E216" i="5" s="1"/>
  <c r="D144" i="5"/>
  <c r="F216" i="5" s="1"/>
  <c r="E144" i="5"/>
  <c r="F144" i="5"/>
  <c r="G144" i="5"/>
  <c r="H144" i="5"/>
  <c r="I144" i="5"/>
  <c r="J144" i="5"/>
  <c r="K144" i="5"/>
  <c r="L144" i="5"/>
  <c r="M144" i="5"/>
  <c r="N144" i="5"/>
  <c r="P216" i="5" s="1"/>
  <c r="C145" i="5"/>
  <c r="E217" i="5" s="1"/>
  <c r="D145" i="5"/>
  <c r="F217" i="5" s="1"/>
  <c r="E145" i="5"/>
  <c r="F145" i="5"/>
  <c r="G145" i="5"/>
  <c r="H145" i="5"/>
  <c r="I145" i="5"/>
  <c r="J145" i="5"/>
  <c r="K145" i="5"/>
  <c r="L145" i="5"/>
  <c r="M145" i="5"/>
  <c r="N145" i="5"/>
  <c r="P217" i="5" s="1"/>
  <c r="C146" i="5"/>
  <c r="E218" i="5" s="1"/>
  <c r="D146" i="5"/>
  <c r="F218" i="5" s="1"/>
  <c r="E146" i="5"/>
  <c r="F146" i="5"/>
  <c r="G146" i="5"/>
  <c r="H146" i="5"/>
  <c r="I146" i="5"/>
  <c r="J146" i="5"/>
  <c r="K146" i="5"/>
  <c r="L146" i="5"/>
  <c r="M146" i="5"/>
  <c r="N146" i="5"/>
  <c r="P218" i="5" s="1"/>
  <c r="C147" i="5"/>
  <c r="E219" i="5" s="1"/>
  <c r="D147" i="5"/>
  <c r="F219" i="5" s="1"/>
  <c r="E147" i="5"/>
  <c r="F147" i="5"/>
  <c r="G147" i="5"/>
  <c r="H147" i="5"/>
  <c r="I147" i="5"/>
  <c r="J147" i="5"/>
  <c r="K147" i="5"/>
  <c r="L147" i="5"/>
  <c r="M147" i="5"/>
  <c r="N147" i="5"/>
  <c r="P219" i="5" s="1"/>
  <c r="C148" i="5"/>
  <c r="E220" i="5" s="1"/>
  <c r="D148" i="5"/>
  <c r="F220" i="5" s="1"/>
  <c r="E148" i="5"/>
  <c r="F148" i="5"/>
  <c r="G148" i="5"/>
  <c r="H148" i="5"/>
  <c r="I148" i="5"/>
  <c r="J148" i="5"/>
  <c r="K148" i="5"/>
  <c r="L148" i="5"/>
  <c r="M148" i="5"/>
  <c r="N148" i="5"/>
  <c r="P220" i="5" s="1"/>
  <c r="C149" i="5"/>
  <c r="E221" i="5" s="1"/>
  <c r="D149" i="5"/>
  <c r="F221" i="5" s="1"/>
  <c r="E149" i="5"/>
  <c r="F149" i="5"/>
  <c r="G149" i="5"/>
  <c r="H149" i="5"/>
  <c r="I149" i="5"/>
  <c r="J149" i="5"/>
  <c r="K149" i="5"/>
  <c r="L149" i="5"/>
  <c r="M149" i="5"/>
  <c r="N149" i="5"/>
  <c r="P221" i="5" s="1"/>
  <c r="C150" i="5"/>
  <c r="E222" i="5" s="1"/>
  <c r="D150" i="5"/>
  <c r="F222" i="5" s="1"/>
  <c r="E150" i="5"/>
  <c r="F150" i="5"/>
  <c r="G150" i="5"/>
  <c r="H150" i="5"/>
  <c r="I150" i="5"/>
  <c r="J150" i="5"/>
  <c r="K150" i="5"/>
  <c r="L150" i="5"/>
  <c r="M150" i="5"/>
  <c r="N150" i="5"/>
  <c r="P222" i="5" s="1"/>
  <c r="C151" i="5"/>
  <c r="E223" i="5" s="1"/>
  <c r="D151" i="5"/>
  <c r="F223" i="5" s="1"/>
  <c r="E151" i="5"/>
  <c r="F151" i="5"/>
  <c r="G151" i="5"/>
  <c r="H151" i="5"/>
  <c r="I151" i="5"/>
  <c r="J151" i="5"/>
  <c r="K151" i="5"/>
  <c r="L151" i="5"/>
  <c r="M151" i="5"/>
  <c r="N151" i="5"/>
  <c r="P223" i="5" s="1"/>
  <c r="C152" i="5"/>
  <c r="E224" i="5" s="1"/>
  <c r="D152" i="5"/>
  <c r="F224" i="5" s="1"/>
  <c r="E152" i="5"/>
  <c r="G224" i="5" s="1"/>
  <c r="F152" i="5"/>
  <c r="H224" i="5" s="1"/>
  <c r="G152" i="5"/>
  <c r="H152" i="5"/>
  <c r="I152" i="5"/>
  <c r="J152" i="5"/>
  <c r="K152" i="5"/>
  <c r="L152" i="5"/>
  <c r="M152" i="5"/>
  <c r="N152" i="5"/>
  <c r="P224" i="5" s="1"/>
  <c r="C153" i="5"/>
  <c r="E225" i="5" s="1"/>
  <c r="D153" i="5"/>
  <c r="F225" i="5" s="1"/>
  <c r="E153" i="5"/>
  <c r="G225" i="5" s="1"/>
  <c r="F153" i="5"/>
  <c r="H225" i="5" s="1"/>
  <c r="G153" i="5"/>
  <c r="H153" i="5"/>
  <c r="I153" i="5"/>
  <c r="J153" i="5"/>
  <c r="K153" i="5"/>
  <c r="L153" i="5"/>
  <c r="M153" i="5"/>
  <c r="N153" i="5"/>
  <c r="P225" i="5" s="1"/>
  <c r="C154" i="5"/>
  <c r="E226" i="5" s="1"/>
  <c r="D154" i="5"/>
  <c r="F226" i="5" s="1"/>
  <c r="E154" i="5"/>
  <c r="G226" i="5" s="1"/>
  <c r="F154" i="5"/>
  <c r="H226" i="5" s="1"/>
  <c r="G154" i="5"/>
  <c r="H154" i="5"/>
  <c r="I154" i="5"/>
  <c r="J154" i="5"/>
  <c r="K154" i="5"/>
  <c r="L154" i="5"/>
  <c r="M154" i="5"/>
  <c r="N154" i="5"/>
  <c r="P226" i="5" s="1"/>
  <c r="C155" i="5"/>
  <c r="E227" i="5" s="1"/>
  <c r="D155" i="5"/>
  <c r="F227" i="5" s="1"/>
  <c r="E155" i="5"/>
  <c r="G227" i="5" s="1"/>
  <c r="F155" i="5"/>
  <c r="H227" i="5" s="1"/>
  <c r="G155" i="5"/>
  <c r="H155" i="5"/>
  <c r="I155" i="5"/>
  <c r="J155" i="5"/>
  <c r="K155" i="5"/>
  <c r="L155" i="5"/>
  <c r="M155" i="5"/>
  <c r="N155" i="5"/>
  <c r="P227" i="5" s="1"/>
  <c r="C156" i="5"/>
  <c r="E228" i="5" s="1"/>
  <c r="D156" i="5"/>
  <c r="F228" i="5" s="1"/>
  <c r="E156" i="5"/>
  <c r="G228" i="5" s="1"/>
  <c r="F156" i="5"/>
  <c r="H228" i="5" s="1"/>
  <c r="G156" i="5"/>
  <c r="H156" i="5"/>
  <c r="I156" i="5"/>
  <c r="J156" i="5"/>
  <c r="K156" i="5"/>
  <c r="L156" i="5"/>
  <c r="M156" i="5"/>
  <c r="N156" i="5"/>
  <c r="P228" i="5" s="1"/>
  <c r="C157" i="5"/>
  <c r="E229" i="5" s="1"/>
  <c r="D157" i="5"/>
  <c r="F229" i="5" s="1"/>
  <c r="E157" i="5"/>
  <c r="G229" i="5" s="1"/>
  <c r="F157" i="5"/>
  <c r="H229" i="5" s="1"/>
  <c r="G157" i="5"/>
  <c r="H157" i="5"/>
  <c r="I157" i="5"/>
  <c r="J157" i="5"/>
  <c r="K157" i="5"/>
  <c r="L157" i="5"/>
  <c r="M157" i="5"/>
  <c r="N157" i="5"/>
  <c r="P229" i="5" s="1"/>
  <c r="C158" i="5"/>
  <c r="E230" i="5" s="1"/>
  <c r="D158" i="5"/>
  <c r="F230" i="5" s="1"/>
  <c r="E158" i="5"/>
  <c r="G230" i="5" s="1"/>
  <c r="F158" i="5"/>
  <c r="H230" i="5" s="1"/>
  <c r="G158" i="5"/>
  <c r="H158" i="5"/>
  <c r="I158" i="5"/>
  <c r="J158" i="5"/>
  <c r="K158" i="5"/>
  <c r="L158" i="5"/>
  <c r="M158" i="5"/>
  <c r="N158" i="5"/>
  <c r="P230" i="5" s="1"/>
  <c r="C159" i="5"/>
  <c r="E231" i="5" s="1"/>
  <c r="D159" i="5"/>
  <c r="F231" i="5" s="1"/>
  <c r="E159" i="5"/>
  <c r="G231" i="5" s="1"/>
  <c r="F159" i="5"/>
  <c r="H231" i="5" s="1"/>
  <c r="G159" i="5"/>
  <c r="H159" i="5"/>
  <c r="I159" i="5"/>
  <c r="J159" i="5"/>
  <c r="K159" i="5"/>
  <c r="L159" i="5"/>
  <c r="M159" i="5"/>
  <c r="N159" i="5"/>
  <c r="P231" i="5" s="1"/>
  <c r="C160" i="5"/>
  <c r="E232" i="5" s="1"/>
  <c r="D160" i="5"/>
  <c r="F232" i="5" s="1"/>
  <c r="E160" i="5"/>
  <c r="G232" i="5" s="1"/>
  <c r="F160" i="5"/>
  <c r="H232" i="5" s="1"/>
  <c r="G160" i="5"/>
  <c r="H160" i="5"/>
  <c r="I160" i="5"/>
  <c r="J160" i="5"/>
  <c r="K160" i="5"/>
  <c r="L160" i="5"/>
  <c r="M160" i="5"/>
  <c r="N160" i="5"/>
  <c r="P232" i="5" s="1"/>
  <c r="C161" i="5"/>
  <c r="E233" i="5" s="1"/>
  <c r="D161" i="5"/>
  <c r="F233" i="5" s="1"/>
  <c r="E161" i="5"/>
  <c r="G233" i="5" s="1"/>
  <c r="F161" i="5"/>
  <c r="H233" i="5" s="1"/>
  <c r="G161" i="5"/>
  <c r="H161" i="5"/>
  <c r="I161" i="5"/>
  <c r="J161" i="5"/>
  <c r="K161" i="5"/>
  <c r="L161" i="5"/>
  <c r="M161" i="5"/>
  <c r="N161" i="5"/>
  <c r="P233" i="5" s="1"/>
  <c r="C162" i="5"/>
  <c r="E234" i="5" s="1"/>
  <c r="D162" i="5"/>
  <c r="F234" i="5" s="1"/>
  <c r="E162" i="5"/>
  <c r="G234" i="5" s="1"/>
  <c r="F162" i="5"/>
  <c r="H234" i="5" s="1"/>
  <c r="G162" i="5"/>
  <c r="H162" i="5"/>
  <c r="I162" i="5"/>
  <c r="J162" i="5"/>
  <c r="K162" i="5"/>
  <c r="L162" i="5"/>
  <c r="M162" i="5"/>
  <c r="N162" i="5"/>
  <c r="P234" i="5" s="1"/>
  <c r="C163" i="5"/>
  <c r="E235" i="5" s="1"/>
  <c r="D163" i="5"/>
  <c r="F235" i="5" s="1"/>
  <c r="E163" i="5"/>
  <c r="G235" i="5" s="1"/>
  <c r="F163" i="5"/>
  <c r="H235" i="5" s="1"/>
  <c r="G163" i="5"/>
  <c r="H163" i="5"/>
  <c r="I163" i="5"/>
  <c r="J163" i="5"/>
  <c r="K163" i="5"/>
  <c r="L163" i="5"/>
  <c r="M163" i="5"/>
  <c r="N163" i="5"/>
  <c r="P235" i="5" s="1"/>
  <c r="C164" i="5"/>
  <c r="E236" i="5" s="1"/>
  <c r="D164" i="5"/>
  <c r="F236" i="5" s="1"/>
  <c r="E164" i="5"/>
  <c r="G236" i="5" s="1"/>
  <c r="F164" i="5"/>
  <c r="H236" i="5" s="1"/>
  <c r="G164" i="5"/>
  <c r="H164" i="5"/>
  <c r="J164" i="5"/>
  <c r="K164" i="5"/>
  <c r="L164" i="5"/>
  <c r="M164" i="5"/>
  <c r="N164" i="5"/>
  <c r="P236" i="5" s="1"/>
  <c r="C165" i="5"/>
  <c r="D165" i="5"/>
  <c r="E165" i="5"/>
  <c r="F165" i="5"/>
  <c r="G165" i="5"/>
  <c r="H165" i="5"/>
  <c r="J165" i="5"/>
  <c r="K165" i="5"/>
  <c r="L165" i="5"/>
  <c r="M165" i="5"/>
  <c r="N165" i="5"/>
  <c r="P237" i="5" s="1"/>
  <c r="D382" i="5" l="1"/>
  <c r="F454" i="5" s="1"/>
  <c r="F237" i="5"/>
  <c r="F382" i="5"/>
  <c r="H454" i="5" s="1"/>
  <c r="H237" i="5"/>
  <c r="E382" i="5"/>
  <c r="G454" i="5" s="1"/>
  <c r="G237" i="5"/>
  <c r="C382" i="5"/>
  <c r="E454" i="5" s="1"/>
  <c r="E237" i="5"/>
  <c r="I386" i="5"/>
  <c r="K458" i="5" s="1"/>
  <c r="K241" i="5"/>
  <c r="H382" i="5"/>
  <c r="J454" i="5" s="1"/>
  <c r="J237" i="5"/>
  <c r="G382" i="5"/>
  <c r="I454" i="5" s="1"/>
  <c r="I237" i="5"/>
  <c r="C57" i="9"/>
  <c r="C55" i="9"/>
  <c r="C53" i="9"/>
  <c r="C50" i="9"/>
  <c r="C47" i="9"/>
  <c r="C88" i="9"/>
  <c r="C86" i="9"/>
  <c r="C84" i="9"/>
  <c r="C80" i="9"/>
  <c r="E80" i="9" s="1"/>
  <c r="C78" i="9"/>
  <c r="E78" i="9" s="1"/>
  <c r="G79" i="9"/>
  <c r="G78" i="9"/>
  <c r="C79" i="3"/>
  <c r="C77" i="3"/>
  <c r="C75" i="3"/>
  <c r="C72" i="3"/>
  <c r="E72" i="3" s="1"/>
  <c r="C69" i="3"/>
  <c r="E69" i="3" s="1"/>
  <c r="G70" i="3"/>
  <c r="G69" i="3"/>
  <c r="G72" i="3" l="1"/>
  <c r="G80" i="9"/>
  <c r="C49" i="9"/>
  <c r="C70" i="3"/>
  <c r="E70" i="3" s="1"/>
  <c r="C54" i="9"/>
  <c r="C56" i="9"/>
  <c r="C52" i="9"/>
  <c r="C85" i="9"/>
  <c r="C81" i="9"/>
  <c r="E81" i="9" s="1"/>
  <c r="G81" i="9" s="1"/>
  <c r="C48" i="9"/>
  <c r="C58" i="9"/>
  <c r="C83" i="9"/>
  <c r="C51" i="9"/>
  <c r="C76" i="3"/>
  <c r="C87" i="9"/>
  <c r="C79" i="9"/>
  <c r="E79" i="9" s="1"/>
  <c r="C89" i="9"/>
  <c r="C74" i="3"/>
  <c r="C82" i="9"/>
  <c r="C71" i="3"/>
  <c r="E71" i="3" s="1"/>
  <c r="G71" i="3" s="1"/>
  <c r="C78" i="3"/>
  <c r="C80" i="3"/>
  <c r="C73" i="3"/>
  <c r="G479" i="6" l="1"/>
  <c r="G481" i="6"/>
  <c r="G482" i="6"/>
  <c r="G484" i="6"/>
  <c r="G485" i="6"/>
  <c r="G486" i="6"/>
  <c r="G489" i="6"/>
  <c r="G488" i="6"/>
  <c r="G490" i="6"/>
  <c r="G493" i="6"/>
  <c r="G492" i="6"/>
  <c r="G494" i="6"/>
  <c r="G495" i="6"/>
  <c r="G496" i="6"/>
  <c r="G497" i="6"/>
  <c r="G498" i="6"/>
  <c r="G499" i="6"/>
  <c r="G502" i="6"/>
  <c r="G503" i="6"/>
  <c r="G504" i="6"/>
  <c r="G505" i="6"/>
  <c r="G506" i="6"/>
  <c r="G507" i="6"/>
  <c r="G508" i="6"/>
  <c r="G509" i="6"/>
  <c r="G510" i="6"/>
  <c r="G511" i="6"/>
  <c r="G512" i="6"/>
  <c r="G513" i="6"/>
  <c r="G514" i="6"/>
  <c r="G515" i="6"/>
  <c r="G516" i="6"/>
  <c r="G517" i="6"/>
  <c r="G518" i="6"/>
  <c r="G519" i="6"/>
  <c r="G520" i="6"/>
  <c r="G521" i="6"/>
  <c r="G522" i="6"/>
  <c r="G523" i="6"/>
  <c r="G524" i="6"/>
  <c r="G525" i="6"/>
  <c r="G526" i="6"/>
  <c r="G527" i="6"/>
  <c r="G528" i="6"/>
  <c r="G529" i="6"/>
  <c r="G530" i="6"/>
  <c r="G531" i="6"/>
  <c r="G532" i="6"/>
  <c r="G533" i="6"/>
  <c r="G534" i="6"/>
  <c r="G535" i="6"/>
  <c r="G536" i="6"/>
  <c r="G537" i="6"/>
  <c r="G538" i="6"/>
  <c r="G539" i="6"/>
  <c r="G540" i="6"/>
  <c r="G541" i="6"/>
  <c r="G542" i="6"/>
  <c r="G480" i="6"/>
  <c r="F479" i="6"/>
  <c r="F480" i="6"/>
  <c r="F481" i="6"/>
  <c r="F482" i="6"/>
  <c r="F483" i="6"/>
  <c r="F484" i="6"/>
  <c r="F485" i="6"/>
  <c r="F486" i="6"/>
  <c r="F487" i="6"/>
  <c r="F488" i="6"/>
  <c r="F489" i="6"/>
  <c r="F490" i="6"/>
  <c r="F491" i="6"/>
  <c r="F492" i="6"/>
  <c r="F493" i="6"/>
  <c r="F494" i="6"/>
  <c r="F495" i="6"/>
  <c r="F496" i="6"/>
  <c r="F497" i="6"/>
  <c r="F498" i="6"/>
  <c r="F499" i="6"/>
  <c r="F500" i="6"/>
  <c r="F501" i="6"/>
  <c r="F502" i="6"/>
  <c r="F503" i="6"/>
  <c r="F504" i="6"/>
  <c r="F505" i="6"/>
  <c r="F506" i="6"/>
  <c r="F507" i="6"/>
  <c r="F508" i="6"/>
  <c r="F509" i="6"/>
  <c r="F510" i="6"/>
  <c r="F511" i="6"/>
  <c r="F512" i="6"/>
  <c r="F513" i="6"/>
  <c r="F514" i="6"/>
  <c r="F515" i="6"/>
  <c r="F516" i="6"/>
  <c r="F517" i="6"/>
  <c r="F518" i="6"/>
  <c r="F519" i="6"/>
  <c r="F520" i="6"/>
  <c r="F521" i="6"/>
  <c r="F522" i="6"/>
  <c r="F523" i="6"/>
  <c r="F524" i="6"/>
  <c r="F525" i="6"/>
  <c r="F526" i="6"/>
  <c r="F527" i="6"/>
  <c r="F528" i="6"/>
  <c r="F529" i="6"/>
  <c r="F530" i="6"/>
  <c r="F531" i="6"/>
  <c r="F532" i="6"/>
  <c r="F533" i="6"/>
  <c r="F534" i="6"/>
  <c r="F535" i="6"/>
  <c r="F536" i="6"/>
  <c r="F537" i="6"/>
  <c r="F538" i="6"/>
  <c r="F539" i="6"/>
  <c r="F540" i="6"/>
  <c r="F541" i="6"/>
  <c r="F542" i="6"/>
  <c r="F478" i="6"/>
  <c r="C261" i="6"/>
  <c r="E261" i="6"/>
  <c r="F261" i="6"/>
  <c r="G261" i="6"/>
  <c r="H261" i="6"/>
  <c r="I261" i="6"/>
  <c r="J261" i="6"/>
  <c r="K261" i="6"/>
  <c r="L261" i="6"/>
  <c r="M261" i="6"/>
  <c r="N261" i="6"/>
  <c r="O261" i="6"/>
  <c r="P261" i="6"/>
  <c r="C262" i="6"/>
  <c r="E262" i="6"/>
  <c r="F262" i="6"/>
  <c r="G262" i="6"/>
  <c r="H262" i="6"/>
  <c r="I262" i="6"/>
  <c r="J262" i="6"/>
  <c r="K262" i="6"/>
  <c r="L262" i="6"/>
  <c r="M262" i="6"/>
  <c r="N262" i="6"/>
  <c r="O262" i="6"/>
  <c r="P262" i="6"/>
  <c r="C263" i="6"/>
  <c r="E263" i="6"/>
  <c r="F263" i="6"/>
  <c r="G263" i="6"/>
  <c r="H263" i="6"/>
  <c r="I263" i="6"/>
  <c r="J263" i="6"/>
  <c r="K263" i="6"/>
  <c r="L263" i="6"/>
  <c r="M263" i="6"/>
  <c r="N263" i="6"/>
  <c r="O263" i="6"/>
  <c r="P263" i="6"/>
  <c r="C264" i="6"/>
  <c r="E264" i="6"/>
  <c r="F264" i="6"/>
  <c r="G264" i="6"/>
  <c r="H264" i="6"/>
  <c r="I264" i="6"/>
  <c r="J264" i="6"/>
  <c r="K264" i="6"/>
  <c r="L264" i="6"/>
  <c r="M264" i="6"/>
  <c r="N264" i="6"/>
  <c r="O264" i="6"/>
  <c r="P264" i="6"/>
  <c r="C265" i="6"/>
  <c r="E265" i="6"/>
  <c r="F265" i="6"/>
  <c r="G265" i="6"/>
  <c r="H265" i="6"/>
  <c r="I265" i="6"/>
  <c r="J265" i="6"/>
  <c r="K265" i="6"/>
  <c r="L265" i="6"/>
  <c r="M265" i="6"/>
  <c r="N265" i="6"/>
  <c r="O265" i="6"/>
  <c r="P265" i="6"/>
  <c r="C266" i="6"/>
  <c r="E266" i="6"/>
  <c r="F266" i="6"/>
  <c r="G266" i="6"/>
  <c r="H266" i="6"/>
  <c r="I266" i="6"/>
  <c r="J266" i="6"/>
  <c r="K266" i="6"/>
  <c r="L266" i="6"/>
  <c r="M266" i="6"/>
  <c r="N266" i="6"/>
  <c r="O266" i="6"/>
  <c r="P266" i="6"/>
  <c r="C267" i="6"/>
  <c r="E267" i="6"/>
  <c r="F267" i="6"/>
  <c r="G267" i="6"/>
  <c r="H267" i="6"/>
  <c r="I267" i="6"/>
  <c r="J267" i="6"/>
  <c r="K267" i="6"/>
  <c r="L267" i="6"/>
  <c r="M267" i="6"/>
  <c r="N267" i="6"/>
  <c r="O267" i="6"/>
  <c r="P267" i="6"/>
  <c r="C268" i="6"/>
  <c r="E268" i="6"/>
  <c r="F268" i="6"/>
  <c r="G268" i="6"/>
  <c r="H268" i="6"/>
  <c r="I268" i="6"/>
  <c r="J268" i="6"/>
  <c r="K268" i="6"/>
  <c r="L268" i="6"/>
  <c r="M268" i="6"/>
  <c r="N268" i="6"/>
  <c r="O268" i="6"/>
  <c r="P268" i="6"/>
  <c r="C269" i="6"/>
  <c r="E269" i="6"/>
  <c r="F269" i="6"/>
  <c r="G269" i="6"/>
  <c r="H269" i="6"/>
  <c r="I269" i="6"/>
  <c r="J269" i="6"/>
  <c r="K269" i="6"/>
  <c r="L269" i="6"/>
  <c r="M269" i="6"/>
  <c r="N269" i="6"/>
  <c r="O269" i="6"/>
  <c r="P269" i="6"/>
  <c r="C270" i="6"/>
  <c r="E270" i="6"/>
  <c r="F270" i="6"/>
  <c r="G270" i="6"/>
  <c r="H270" i="6"/>
  <c r="I270" i="6"/>
  <c r="J270" i="6"/>
  <c r="K270" i="6"/>
  <c r="L270" i="6"/>
  <c r="M270" i="6"/>
  <c r="N270" i="6"/>
  <c r="O270" i="6"/>
  <c r="P270" i="6"/>
  <c r="C271" i="6"/>
  <c r="E271" i="6"/>
  <c r="F271" i="6"/>
  <c r="G271" i="6"/>
  <c r="H271" i="6"/>
  <c r="I271" i="6"/>
  <c r="J271" i="6"/>
  <c r="K271" i="6"/>
  <c r="L271" i="6"/>
  <c r="M271" i="6"/>
  <c r="N271" i="6"/>
  <c r="O271" i="6"/>
  <c r="P271" i="6"/>
  <c r="C272" i="6"/>
  <c r="E272" i="6"/>
  <c r="F272" i="6"/>
  <c r="G272" i="6"/>
  <c r="H272" i="6"/>
  <c r="I272" i="6"/>
  <c r="J272" i="6"/>
  <c r="K272" i="6"/>
  <c r="L272" i="6"/>
  <c r="M272" i="6"/>
  <c r="N272" i="6"/>
  <c r="O272" i="6"/>
  <c r="P272" i="6"/>
  <c r="C273" i="6"/>
  <c r="E273" i="6"/>
  <c r="F273" i="6"/>
  <c r="G273" i="6"/>
  <c r="H273" i="6"/>
  <c r="I273" i="6"/>
  <c r="J273" i="6"/>
  <c r="K273" i="6"/>
  <c r="L273" i="6"/>
  <c r="M273" i="6"/>
  <c r="N273" i="6"/>
  <c r="O273" i="6"/>
  <c r="P273" i="6"/>
  <c r="C274" i="6"/>
  <c r="E274" i="6"/>
  <c r="F274" i="6"/>
  <c r="G274" i="6"/>
  <c r="H274" i="6"/>
  <c r="I274" i="6"/>
  <c r="J274" i="6"/>
  <c r="K274" i="6"/>
  <c r="L274" i="6"/>
  <c r="M274" i="6"/>
  <c r="N274" i="6"/>
  <c r="O274" i="6"/>
  <c r="P274" i="6"/>
  <c r="C275" i="6"/>
  <c r="E275" i="6"/>
  <c r="F275" i="6"/>
  <c r="G275" i="6"/>
  <c r="H275" i="6"/>
  <c r="I275" i="6"/>
  <c r="J275" i="6"/>
  <c r="K275" i="6"/>
  <c r="L275" i="6"/>
  <c r="M275" i="6"/>
  <c r="N275" i="6"/>
  <c r="O275" i="6"/>
  <c r="P275" i="6"/>
  <c r="C276" i="6"/>
  <c r="E276" i="6"/>
  <c r="F276" i="6"/>
  <c r="G276" i="6"/>
  <c r="H276" i="6"/>
  <c r="I276" i="6"/>
  <c r="J276" i="6"/>
  <c r="K276" i="6"/>
  <c r="L276" i="6"/>
  <c r="M276" i="6"/>
  <c r="N276" i="6"/>
  <c r="O276" i="6"/>
  <c r="P276" i="6"/>
  <c r="C277" i="6"/>
  <c r="E277" i="6"/>
  <c r="F277" i="6"/>
  <c r="G277" i="6"/>
  <c r="H277" i="6"/>
  <c r="I277" i="6"/>
  <c r="J277" i="6"/>
  <c r="K277" i="6"/>
  <c r="L277" i="6"/>
  <c r="M277" i="6"/>
  <c r="N277" i="6"/>
  <c r="O277" i="6"/>
  <c r="P277" i="6"/>
  <c r="C278" i="6"/>
  <c r="E278" i="6"/>
  <c r="F278" i="6"/>
  <c r="G278" i="6"/>
  <c r="H278" i="6"/>
  <c r="I278" i="6"/>
  <c r="J278" i="6"/>
  <c r="K278" i="6"/>
  <c r="L278" i="6"/>
  <c r="M278" i="6"/>
  <c r="N278" i="6"/>
  <c r="O278" i="6"/>
  <c r="P278" i="6"/>
  <c r="C279" i="6"/>
  <c r="E279" i="6"/>
  <c r="F279" i="6"/>
  <c r="G279" i="6"/>
  <c r="H279" i="6"/>
  <c r="I279" i="6"/>
  <c r="J279" i="6"/>
  <c r="K279" i="6"/>
  <c r="L279" i="6"/>
  <c r="M279" i="6"/>
  <c r="N279" i="6"/>
  <c r="O279" i="6"/>
  <c r="P279" i="6"/>
  <c r="C280" i="6"/>
  <c r="E280" i="6"/>
  <c r="F280" i="6"/>
  <c r="G280" i="6"/>
  <c r="H280" i="6"/>
  <c r="I280" i="6"/>
  <c r="J280" i="6"/>
  <c r="K280" i="6"/>
  <c r="L280" i="6"/>
  <c r="M280" i="6"/>
  <c r="N280" i="6"/>
  <c r="O280" i="6"/>
  <c r="P280" i="6"/>
  <c r="C281" i="6"/>
  <c r="E281" i="6"/>
  <c r="F281" i="6"/>
  <c r="G281" i="6"/>
  <c r="H281" i="6"/>
  <c r="I281" i="6"/>
  <c r="J281" i="6"/>
  <c r="K281" i="6"/>
  <c r="L281" i="6"/>
  <c r="M281" i="6"/>
  <c r="N281" i="6"/>
  <c r="O281" i="6"/>
  <c r="P281" i="6"/>
  <c r="C282" i="6"/>
  <c r="E282" i="6"/>
  <c r="F282" i="6"/>
  <c r="G282" i="6"/>
  <c r="H282" i="6"/>
  <c r="I282" i="6"/>
  <c r="J282" i="6"/>
  <c r="K282" i="6"/>
  <c r="L282" i="6"/>
  <c r="M282" i="6"/>
  <c r="N282" i="6"/>
  <c r="O282" i="6"/>
  <c r="P282" i="6"/>
  <c r="C283" i="6"/>
  <c r="E283" i="6"/>
  <c r="F283" i="6"/>
  <c r="G283" i="6"/>
  <c r="H283" i="6"/>
  <c r="I283" i="6"/>
  <c r="J283" i="6"/>
  <c r="K283" i="6"/>
  <c r="L283" i="6"/>
  <c r="M283" i="6"/>
  <c r="N283" i="6"/>
  <c r="O283" i="6"/>
  <c r="P283" i="6"/>
  <c r="C284" i="6"/>
  <c r="E284" i="6"/>
  <c r="F284" i="6"/>
  <c r="G284" i="6"/>
  <c r="H284" i="6"/>
  <c r="I284" i="6"/>
  <c r="J284" i="6"/>
  <c r="K284" i="6"/>
  <c r="L284" i="6"/>
  <c r="M284" i="6"/>
  <c r="N284" i="6"/>
  <c r="O284" i="6"/>
  <c r="P284" i="6"/>
  <c r="C285" i="6"/>
  <c r="E285" i="6"/>
  <c r="F285" i="6"/>
  <c r="G285" i="6"/>
  <c r="H285" i="6"/>
  <c r="I285" i="6"/>
  <c r="J285" i="6"/>
  <c r="K285" i="6"/>
  <c r="L285" i="6"/>
  <c r="M285" i="6"/>
  <c r="N285" i="6"/>
  <c r="O285" i="6"/>
  <c r="P285" i="6"/>
  <c r="C286" i="6"/>
  <c r="E286" i="6"/>
  <c r="F286" i="6"/>
  <c r="G286" i="6"/>
  <c r="H286" i="6"/>
  <c r="I286" i="6"/>
  <c r="J286" i="6"/>
  <c r="K286" i="6"/>
  <c r="L286" i="6"/>
  <c r="M286" i="6"/>
  <c r="N286" i="6"/>
  <c r="O286" i="6"/>
  <c r="P286" i="6"/>
  <c r="C287" i="6"/>
  <c r="E287" i="6"/>
  <c r="F287" i="6"/>
  <c r="G287" i="6"/>
  <c r="H287" i="6"/>
  <c r="I287" i="6"/>
  <c r="J287" i="6"/>
  <c r="K287" i="6"/>
  <c r="L287" i="6"/>
  <c r="M287" i="6"/>
  <c r="N287" i="6"/>
  <c r="O287" i="6"/>
  <c r="P287" i="6"/>
  <c r="C288" i="6"/>
  <c r="E288" i="6"/>
  <c r="F288" i="6"/>
  <c r="G288" i="6"/>
  <c r="H288" i="6"/>
  <c r="I288" i="6"/>
  <c r="J288" i="6"/>
  <c r="K288" i="6"/>
  <c r="L288" i="6"/>
  <c r="M288" i="6"/>
  <c r="N288" i="6"/>
  <c r="O288" i="6"/>
  <c r="P288" i="6"/>
  <c r="C289" i="6"/>
  <c r="E289" i="6"/>
  <c r="F289" i="6"/>
  <c r="G289" i="6"/>
  <c r="H289" i="6"/>
  <c r="I289" i="6"/>
  <c r="J289" i="6"/>
  <c r="K289" i="6"/>
  <c r="L289" i="6"/>
  <c r="M289" i="6"/>
  <c r="N289" i="6"/>
  <c r="O289" i="6"/>
  <c r="P289" i="6"/>
  <c r="C290" i="6"/>
  <c r="E290" i="6"/>
  <c r="F290" i="6"/>
  <c r="G290" i="6"/>
  <c r="H290" i="6"/>
  <c r="I290" i="6"/>
  <c r="J290" i="6"/>
  <c r="K290" i="6"/>
  <c r="L290" i="6"/>
  <c r="M290" i="6"/>
  <c r="N290" i="6"/>
  <c r="O290" i="6"/>
  <c r="P290" i="6"/>
  <c r="C291" i="6"/>
  <c r="E291" i="6"/>
  <c r="F291" i="6"/>
  <c r="G291" i="6"/>
  <c r="H291" i="6"/>
  <c r="I291" i="6"/>
  <c r="J291" i="6"/>
  <c r="K291" i="6"/>
  <c r="L291" i="6"/>
  <c r="M291" i="6"/>
  <c r="N291" i="6"/>
  <c r="O291" i="6"/>
  <c r="P291" i="6"/>
  <c r="C292" i="6"/>
  <c r="E292" i="6"/>
  <c r="F292" i="6"/>
  <c r="G292" i="6"/>
  <c r="H292" i="6"/>
  <c r="I292" i="6"/>
  <c r="J292" i="6"/>
  <c r="K292" i="6"/>
  <c r="L292" i="6"/>
  <c r="M292" i="6"/>
  <c r="N292" i="6"/>
  <c r="O292" i="6"/>
  <c r="P292" i="6"/>
  <c r="C293" i="6"/>
  <c r="E293" i="6"/>
  <c r="F293" i="6"/>
  <c r="G293" i="6"/>
  <c r="H293" i="6"/>
  <c r="I293" i="6"/>
  <c r="J293" i="6"/>
  <c r="K293" i="6"/>
  <c r="L293" i="6"/>
  <c r="M293" i="6"/>
  <c r="N293" i="6"/>
  <c r="O293" i="6"/>
  <c r="P293" i="6"/>
  <c r="C294" i="6"/>
  <c r="E294" i="6"/>
  <c r="F294" i="6"/>
  <c r="G294" i="6"/>
  <c r="H294" i="6"/>
  <c r="I294" i="6"/>
  <c r="J294" i="6"/>
  <c r="K294" i="6"/>
  <c r="L294" i="6"/>
  <c r="M294" i="6"/>
  <c r="N294" i="6"/>
  <c r="O294" i="6"/>
  <c r="P294" i="6"/>
  <c r="C295" i="6"/>
  <c r="E295" i="6"/>
  <c r="F295" i="6"/>
  <c r="G295" i="6"/>
  <c r="H295" i="6"/>
  <c r="I295" i="6"/>
  <c r="J295" i="6"/>
  <c r="K295" i="6"/>
  <c r="L295" i="6"/>
  <c r="M295" i="6"/>
  <c r="N295" i="6"/>
  <c r="O295" i="6"/>
  <c r="P295" i="6"/>
  <c r="C296" i="6"/>
  <c r="E296" i="6"/>
  <c r="F296" i="6"/>
  <c r="G296" i="6"/>
  <c r="H296" i="6"/>
  <c r="I296" i="6"/>
  <c r="J296" i="6"/>
  <c r="K296" i="6"/>
  <c r="L296" i="6"/>
  <c r="M296" i="6"/>
  <c r="N296" i="6"/>
  <c r="O296" i="6"/>
  <c r="P296" i="6"/>
  <c r="C297" i="6"/>
  <c r="E297" i="6"/>
  <c r="F297" i="6"/>
  <c r="G297" i="6"/>
  <c r="H297" i="6"/>
  <c r="I297" i="6"/>
  <c r="J297" i="6"/>
  <c r="K297" i="6"/>
  <c r="L297" i="6"/>
  <c r="M297" i="6"/>
  <c r="N297" i="6"/>
  <c r="O297" i="6"/>
  <c r="P297" i="6"/>
  <c r="C298" i="6"/>
  <c r="E298" i="6"/>
  <c r="F298" i="6"/>
  <c r="G298" i="6"/>
  <c r="H298" i="6"/>
  <c r="I298" i="6"/>
  <c r="J298" i="6"/>
  <c r="K298" i="6"/>
  <c r="L298" i="6"/>
  <c r="M298" i="6"/>
  <c r="N298" i="6"/>
  <c r="O298" i="6"/>
  <c r="P298" i="6"/>
  <c r="C299" i="6"/>
  <c r="E299" i="6"/>
  <c r="F299" i="6"/>
  <c r="G299" i="6"/>
  <c r="H299" i="6"/>
  <c r="I299" i="6"/>
  <c r="J299" i="6"/>
  <c r="K299" i="6"/>
  <c r="L299" i="6"/>
  <c r="M299" i="6"/>
  <c r="N299" i="6"/>
  <c r="O299" i="6"/>
  <c r="P299" i="6"/>
  <c r="C300" i="6"/>
  <c r="E300" i="6"/>
  <c r="F300" i="6"/>
  <c r="G300" i="6"/>
  <c r="H300" i="6"/>
  <c r="I300" i="6"/>
  <c r="J300" i="6"/>
  <c r="K300" i="6"/>
  <c r="L300" i="6"/>
  <c r="M300" i="6"/>
  <c r="N300" i="6"/>
  <c r="O300" i="6"/>
  <c r="P300" i="6"/>
  <c r="C301" i="6"/>
  <c r="E301" i="6"/>
  <c r="F301" i="6"/>
  <c r="G301" i="6"/>
  <c r="H301" i="6"/>
  <c r="I301" i="6"/>
  <c r="J301" i="6"/>
  <c r="K301" i="6"/>
  <c r="L301" i="6"/>
  <c r="M301" i="6"/>
  <c r="N301" i="6"/>
  <c r="O301" i="6"/>
  <c r="P301" i="6"/>
  <c r="C302" i="6"/>
  <c r="E302" i="6"/>
  <c r="F302" i="6"/>
  <c r="G302" i="6"/>
  <c r="H302" i="6"/>
  <c r="I302" i="6"/>
  <c r="J302" i="6"/>
  <c r="K302" i="6"/>
  <c r="L302" i="6"/>
  <c r="M302" i="6"/>
  <c r="N302" i="6"/>
  <c r="O302" i="6"/>
  <c r="P302" i="6"/>
  <c r="C303" i="6"/>
  <c r="E303" i="6"/>
  <c r="F303" i="6"/>
  <c r="G303" i="6"/>
  <c r="H303" i="6"/>
  <c r="I303" i="6"/>
  <c r="J303" i="6"/>
  <c r="K303" i="6"/>
  <c r="L303" i="6"/>
  <c r="M303" i="6"/>
  <c r="N303" i="6"/>
  <c r="O303" i="6"/>
  <c r="P303" i="6"/>
  <c r="C304" i="6"/>
  <c r="E304" i="6"/>
  <c r="F304" i="6"/>
  <c r="G304" i="6"/>
  <c r="H304" i="6"/>
  <c r="I304" i="6"/>
  <c r="J304" i="6"/>
  <c r="K304" i="6"/>
  <c r="L304" i="6"/>
  <c r="M304" i="6"/>
  <c r="N304" i="6"/>
  <c r="O304" i="6"/>
  <c r="P304" i="6"/>
  <c r="C305" i="6"/>
  <c r="E305" i="6"/>
  <c r="F305" i="6"/>
  <c r="G305" i="6"/>
  <c r="H305" i="6"/>
  <c r="I305" i="6"/>
  <c r="J305" i="6"/>
  <c r="K305" i="6"/>
  <c r="L305" i="6"/>
  <c r="M305" i="6"/>
  <c r="N305" i="6"/>
  <c r="O305" i="6"/>
  <c r="P305" i="6"/>
  <c r="C306" i="6"/>
  <c r="E306" i="6"/>
  <c r="F306" i="6"/>
  <c r="G306" i="6"/>
  <c r="H306" i="6"/>
  <c r="I306" i="6"/>
  <c r="J306" i="6"/>
  <c r="K306" i="6"/>
  <c r="L306" i="6"/>
  <c r="M306" i="6"/>
  <c r="N306" i="6"/>
  <c r="O306" i="6"/>
  <c r="P306" i="6"/>
  <c r="C307" i="6"/>
  <c r="E307" i="6"/>
  <c r="F307" i="6"/>
  <c r="G307" i="6"/>
  <c r="H307" i="6"/>
  <c r="I307" i="6"/>
  <c r="J307" i="6"/>
  <c r="K307" i="6"/>
  <c r="L307" i="6"/>
  <c r="M307" i="6"/>
  <c r="N307" i="6"/>
  <c r="O307" i="6"/>
  <c r="P307" i="6"/>
  <c r="C308" i="6"/>
  <c r="E308" i="6"/>
  <c r="F308" i="6"/>
  <c r="G308" i="6"/>
  <c r="H308" i="6"/>
  <c r="I308" i="6"/>
  <c r="J308" i="6"/>
  <c r="K308" i="6"/>
  <c r="L308" i="6"/>
  <c r="M308" i="6"/>
  <c r="N308" i="6"/>
  <c r="O308" i="6"/>
  <c r="P308" i="6"/>
  <c r="C309" i="6"/>
  <c r="E309" i="6"/>
  <c r="F309" i="6"/>
  <c r="G309" i="6"/>
  <c r="H309" i="6"/>
  <c r="I309" i="6"/>
  <c r="J309" i="6"/>
  <c r="K309" i="6"/>
  <c r="L309" i="6"/>
  <c r="M309" i="6"/>
  <c r="N309" i="6"/>
  <c r="O309" i="6"/>
  <c r="P309" i="6"/>
  <c r="C310" i="6"/>
  <c r="E310" i="6"/>
  <c r="F310" i="6"/>
  <c r="G310" i="6"/>
  <c r="H310" i="6"/>
  <c r="I310" i="6"/>
  <c r="J310" i="6"/>
  <c r="K310" i="6"/>
  <c r="L310" i="6"/>
  <c r="M310" i="6"/>
  <c r="N310" i="6"/>
  <c r="O310" i="6"/>
  <c r="P310" i="6"/>
  <c r="C311" i="6"/>
  <c r="E311" i="6"/>
  <c r="F311" i="6"/>
  <c r="G311" i="6"/>
  <c r="H311" i="6"/>
  <c r="I311" i="6"/>
  <c r="J311" i="6"/>
  <c r="K311" i="6"/>
  <c r="L311" i="6"/>
  <c r="M311" i="6"/>
  <c r="N311" i="6"/>
  <c r="O311" i="6"/>
  <c r="P311" i="6"/>
  <c r="C312" i="6"/>
  <c r="E312" i="6"/>
  <c r="F312" i="6"/>
  <c r="G312" i="6"/>
  <c r="H312" i="6"/>
  <c r="I312" i="6"/>
  <c r="J312" i="6"/>
  <c r="K312" i="6"/>
  <c r="L312" i="6"/>
  <c r="M312" i="6"/>
  <c r="N312" i="6"/>
  <c r="O312" i="6"/>
  <c r="P312" i="6"/>
  <c r="C313" i="6"/>
  <c r="E313" i="6"/>
  <c r="F313" i="6"/>
  <c r="G313" i="6"/>
  <c r="H313" i="6"/>
  <c r="I313" i="6"/>
  <c r="J313" i="6"/>
  <c r="K313" i="6"/>
  <c r="L313" i="6"/>
  <c r="M313" i="6"/>
  <c r="N313" i="6"/>
  <c r="O313" i="6"/>
  <c r="P313" i="6"/>
  <c r="C314" i="6"/>
  <c r="E314" i="6"/>
  <c r="F314" i="6"/>
  <c r="G314" i="6"/>
  <c r="H314" i="6"/>
  <c r="I314" i="6"/>
  <c r="J314" i="6"/>
  <c r="K314" i="6"/>
  <c r="L314" i="6"/>
  <c r="M314" i="6"/>
  <c r="N314" i="6"/>
  <c r="O314" i="6"/>
  <c r="P314" i="6"/>
  <c r="C315" i="6"/>
  <c r="E315" i="6"/>
  <c r="F315" i="6"/>
  <c r="G315" i="6"/>
  <c r="H315" i="6"/>
  <c r="I315" i="6"/>
  <c r="J315" i="6"/>
  <c r="K315" i="6"/>
  <c r="L315" i="6"/>
  <c r="M315" i="6"/>
  <c r="N315" i="6"/>
  <c r="O315" i="6"/>
  <c r="P315" i="6"/>
  <c r="C316" i="6"/>
  <c r="E316" i="6"/>
  <c r="F316" i="6"/>
  <c r="G316" i="6"/>
  <c r="H316" i="6"/>
  <c r="I316" i="6"/>
  <c r="J316" i="6"/>
  <c r="K316" i="6"/>
  <c r="L316" i="6"/>
  <c r="M316" i="6"/>
  <c r="N316" i="6"/>
  <c r="O316" i="6"/>
  <c r="P316" i="6"/>
  <c r="C317" i="6"/>
  <c r="E317" i="6"/>
  <c r="F317" i="6"/>
  <c r="G317" i="6"/>
  <c r="H317" i="6"/>
  <c r="I317" i="6"/>
  <c r="J317" i="6"/>
  <c r="K317" i="6"/>
  <c r="L317" i="6"/>
  <c r="M317" i="6"/>
  <c r="N317" i="6"/>
  <c r="O317" i="6"/>
  <c r="P317" i="6"/>
  <c r="C318" i="6"/>
  <c r="E318" i="6"/>
  <c r="F318" i="6"/>
  <c r="G318" i="6"/>
  <c r="H318" i="6"/>
  <c r="I318" i="6"/>
  <c r="J318" i="6"/>
  <c r="K318" i="6"/>
  <c r="L318" i="6"/>
  <c r="M318" i="6"/>
  <c r="N318" i="6"/>
  <c r="O318" i="6"/>
  <c r="P318" i="6"/>
  <c r="C319" i="6"/>
  <c r="E319" i="6"/>
  <c r="F319" i="6"/>
  <c r="G319" i="6"/>
  <c r="H319" i="6"/>
  <c r="I319" i="6"/>
  <c r="J319" i="6"/>
  <c r="K319" i="6"/>
  <c r="L319" i="6"/>
  <c r="M319" i="6"/>
  <c r="N319" i="6"/>
  <c r="O319" i="6"/>
  <c r="P319" i="6"/>
  <c r="C320" i="6"/>
  <c r="E320" i="6"/>
  <c r="F320" i="6"/>
  <c r="G320" i="6"/>
  <c r="H320" i="6"/>
  <c r="I320" i="6"/>
  <c r="J320" i="6"/>
  <c r="K320" i="6"/>
  <c r="L320" i="6"/>
  <c r="M320" i="6"/>
  <c r="N320" i="6"/>
  <c r="O320" i="6"/>
  <c r="P320" i="6"/>
  <c r="C321" i="6"/>
  <c r="E321" i="6"/>
  <c r="F321" i="6"/>
  <c r="G321" i="6"/>
  <c r="H321" i="6"/>
  <c r="I321" i="6"/>
  <c r="J321" i="6"/>
  <c r="K321" i="6"/>
  <c r="L321" i="6"/>
  <c r="M321" i="6"/>
  <c r="N321" i="6"/>
  <c r="O321" i="6"/>
  <c r="P321" i="6"/>
  <c r="C322" i="6"/>
  <c r="E322" i="6"/>
  <c r="F322" i="6"/>
  <c r="G322" i="6"/>
  <c r="H322" i="6"/>
  <c r="I322" i="6"/>
  <c r="J322" i="6"/>
  <c r="K322" i="6"/>
  <c r="L322" i="6"/>
  <c r="M322" i="6"/>
  <c r="N322" i="6"/>
  <c r="O322" i="6"/>
  <c r="P322" i="6"/>
  <c r="C323" i="6"/>
  <c r="E323" i="6"/>
  <c r="F323" i="6"/>
  <c r="G323" i="6"/>
  <c r="H323" i="6"/>
  <c r="I323" i="6"/>
  <c r="J323" i="6"/>
  <c r="K323" i="6"/>
  <c r="L323" i="6"/>
  <c r="M323" i="6"/>
  <c r="N323" i="6"/>
  <c r="O323" i="6"/>
  <c r="P323" i="6"/>
  <c r="C324" i="6"/>
  <c r="E324" i="6"/>
  <c r="F324" i="6"/>
  <c r="G324" i="6"/>
  <c r="H324" i="6"/>
  <c r="I324" i="6"/>
  <c r="J324" i="6"/>
  <c r="K324" i="6"/>
  <c r="L324" i="6"/>
  <c r="M324" i="6"/>
  <c r="N324" i="6"/>
  <c r="O324" i="6"/>
  <c r="P324" i="6"/>
  <c r="P260" i="6"/>
  <c r="O260" i="6"/>
  <c r="N260" i="6"/>
  <c r="M260" i="6"/>
  <c r="L260" i="6"/>
  <c r="K260" i="6"/>
  <c r="J260" i="6"/>
  <c r="I260" i="6"/>
  <c r="H260" i="6"/>
  <c r="G260" i="6"/>
  <c r="F260" i="6"/>
  <c r="E260" i="6"/>
  <c r="C260" i="6"/>
  <c r="C117" i="6"/>
  <c r="D117" i="6"/>
  <c r="E117" i="6"/>
  <c r="F117" i="6"/>
  <c r="L117" i="6"/>
  <c r="M117" i="6"/>
  <c r="N117" i="6"/>
  <c r="P189" i="6" s="1"/>
  <c r="C118" i="6"/>
  <c r="D118" i="6"/>
  <c r="E118" i="6"/>
  <c r="F118" i="6"/>
  <c r="L118" i="6"/>
  <c r="M118" i="6"/>
  <c r="N118" i="6"/>
  <c r="P190" i="6" s="1"/>
  <c r="C119" i="6"/>
  <c r="D119" i="6"/>
  <c r="E119" i="6"/>
  <c r="F119" i="6"/>
  <c r="L119" i="6"/>
  <c r="M119" i="6"/>
  <c r="N119" i="6"/>
  <c r="P191" i="6" s="1"/>
  <c r="C359" i="6"/>
  <c r="D359" i="6"/>
  <c r="C360" i="6"/>
  <c r="D360" i="6"/>
  <c r="C361" i="6"/>
  <c r="D361" i="6"/>
  <c r="C362" i="6"/>
  <c r="D362" i="6"/>
  <c r="C363" i="6"/>
  <c r="D363" i="6"/>
  <c r="C364" i="6"/>
  <c r="D364" i="6"/>
  <c r="C365" i="6"/>
  <c r="D365" i="6"/>
  <c r="C366" i="6"/>
  <c r="D366" i="6"/>
  <c r="C367" i="6"/>
  <c r="D367" i="6"/>
  <c r="C368" i="6"/>
  <c r="D368" i="6"/>
  <c r="C369" i="6"/>
  <c r="D369" i="6"/>
  <c r="E369" i="6"/>
  <c r="F369" i="6"/>
  <c r="C370" i="6"/>
  <c r="D370" i="6"/>
  <c r="E370" i="6"/>
  <c r="F370" i="6"/>
  <c r="C371" i="6"/>
  <c r="D371" i="6"/>
  <c r="E371" i="6"/>
  <c r="F371" i="6"/>
  <c r="D372" i="6"/>
  <c r="E372" i="6"/>
  <c r="D373" i="6"/>
  <c r="E373" i="6"/>
  <c r="C374" i="6"/>
  <c r="D374" i="6"/>
  <c r="E374" i="6"/>
  <c r="F374" i="6"/>
  <c r="C375" i="6"/>
  <c r="D375" i="6"/>
  <c r="E375" i="6"/>
  <c r="F375" i="6"/>
  <c r="C376" i="6"/>
  <c r="D376" i="6"/>
  <c r="E376" i="6"/>
  <c r="F376" i="6"/>
  <c r="C377" i="6"/>
  <c r="D377" i="6"/>
  <c r="E377" i="6"/>
  <c r="F377" i="6"/>
  <c r="C378" i="6"/>
  <c r="D378" i="6"/>
  <c r="E378" i="6"/>
  <c r="F378" i="6"/>
  <c r="C379" i="6"/>
  <c r="D379" i="6"/>
  <c r="E379" i="6"/>
  <c r="F379" i="6"/>
  <c r="C380" i="6"/>
  <c r="D380" i="6"/>
  <c r="E380" i="6"/>
  <c r="F380" i="6"/>
  <c r="K385" i="6"/>
  <c r="M457" i="6" s="1"/>
  <c r="K386" i="6"/>
  <c r="M458" i="6" s="1"/>
  <c r="N116" i="6"/>
  <c r="P188" i="6" s="1"/>
  <c r="M116" i="6"/>
  <c r="L116" i="6"/>
  <c r="K116" i="6"/>
  <c r="J116" i="6"/>
  <c r="I116" i="6"/>
  <c r="H116" i="6"/>
  <c r="G116" i="6"/>
  <c r="F116" i="6"/>
  <c r="E116" i="6"/>
  <c r="D116" i="6"/>
  <c r="L381" i="6" l="1"/>
  <c r="K382" i="6"/>
  <c r="M454" i="6" s="1"/>
  <c r="M397" i="6"/>
  <c r="O469" i="6" s="1"/>
  <c r="M396" i="6"/>
  <c r="O468" i="6" s="1"/>
  <c r="M395" i="6"/>
  <c r="O467" i="6" s="1"/>
  <c r="M394" i="6"/>
  <c r="O466" i="6" s="1"/>
  <c r="M393" i="6"/>
  <c r="O465" i="6" s="1"/>
  <c r="M392" i="6"/>
  <c r="O464" i="6" s="1"/>
  <c r="M391" i="6"/>
  <c r="O463" i="6" s="1"/>
  <c r="M390" i="6"/>
  <c r="O462" i="6" s="1"/>
  <c r="M389" i="6"/>
  <c r="O461" i="6" s="1"/>
  <c r="M388" i="6"/>
  <c r="O460" i="6" s="1"/>
  <c r="M387" i="6"/>
  <c r="O459" i="6" s="1"/>
  <c r="M386" i="6"/>
  <c r="O458" i="6" s="1"/>
  <c r="M385" i="6"/>
  <c r="O457" i="6" s="1"/>
  <c r="M384" i="6"/>
  <c r="O456" i="6" s="1"/>
  <c r="M383" i="6"/>
  <c r="O455" i="6" s="1"/>
  <c r="M382" i="6"/>
  <c r="O454" i="6" s="1"/>
  <c r="M381" i="6"/>
  <c r="L384" i="6"/>
  <c r="N456" i="6" s="1"/>
  <c r="J397" i="6"/>
  <c r="L469" i="6" s="1"/>
  <c r="J396" i="6"/>
  <c r="L468" i="6" s="1"/>
  <c r="J395" i="6"/>
  <c r="L467" i="6" s="1"/>
  <c r="J394" i="6"/>
  <c r="L466" i="6" s="1"/>
  <c r="J393" i="6"/>
  <c r="L465" i="6" s="1"/>
  <c r="J392" i="6"/>
  <c r="L464" i="6" s="1"/>
  <c r="J391" i="6"/>
  <c r="L463" i="6" s="1"/>
  <c r="J390" i="6"/>
  <c r="L462" i="6" s="1"/>
  <c r="J389" i="6"/>
  <c r="L461" i="6" s="1"/>
  <c r="J388" i="6"/>
  <c r="L460" i="6" s="1"/>
  <c r="J387" i="6"/>
  <c r="L459" i="6" s="1"/>
  <c r="J386" i="6"/>
  <c r="L458" i="6" s="1"/>
  <c r="J385" i="6"/>
  <c r="L457" i="6" s="1"/>
  <c r="J384" i="6"/>
  <c r="L456" i="6" s="1"/>
  <c r="J383" i="6"/>
  <c r="L455" i="6" s="1"/>
  <c r="J382" i="6"/>
  <c r="L454" i="6" s="1"/>
  <c r="J381" i="6"/>
  <c r="L388" i="6"/>
  <c r="N460" i="6" s="1"/>
  <c r="I397" i="6"/>
  <c r="K469" i="6" s="1"/>
  <c r="I396" i="6"/>
  <c r="K468" i="6" s="1"/>
  <c r="I395" i="6"/>
  <c r="K467" i="6" s="1"/>
  <c r="I394" i="6"/>
  <c r="K466" i="6" s="1"/>
  <c r="I393" i="6"/>
  <c r="K465" i="6" s="1"/>
  <c r="I392" i="6"/>
  <c r="K464" i="6" s="1"/>
  <c r="I391" i="6"/>
  <c r="K463" i="6" s="1"/>
  <c r="I390" i="6"/>
  <c r="K462" i="6" s="1"/>
  <c r="I389" i="6"/>
  <c r="K461" i="6" s="1"/>
  <c r="I388" i="6"/>
  <c r="K460" i="6" s="1"/>
  <c r="I387" i="6"/>
  <c r="K459" i="6" s="1"/>
  <c r="I386" i="6"/>
  <c r="K458" i="6" s="1"/>
  <c r="I385" i="6"/>
  <c r="K457" i="6" s="1"/>
  <c r="I384" i="6"/>
  <c r="K456" i="6" s="1"/>
  <c r="I383" i="6"/>
  <c r="K455" i="6" s="1"/>
  <c r="I382" i="6"/>
  <c r="K454" i="6" s="1"/>
  <c r="I381" i="6"/>
  <c r="L387" i="6"/>
  <c r="N459" i="6" s="1"/>
  <c r="H397" i="6"/>
  <c r="J469" i="6" s="1"/>
  <c r="H396" i="6"/>
  <c r="J468" i="6" s="1"/>
  <c r="H395" i="6"/>
  <c r="J467" i="6" s="1"/>
  <c r="H394" i="6"/>
  <c r="J466" i="6" s="1"/>
  <c r="H393" i="6"/>
  <c r="J465" i="6" s="1"/>
  <c r="H392" i="6"/>
  <c r="J464" i="6" s="1"/>
  <c r="H391" i="6"/>
  <c r="J463" i="6" s="1"/>
  <c r="H390" i="6"/>
  <c r="J462" i="6" s="1"/>
  <c r="H389" i="6"/>
  <c r="J461" i="6" s="1"/>
  <c r="H388" i="6"/>
  <c r="J460" i="6" s="1"/>
  <c r="H387" i="6"/>
  <c r="J459" i="6" s="1"/>
  <c r="H386" i="6"/>
  <c r="J458" i="6" s="1"/>
  <c r="H385" i="6"/>
  <c r="J457" i="6" s="1"/>
  <c r="H384" i="6"/>
  <c r="J456" i="6" s="1"/>
  <c r="H383" i="6"/>
  <c r="J455" i="6" s="1"/>
  <c r="H382" i="6"/>
  <c r="J454" i="6" s="1"/>
  <c r="H381" i="6"/>
  <c r="L386" i="6"/>
  <c r="N458" i="6" s="1"/>
  <c r="K384" i="6"/>
  <c r="M456" i="6" s="1"/>
  <c r="G397" i="6"/>
  <c r="I469" i="6" s="1"/>
  <c r="G396" i="6"/>
  <c r="I468" i="6" s="1"/>
  <c r="G395" i="6"/>
  <c r="I467" i="6" s="1"/>
  <c r="G394" i="6"/>
  <c r="I466" i="6" s="1"/>
  <c r="G393" i="6"/>
  <c r="I465" i="6" s="1"/>
  <c r="G392" i="6"/>
  <c r="I464" i="6" s="1"/>
  <c r="G391" i="6"/>
  <c r="I463" i="6" s="1"/>
  <c r="G390" i="6"/>
  <c r="I462" i="6" s="1"/>
  <c r="G389" i="6"/>
  <c r="I461" i="6" s="1"/>
  <c r="G388" i="6"/>
  <c r="I460" i="6" s="1"/>
  <c r="G387" i="6"/>
  <c r="I459" i="6" s="1"/>
  <c r="G386" i="6"/>
  <c r="I458" i="6" s="1"/>
  <c r="G385" i="6"/>
  <c r="I457" i="6" s="1"/>
  <c r="G384" i="6"/>
  <c r="I456" i="6" s="1"/>
  <c r="G383" i="6"/>
  <c r="I455" i="6" s="1"/>
  <c r="G382" i="6"/>
  <c r="I454" i="6" s="1"/>
  <c r="G381" i="6"/>
  <c r="L382" i="6"/>
  <c r="N454" i="6" s="1"/>
  <c r="K383" i="6"/>
  <c r="M455" i="6" s="1"/>
  <c r="F397" i="6"/>
  <c r="H469" i="6" s="1"/>
  <c r="F396" i="6"/>
  <c r="H468" i="6" s="1"/>
  <c r="F395" i="6"/>
  <c r="H467" i="6" s="1"/>
  <c r="F394" i="6"/>
  <c r="H466" i="6" s="1"/>
  <c r="F393" i="6"/>
  <c r="H465" i="6" s="1"/>
  <c r="F392" i="6"/>
  <c r="H464" i="6" s="1"/>
  <c r="F391" i="6"/>
  <c r="H463" i="6" s="1"/>
  <c r="F390" i="6"/>
  <c r="H462" i="6" s="1"/>
  <c r="F389" i="6"/>
  <c r="H461" i="6" s="1"/>
  <c r="F388" i="6"/>
  <c r="H460" i="6" s="1"/>
  <c r="F387" i="6"/>
  <c r="H459" i="6" s="1"/>
  <c r="F386" i="6"/>
  <c r="H458" i="6" s="1"/>
  <c r="F385" i="6"/>
  <c r="H457" i="6" s="1"/>
  <c r="F384" i="6"/>
  <c r="H456" i="6" s="1"/>
  <c r="F383" i="6"/>
  <c r="H455" i="6" s="1"/>
  <c r="F382" i="6"/>
  <c r="H454" i="6" s="1"/>
  <c r="F381" i="6"/>
  <c r="L383" i="6"/>
  <c r="N455" i="6" s="1"/>
  <c r="E397" i="6"/>
  <c r="G469" i="6" s="1"/>
  <c r="E396" i="6"/>
  <c r="G468" i="6" s="1"/>
  <c r="E395" i="6"/>
  <c r="G467" i="6" s="1"/>
  <c r="E394" i="6"/>
  <c r="G466" i="6" s="1"/>
  <c r="E393" i="6"/>
  <c r="G465" i="6" s="1"/>
  <c r="E392" i="6"/>
  <c r="G464" i="6" s="1"/>
  <c r="E391" i="6"/>
  <c r="G463" i="6" s="1"/>
  <c r="E390" i="6"/>
  <c r="G462" i="6" s="1"/>
  <c r="E389" i="6"/>
  <c r="G461" i="6" s="1"/>
  <c r="E388" i="6"/>
  <c r="G460" i="6" s="1"/>
  <c r="E387" i="6"/>
  <c r="G459" i="6" s="1"/>
  <c r="E386" i="6"/>
  <c r="G458" i="6" s="1"/>
  <c r="E385" i="6"/>
  <c r="G457" i="6" s="1"/>
  <c r="E384" i="6"/>
  <c r="G456" i="6" s="1"/>
  <c r="E383" i="6"/>
  <c r="G455" i="6" s="1"/>
  <c r="E382" i="6"/>
  <c r="G454" i="6" s="1"/>
  <c r="E381" i="6"/>
  <c r="D397" i="6"/>
  <c r="F469" i="6" s="1"/>
  <c r="D396" i="6"/>
  <c r="F468" i="6" s="1"/>
  <c r="D395" i="6"/>
  <c r="F467" i="6" s="1"/>
  <c r="D394" i="6"/>
  <c r="F466" i="6" s="1"/>
  <c r="D393" i="6"/>
  <c r="F465" i="6" s="1"/>
  <c r="D392" i="6"/>
  <c r="F464" i="6" s="1"/>
  <c r="D391" i="6"/>
  <c r="F463" i="6" s="1"/>
  <c r="D390" i="6"/>
  <c r="F462" i="6" s="1"/>
  <c r="D389" i="6"/>
  <c r="F461" i="6" s="1"/>
  <c r="D388" i="6"/>
  <c r="F460" i="6" s="1"/>
  <c r="D387" i="6"/>
  <c r="F459" i="6" s="1"/>
  <c r="D386" i="6"/>
  <c r="F458" i="6" s="1"/>
  <c r="D385" i="6"/>
  <c r="F457" i="6" s="1"/>
  <c r="D384" i="6"/>
  <c r="F456" i="6" s="1"/>
  <c r="D383" i="6"/>
  <c r="F455" i="6" s="1"/>
  <c r="D382" i="6"/>
  <c r="F454" i="6" s="1"/>
  <c r="D381" i="6"/>
  <c r="L385" i="6"/>
  <c r="N457" i="6" s="1"/>
  <c r="K381" i="6"/>
  <c r="C397" i="6"/>
  <c r="E469" i="6" s="1"/>
  <c r="C396" i="6"/>
  <c r="E468" i="6" s="1"/>
  <c r="C395" i="6"/>
  <c r="E467" i="6" s="1"/>
  <c r="C394" i="6"/>
  <c r="E466" i="6" s="1"/>
  <c r="C393" i="6"/>
  <c r="E465" i="6" s="1"/>
  <c r="C392" i="6"/>
  <c r="E464" i="6" s="1"/>
  <c r="C391" i="6"/>
  <c r="E463" i="6" s="1"/>
  <c r="C390" i="6"/>
  <c r="E462" i="6" s="1"/>
  <c r="C389" i="6"/>
  <c r="E461" i="6" s="1"/>
  <c r="C388" i="6"/>
  <c r="E460" i="6" s="1"/>
  <c r="C387" i="6"/>
  <c r="E459" i="6" s="1"/>
  <c r="C386" i="6"/>
  <c r="E458" i="6" s="1"/>
  <c r="C385" i="6"/>
  <c r="E457" i="6" s="1"/>
  <c r="C384" i="6"/>
  <c r="E456" i="6" s="1"/>
  <c r="C383" i="6"/>
  <c r="E455" i="6" s="1"/>
  <c r="C382" i="6"/>
  <c r="E454" i="6" s="1"/>
  <c r="C381" i="6"/>
  <c r="N397" i="6"/>
  <c r="P469" i="6" s="1"/>
  <c r="N396" i="6"/>
  <c r="P468" i="6" s="1"/>
  <c r="N395" i="6"/>
  <c r="P467" i="6" s="1"/>
  <c r="N394" i="6"/>
  <c r="P466" i="6" s="1"/>
  <c r="N393" i="6"/>
  <c r="P465" i="6" s="1"/>
  <c r="N392" i="6"/>
  <c r="P464" i="6" s="1"/>
  <c r="N391" i="6"/>
  <c r="P463" i="6" s="1"/>
  <c r="N390" i="6"/>
  <c r="P462" i="6" s="1"/>
  <c r="N389" i="6"/>
  <c r="P461" i="6" s="1"/>
  <c r="N388" i="6"/>
  <c r="P460" i="6" s="1"/>
  <c r="N387" i="6"/>
  <c r="P459" i="6" s="1"/>
  <c r="N386" i="6"/>
  <c r="P458" i="6" s="1"/>
  <c r="N385" i="6"/>
  <c r="P457" i="6" s="1"/>
  <c r="N384" i="6"/>
  <c r="P456" i="6" s="1"/>
  <c r="N383" i="6"/>
  <c r="P455" i="6" s="1"/>
  <c r="N382" i="6"/>
  <c r="P454" i="6" s="1"/>
  <c r="N381" i="6"/>
  <c r="E368" i="6"/>
  <c r="F368" i="6"/>
  <c r="I572" i="7"/>
  <c r="H572" i="7" l="1"/>
  <c r="F572" i="7"/>
  <c r="E572" i="7"/>
  <c r="B572" i="7"/>
  <c r="M572" i="7"/>
  <c r="C572" i="7"/>
  <c r="L572" i="7"/>
  <c r="J572" i="7"/>
  <c r="G572" i="7"/>
  <c r="D572" i="7"/>
  <c r="K572" i="7"/>
  <c r="P572" i="7" l="1"/>
  <c r="N572" i="7"/>
  <c r="L170" i="5" l="1"/>
  <c r="M170" i="5"/>
  <c r="N170" i="5"/>
  <c r="P242" i="5" s="1"/>
  <c r="L171" i="5"/>
  <c r="M171" i="5"/>
  <c r="N171" i="5"/>
  <c r="P243" i="5" s="1"/>
  <c r="G541" i="5" l="1"/>
  <c r="F537" i="5" l="1"/>
  <c r="F538" i="5"/>
  <c r="F539" i="5"/>
  <c r="F540" i="5"/>
  <c r="F541" i="5"/>
  <c r="F542" i="5"/>
  <c r="F543" i="5"/>
  <c r="D18" i="5" s="1"/>
  <c r="I571" i="7" l="1"/>
  <c r="B571" i="7" l="1"/>
  <c r="C571" i="7"/>
  <c r="K571" i="7"/>
  <c r="D571" i="7"/>
  <c r="L571" i="7"/>
  <c r="E571" i="7"/>
  <c r="M571" i="7"/>
  <c r="G571" i="7"/>
  <c r="J571" i="7"/>
  <c r="F571" i="7"/>
  <c r="H571" i="7"/>
  <c r="G537" i="5"/>
  <c r="P571" i="7" l="1"/>
  <c r="N571" i="7"/>
  <c r="J253" i="5"/>
  <c r="I253" i="5"/>
  <c r="J252" i="5"/>
  <c r="I252" i="5"/>
  <c r="H179" i="5"/>
  <c r="J251" i="5" s="1"/>
  <c r="G179" i="5"/>
  <c r="I251" i="5" s="1"/>
  <c r="H178" i="5"/>
  <c r="J250" i="5" s="1"/>
  <c r="G178" i="5"/>
  <c r="I250" i="5" s="1"/>
  <c r="H177" i="5"/>
  <c r="J249" i="5" s="1"/>
  <c r="G177" i="5"/>
  <c r="I249" i="5" s="1"/>
  <c r="H176" i="5"/>
  <c r="J248" i="5" s="1"/>
  <c r="G176" i="5"/>
  <c r="I248" i="5" s="1"/>
  <c r="H175" i="5"/>
  <c r="J247" i="5" s="1"/>
  <c r="G175" i="5"/>
  <c r="I247" i="5" s="1"/>
  <c r="H174" i="5"/>
  <c r="J246" i="5" s="1"/>
  <c r="G174" i="5"/>
  <c r="I246" i="5" s="1"/>
  <c r="H173" i="5"/>
  <c r="J245" i="5" s="1"/>
  <c r="G173" i="5"/>
  <c r="I245" i="5" s="1"/>
  <c r="H172" i="5"/>
  <c r="J244" i="5" s="1"/>
  <c r="G172" i="5"/>
  <c r="I244" i="5" s="1"/>
  <c r="H171" i="5"/>
  <c r="J243" i="5" s="1"/>
  <c r="G171" i="5"/>
  <c r="I243" i="5" s="1"/>
  <c r="H170" i="5"/>
  <c r="J242" i="5" s="1"/>
  <c r="G170" i="5"/>
  <c r="I242" i="5" s="1"/>
  <c r="H169" i="5"/>
  <c r="G169" i="5"/>
  <c r="I385" i="5"/>
  <c r="K457" i="5" s="1"/>
  <c r="H168" i="5"/>
  <c r="G168" i="5"/>
  <c r="I384" i="5"/>
  <c r="K456" i="5" s="1"/>
  <c r="H167" i="5"/>
  <c r="G167" i="5"/>
  <c r="I383" i="5"/>
  <c r="K455" i="5" s="1"/>
  <c r="H166" i="5"/>
  <c r="G166" i="5"/>
  <c r="I382" i="5"/>
  <c r="K454" i="5" s="1"/>
  <c r="K170" i="5"/>
  <c r="J170" i="5"/>
  <c r="K169" i="5"/>
  <c r="J169" i="5"/>
  <c r="H383" i="5" l="1"/>
  <c r="J455" i="5" s="1"/>
  <c r="J238" i="5"/>
  <c r="G386" i="5"/>
  <c r="I458" i="5" s="1"/>
  <c r="I241" i="5"/>
  <c r="H386" i="5"/>
  <c r="J458" i="5" s="1"/>
  <c r="J241" i="5"/>
  <c r="H384" i="5"/>
  <c r="J456" i="5" s="1"/>
  <c r="J239" i="5"/>
  <c r="G384" i="5"/>
  <c r="I456" i="5" s="1"/>
  <c r="I239" i="5"/>
  <c r="G385" i="5"/>
  <c r="I457" i="5" s="1"/>
  <c r="I240" i="5"/>
  <c r="H385" i="5"/>
  <c r="J457" i="5" s="1"/>
  <c r="J240" i="5"/>
  <c r="G383" i="5"/>
  <c r="I455" i="5" s="1"/>
  <c r="I238" i="5"/>
  <c r="B33" i="7"/>
  <c r="B34" i="7" s="1"/>
  <c r="B35" i="7" l="1"/>
  <c r="B36" i="7" s="1"/>
  <c r="B37" i="7" s="1"/>
  <c r="B38" i="7" s="1"/>
  <c r="B39" i="7" s="1"/>
  <c r="B40" i="7" s="1"/>
  <c r="B41" i="7" s="1"/>
  <c r="B42" i="7" s="1"/>
  <c r="B43" i="7" s="1"/>
  <c r="B44" i="7" s="1"/>
  <c r="B45" i="7" s="1"/>
  <c r="B46" i="7" l="1"/>
  <c r="B47" i="7" s="1"/>
  <c r="B48" i="7" s="1"/>
  <c r="B49" i="7" s="1"/>
  <c r="B50" i="7" s="1"/>
  <c r="B51" i="7" s="1"/>
  <c r="B52" i="7" s="1"/>
  <c r="B53" i="7" s="1"/>
  <c r="B54" i="7" s="1"/>
  <c r="B55" i="7" s="1"/>
  <c r="B56" i="7" s="1"/>
  <c r="B57" i="7" s="1"/>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479" i="6"/>
  <c r="D41" i="9" l="1"/>
  <c r="D19" i="3"/>
  <c r="D12" i="6"/>
  <c r="D29" i="6"/>
  <c r="I570" i="7"/>
  <c r="J613" i="7" s="1"/>
  <c r="F570" i="7" l="1"/>
  <c r="G613" i="7" s="1"/>
  <c r="M570" i="7"/>
  <c r="N613" i="7" s="1"/>
  <c r="J570" i="7"/>
  <c r="K613" i="7" s="1"/>
  <c r="B570" i="7"/>
  <c r="C613" i="7" s="1"/>
  <c r="C570" i="7"/>
  <c r="D613" i="7" s="1"/>
  <c r="D570" i="7"/>
  <c r="E613" i="7" s="1"/>
  <c r="E570" i="7"/>
  <c r="F613" i="7" s="1"/>
  <c r="K570" i="7"/>
  <c r="L613" i="7" s="1"/>
  <c r="L570" i="7"/>
  <c r="M613" i="7" s="1"/>
  <c r="G570" i="7"/>
  <c r="H613" i="7" s="1"/>
  <c r="H570" i="7"/>
  <c r="I613" i="7" s="1"/>
  <c r="O613" i="7" l="1"/>
  <c r="P570" i="7"/>
  <c r="N570" i="7"/>
  <c r="L446" i="7"/>
  <c r="M490" i="7" s="1"/>
  <c r="O206" i="6" s="1"/>
  <c r="O208" i="5" l="1"/>
  <c r="O245" i="5"/>
  <c r="O246" i="5"/>
  <c r="O251" i="5"/>
  <c r="O247" i="5"/>
  <c r="O253" i="5"/>
  <c r="O250" i="5"/>
  <c r="O248" i="5"/>
  <c r="O244" i="5"/>
  <c r="O249" i="5"/>
  <c r="O252" i="5"/>
  <c r="O221" i="5"/>
  <c r="O234" i="5"/>
  <c r="O218" i="5"/>
  <c r="O216" i="5"/>
  <c r="O233" i="5"/>
  <c r="O228" i="5"/>
  <c r="O213" i="5"/>
  <c r="O212" i="5"/>
  <c r="O232" i="5"/>
  <c r="O223" i="5"/>
  <c r="O207" i="5"/>
  <c r="O227" i="5"/>
  <c r="O219" i="5"/>
  <c r="O222" i="5"/>
  <c r="O235" i="5"/>
  <c r="O214" i="5"/>
  <c r="O236" i="5"/>
  <c r="O217" i="5"/>
  <c r="O229" i="5"/>
  <c r="O209" i="5"/>
  <c r="O231" i="5"/>
  <c r="O237" i="5"/>
  <c r="O230" i="5"/>
  <c r="O210" i="5"/>
  <c r="O224" i="5"/>
  <c r="O226" i="5"/>
  <c r="O225" i="5"/>
  <c r="O220" i="5"/>
  <c r="O215" i="5"/>
  <c r="O211" i="5"/>
  <c r="O243" i="5"/>
  <c r="O242" i="5"/>
  <c r="P613" i="7"/>
  <c r="L650" i="7" s="1"/>
  <c r="N650" i="7"/>
  <c r="K650" i="7"/>
  <c r="M650" i="7"/>
  <c r="D650" i="7"/>
  <c r="F443" i="7"/>
  <c r="I650" i="7" l="1"/>
  <c r="G650" i="7"/>
  <c r="F650" i="7"/>
  <c r="H34" i="3"/>
  <c r="H44" i="6"/>
  <c r="H36" i="6"/>
  <c r="H26" i="3"/>
  <c r="H35" i="3"/>
  <c r="H45" i="6"/>
  <c r="H33" i="3"/>
  <c r="H43" i="6"/>
  <c r="H39" i="6"/>
  <c r="H29" i="3"/>
  <c r="C650" i="7"/>
  <c r="J650" i="7"/>
  <c r="H38" i="6"/>
  <c r="H28" i="3"/>
  <c r="H36" i="3"/>
  <c r="H46" i="6"/>
  <c r="H41" i="6"/>
  <c r="H31" i="3"/>
  <c r="H650" i="7"/>
  <c r="E650" i="7"/>
  <c r="I398" i="5"/>
  <c r="K470" i="5" s="1"/>
  <c r="H253" i="5"/>
  <c r="G253" i="5"/>
  <c r="F253" i="5"/>
  <c r="E253" i="5"/>
  <c r="H252" i="5"/>
  <c r="G252" i="5"/>
  <c r="F252" i="5"/>
  <c r="E252" i="5"/>
  <c r="F179" i="5"/>
  <c r="H251" i="5" s="1"/>
  <c r="E179" i="5"/>
  <c r="D179" i="5"/>
  <c r="F251" i="5" s="1"/>
  <c r="C179" i="5"/>
  <c r="E251" i="5" s="1"/>
  <c r="H395" i="5"/>
  <c r="J467" i="5" s="1"/>
  <c r="F178" i="5"/>
  <c r="E178" i="5"/>
  <c r="G250" i="5" s="1"/>
  <c r="D178" i="5"/>
  <c r="F250" i="5" s="1"/>
  <c r="C178" i="5"/>
  <c r="E250" i="5" s="1"/>
  <c r="F177" i="5"/>
  <c r="H249" i="5" s="1"/>
  <c r="E177" i="5"/>
  <c r="G249" i="5" s="1"/>
  <c r="D177" i="5"/>
  <c r="F249" i="5" s="1"/>
  <c r="C177" i="5"/>
  <c r="E249" i="5" s="1"/>
  <c r="H393" i="5"/>
  <c r="J465" i="5" s="1"/>
  <c r="F176" i="5"/>
  <c r="H248" i="5" s="1"/>
  <c r="E176" i="5"/>
  <c r="G248" i="5" s="1"/>
  <c r="D176" i="5"/>
  <c r="F248" i="5" s="1"/>
  <c r="C176" i="5"/>
  <c r="E248" i="5" s="1"/>
  <c r="F175" i="5"/>
  <c r="H247" i="5" s="1"/>
  <c r="E175" i="5"/>
  <c r="G247" i="5" s="1"/>
  <c r="D175" i="5"/>
  <c r="F247" i="5" s="1"/>
  <c r="C175" i="5"/>
  <c r="E247" i="5" s="1"/>
  <c r="I391" i="5"/>
  <c r="K463" i="5" s="1"/>
  <c r="F174" i="5"/>
  <c r="E174" i="5"/>
  <c r="G246" i="5" s="1"/>
  <c r="D174" i="5"/>
  <c r="F246" i="5" s="1"/>
  <c r="C174" i="5"/>
  <c r="E246" i="5" s="1"/>
  <c r="I390" i="5"/>
  <c r="K462" i="5" s="1"/>
  <c r="F173" i="5"/>
  <c r="H245" i="5" s="1"/>
  <c r="E173" i="5"/>
  <c r="G245" i="5" s="1"/>
  <c r="D173" i="5"/>
  <c r="F245" i="5" s="1"/>
  <c r="C173" i="5"/>
  <c r="E245" i="5" s="1"/>
  <c r="F172" i="5"/>
  <c r="H244" i="5" s="1"/>
  <c r="E172" i="5"/>
  <c r="G244" i="5" s="1"/>
  <c r="D172" i="5"/>
  <c r="C172" i="5"/>
  <c r="E244" i="5" s="1"/>
  <c r="K171" i="5"/>
  <c r="J171" i="5"/>
  <c r="H388" i="5"/>
  <c r="J460" i="5" s="1"/>
  <c r="G388" i="5"/>
  <c r="I460" i="5" s="1"/>
  <c r="F171" i="5"/>
  <c r="E171" i="5"/>
  <c r="D171" i="5"/>
  <c r="F243" i="5" s="1"/>
  <c r="C171" i="5"/>
  <c r="E243" i="5" s="1"/>
  <c r="G387" i="5"/>
  <c r="I459" i="5" s="1"/>
  <c r="F170" i="5"/>
  <c r="H242" i="5" s="1"/>
  <c r="E170" i="5"/>
  <c r="D170" i="5"/>
  <c r="F242" i="5" s="1"/>
  <c r="C170" i="5"/>
  <c r="E242" i="5" s="1"/>
  <c r="F169" i="5"/>
  <c r="E169" i="5"/>
  <c r="D169" i="5"/>
  <c r="C169" i="5"/>
  <c r="F168" i="5"/>
  <c r="E168" i="5"/>
  <c r="D168" i="5"/>
  <c r="C168" i="5"/>
  <c r="F167" i="5"/>
  <c r="E167" i="5"/>
  <c r="D167" i="5"/>
  <c r="C167" i="5"/>
  <c r="F166" i="5"/>
  <c r="E166" i="5"/>
  <c r="D166" i="5"/>
  <c r="C166" i="5"/>
  <c r="E390" i="5"/>
  <c r="G462" i="5" s="1"/>
  <c r="G389" i="5"/>
  <c r="I461" i="5" s="1"/>
  <c r="I387" i="5"/>
  <c r="K459" i="5" s="1"/>
  <c r="H387" i="5"/>
  <c r="J459" i="5" s="1"/>
  <c r="P325" i="5"/>
  <c r="O325" i="5"/>
  <c r="N325" i="5"/>
  <c r="M325" i="5"/>
  <c r="L325" i="5"/>
  <c r="K325" i="5"/>
  <c r="J325" i="5"/>
  <c r="I325" i="5"/>
  <c r="H325" i="5"/>
  <c r="G325" i="5"/>
  <c r="F325" i="5"/>
  <c r="E325" i="5"/>
  <c r="C325" i="5"/>
  <c r="P324" i="5"/>
  <c r="O324" i="5"/>
  <c r="N324" i="5"/>
  <c r="M324" i="5"/>
  <c r="L324" i="5"/>
  <c r="K324" i="5"/>
  <c r="J324" i="5"/>
  <c r="I324" i="5"/>
  <c r="H324" i="5"/>
  <c r="G324" i="5"/>
  <c r="F324" i="5"/>
  <c r="E324" i="5"/>
  <c r="C324" i="5"/>
  <c r="P323" i="5"/>
  <c r="O323" i="5"/>
  <c r="N323" i="5"/>
  <c r="M323" i="5"/>
  <c r="L323" i="5"/>
  <c r="K323" i="5"/>
  <c r="J323" i="5"/>
  <c r="I323" i="5"/>
  <c r="H323" i="5"/>
  <c r="G323" i="5"/>
  <c r="F323" i="5"/>
  <c r="E323" i="5"/>
  <c r="C323" i="5"/>
  <c r="P322" i="5"/>
  <c r="O322" i="5"/>
  <c r="N322" i="5"/>
  <c r="M322" i="5"/>
  <c r="L322" i="5"/>
  <c r="K322" i="5"/>
  <c r="J322" i="5"/>
  <c r="I322" i="5"/>
  <c r="H322" i="5"/>
  <c r="G322" i="5"/>
  <c r="F322" i="5"/>
  <c r="E322" i="5"/>
  <c r="C322" i="5"/>
  <c r="P321" i="5"/>
  <c r="O321" i="5"/>
  <c r="N321" i="5"/>
  <c r="M321" i="5"/>
  <c r="L321" i="5"/>
  <c r="K321" i="5"/>
  <c r="J321" i="5"/>
  <c r="I321" i="5"/>
  <c r="H321" i="5"/>
  <c r="G321" i="5"/>
  <c r="F321" i="5"/>
  <c r="E321" i="5"/>
  <c r="C321" i="5"/>
  <c r="P320" i="5"/>
  <c r="O320" i="5"/>
  <c r="N320" i="5"/>
  <c r="M320" i="5"/>
  <c r="L320" i="5"/>
  <c r="K320" i="5"/>
  <c r="J320" i="5"/>
  <c r="I320" i="5"/>
  <c r="H320" i="5"/>
  <c r="G320" i="5"/>
  <c r="F320" i="5"/>
  <c r="E320" i="5"/>
  <c r="C320" i="5"/>
  <c r="P319" i="5"/>
  <c r="O319" i="5"/>
  <c r="N319" i="5"/>
  <c r="M319" i="5"/>
  <c r="L319" i="5"/>
  <c r="K319" i="5"/>
  <c r="J319" i="5"/>
  <c r="I319" i="5"/>
  <c r="H319" i="5"/>
  <c r="G319" i="5"/>
  <c r="F319" i="5"/>
  <c r="E319" i="5"/>
  <c r="C319" i="5"/>
  <c r="P318" i="5"/>
  <c r="O318" i="5"/>
  <c r="N318" i="5"/>
  <c r="M318" i="5"/>
  <c r="L318" i="5"/>
  <c r="K318" i="5"/>
  <c r="J318" i="5"/>
  <c r="I318" i="5"/>
  <c r="H318" i="5"/>
  <c r="G318" i="5"/>
  <c r="F318" i="5"/>
  <c r="E318" i="5"/>
  <c r="C318" i="5"/>
  <c r="P317" i="5"/>
  <c r="O317" i="5"/>
  <c r="N317" i="5"/>
  <c r="M317" i="5"/>
  <c r="L317" i="5"/>
  <c r="K317" i="5"/>
  <c r="J317" i="5"/>
  <c r="I317" i="5"/>
  <c r="H317" i="5"/>
  <c r="G317" i="5"/>
  <c r="F317" i="5"/>
  <c r="E317" i="5"/>
  <c r="C317" i="5"/>
  <c r="P316" i="5"/>
  <c r="O316" i="5"/>
  <c r="N316" i="5"/>
  <c r="M316" i="5"/>
  <c r="L316" i="5"/>
  <c r="K316" i="5"/>
  <c r="J316" i="5"/>
  <c r="I316" i="5"/>
  <c r="H316" i="5"/>
  <c r="G316" i="5"/>
  <c r="F316" i="5"/>
  <c r="E316" i="5"/>
  <c r="C316" i="5"/>
  <c r="P315" i="5"/>
  <c r="O315" i="5"/>
  <c r="N315" i="5"/>
  <c r="M315" i="5"/>
  <c r="L315" i="5"/>
  <c r="K315" i="5"/>
  <c r="J315" i="5"/>
  <c r="I315" i="5"/>
  <c r="H315" i="5"/>
  <c r="G315" i="5"/>
  <c r="F315" i="5"/>
  <c r="E315" i="5"/>
  <c r="C315" i="5"/>
  <c r="J398" i="5"/>
  <c r="L470" i="5" s="1"/>
  <c r="D398" i="5"/>
  <c r="F470" i="5" s="1"/>
  <c r="I397" i="5"/>
  <c r="K469" i="5" s="1"/>
  <c r="H397" i="5"/>
  <c r="J469" i="5" s="1"/>
  <c r="G397" i="5"/>
  <c r="I469" i="5" s="1"/>
  <c r="I395" i="5"/>
  <c r="K467" i="5" s="1"/>
  <c r="G395" i="5"/>
  <c r="I467" i="5" s="1"/>
  <c r="I393" i="5"/>
  <c r="K465" i="5" s="1"/>
  <c r="J392" i="5"/>
  <c r="L464" i="5" s="1"/>
  <c r="G390" i="5"/>
  <c r="I462" i="5" s="1"/>
  <c r="H389" i="5"/>
  <c r="J461" i="5" s="1"/>
  <c r="I388" i="5"/>
  <c r="K460" i="5" s="1"/>
  <c r="O650" i="7" l="1"/>
  <c r="F395" i="5"/>
  <c r="H467" i="5" s="1"/>
  <c r="H250" i="5"/>
  <c r="C383" i="5"/>
  <c r="E455" i="5" s="1"/>
  <c r="E238" i="5"/>
  <c r="D385" i="5"/>
  <c r="F457" i="5" s="1"/>
  <c r="F240" i="5"/>
  <c r="E385" i="5"/>
  <c r="G457" i="5" s="1"/>
  <c r="G240" i="5"/>
  <c r="F384" i="5"/>
  <c r="H456" i="5" s="1"/>
  <c r="H239" i="5"/>
  <c r="C385" i="5"/>
  <c r="E457" i="5" s="1"/>
  <c r="E240" i="5"/>
  <c r="D383" i="5"/>
  <c r="F455" i="5" s="1"/>
  <c r="F238" i="5"/>
  <c r="E386" i="5"/>
  <c r="G458" i="5" s="1"/>
  <c r="G241" i="5"/>
  <c r="H37" i="6"/>
  <c r="H27" i="3"/>
  <c r="F388" i="5"/>
  <c r="H460" i="5" s="1"/>
  <c r="H243" i="5"/>
  <c r="D386" i="5"/>
  <c r="F458" i="5" s="1"/>
  <c r="F241" i="5"/>
  <c r="E383" i="5"/>
  <c r="G455" i="5" s="1"/>
  <c r="G238" i="5"/>
  <c r="F383" i="5"/>
  <c r="H455" i="5" s="1"/>
  <c r="H238" i="5"/>
  <c r="F386" i="5"/>
  <c r="H458" i="5" s="1"/>
  <c r="H241" i="5"/>
  <c r="E396" i="5"/>
  <c r="G468" i="5" s="1"/>
  <c r="G251" i="5"/>
  <c r="H40" i="6"/>
  <c r="H30" i="3"/>
  <c r="E388" i="5"/>
  <c r="G460" i="5" s="1"/>
  <c r="G243" i="5"/>
  <c r="C384" i="5"/>
  <c r="E456" i="5" s="1"/>
  <c r="E239" i="5"/>
  <c r="D384" i="5"/>
  <c r="F456" i="5" s="1"/>
  <c r="F239" i="5"/>
  <c r="F391" i="5"/>
  <c r="H463" i="5" s="1"/>
  <c r="H246" i="5"/>
  <c r="H32" i="3"/>
  <c r="H42" i="6"/>
  <c r="F385" i="5"/>
  <c r="H457" i="5" s="1"/>
  <c r="H240" i="5"/>
  <c r="C386" i="5"/>
  <c r="E458" i="5" s="1"/>
  <c r="E241" i="5"/>
  <c r="E384" i="5"/>
  <c r="G456" i="5" s="1"/>
  <c r="G239" i="5"/>
  <c r="E387" i="5"/>
  <c r="G459" i="5" s="1"/>
  <c r="G242" i="5"/>
  <c r="D389" i="5"/>
  <c r="F461" i="5" s="1"/>
  <c r="F244" i="5"/>
  <c r="H25" i="3"/>
  <c r="H35" i="6"/>
  <c r="J396" i="5"/>
  <c r="L468" i="5" s="1"/>
  <c r="J393" i="5"/>
  <c r="L465" i="5" s="1"/>
  <c r="K396" i="5"/>
  <c r="M468" i="5" s="1"/>
  <c r="C392" i="5"/>
  <c r="E464" i="5" s="1"/>
  <c r="J395" i="5"/>
  <c r="L467" i="5" s="1"/>
  <c r="F390" i="5"/>
  <c r="H462" i="5" s="1"/>
  <c r="E398" i="5"/>
  <c r="G470" i="5" s="1"/>
  <c r="E392" i="5"/>
  <c r="G464" i="5" s="1"/>
  <c r="J394" i="5"/>
  <c r="L466" i="5" s="1"/>
  <c r="F397" i="5"/>
  <c r="H469" i="5" s="1"/>
  <c r="K398" i="5"/>
  <c r="M470" i="5" s="1"/>
  <c r="F387" i="5"/>
  <c r="H459" i="5" s="1"/>
  <c r="E389" i="5"/>
  <c r="G461" i="5" s="1"/>
  <c r="K394" i="5"/>
  <c r="M466" i="5" s="1"/>
  <c r="J397" i="5"/>
  <c r="L469" i="5" s="1"/>
  <c r="C390" i="5"/>
  <c r="E462" i="5" s="1"/>
  <c r="F389" i="5"/>
  <c r="H461" i="5" s="1"/>
  <c r="E391" i="5"/>
  <c r="G463" i="5" s="1"/>
  <c r="F396" i="5"/>
  <c r="H468" i="5" s="1"/>
  <c r="D391" i="5"/>
  <c r="F463" i="5" s="1"/>
  <c r="D390" i="5"/>
  <c r="F462" i="5" s="1"/>
  <c r="C391" i="5"/>
  <c r="E463" i="5" s="1"/>
  <c r="D392" i="5"/>
  <c r="F464" i="5" s="1"/>
  <c r="F398" i="5"/>
  <c r="H470" i="5" s="1"/>
  <c r="C389" i="5"/>
  <c r="E461" i="5" s="1"/>
  <c r="D388" i="5"/>
  <c r="F460" i="5" s="1"/>
  <c r="D396" i="5"/>
  <c r="F468" i="5" s="1"/>
  <c r="E393" i="5"/>
  <c r="G465" i="5" s="1"/>
  <c r="C397" i="5"/>
  <c r="E469" i="5" s="1"/>
  <c r="G392" i="5"/>
  <c r="I464" i="5" s="1"/>
  <c r="H396" i="5"/>
  <c r="J468" i="5" s="1"/>
  <c r="F394" i="5"/>
  <c r="H466" i="5" s="1"/>
  <c r="E395" i="5"/>
  <c r="G467" i="5" s="1"/>
  <c r="I396" i="5"/>
  <c r="K468" i="5" s="1"/>
  <c r="E397" i="5"/>
  <c r="G469" i="5" s="1"/>
  <c r="I392" i="5"/>
  <c r="K464" i="5" s="1"/>
  <c r="G394" i="5"/>
  <c r="I466" i="5" s="1"/>
  <c r="C387" i="5"/>
  <c r="E459" i="5" s="1"/>
  <c r="H390" i="5"/>
  <c r="J462" i="5" s="1"/>
  <c r="C395" i="5"/>
  <c r="E467" i="5" s="1"/>
  <c r="G396" i="5"/>
  <c r="I468" i="5" s="1"/>
  <c r="D387" i="5"/>
  <c r="F459" i="5" s="1"/>
  <c r="F393" i="5"/>
  <c r="H465" i="5" s="1"/>
  <c r="H398" i="5"/>
  <c r="J470" i="5" s="1"/>
  <c r="G393" i="5"/>
  <c r="I465" i="5" s="1"/>
  <c r="H394" i="5"/>
  <c r="J466" i="5" s="1"/>
  <c r="C396" i="5"/>
  <c r="E468" i="5" s="1"/>
  <c r="C398" i="5"/>
  <c r="E470" i="5" s="1"/>
  <c r="F392" i="5"/>
  <c r="H464" i="5" s="1"/>
  <c r="K395" i="5"/>
  <c r="M467" i="5" s="1"/>
  <c r="C388" i="5"/>
  <c r="E460" i="5" s="1"/>
  <c r="H391" i="5"/>
  <c r="J463" i="5" s="1"/>
  <c r="K392" i="5"/>
  <c r="M464" i="5" s="1"/>
  <c r="I394" i="5"/>
  <c r="K466" i="5" s="1"/>
  <c r="G391" i="5"/>
  <c r="I463" i="5" s="1"/>
  <c r="K397" i="5"/>
  <c r="M469" i="5" s="1"/>
  <c r="H392" i="5"/>
  <c r="J464" i="5" s="1"/>
  <c r="C393" i="5"/>
  <c r="E465" i="5" s="1"/>
  <c r="K393" i="5"/>
  <c r="M465" i="5" s="1"/>
  <c r="I389" i="5"/>
  <c r="K461" i="5" s="1"/>
  <c r="D394" i="5"/>
  <c r="F466" i="5" s="1"/>
  <c r="G398" i="5"/>
  <c r="I470" i="5" s="1"/>
  <c r="E394" i="5"/>
  <c r="G466" i="5" s="1"/>
  <c r="D395" i="5"/>
  <c r="F467" i="5" s="1"/>
  <c r="D397" i="5"/>
  <c r="F469" i="5" s="1"/>
  <c r="D393" i="5"/>
  <c r="F465" i="5" s="1"/>
  <c r="C394" i="5"/>
  <c r="E466" i="5" s="1"/>
  <c r="C41" i="5"/>
  <c r="C38" i="5"/>
  <c r="I569" i="7"/>
  <c r="J612" i="7" s="1"/>
  <c r="M568" i="7"/>
  <c r="I567" i="7"/>
  <c r="M566" i="7"/>
  <c r="I565" i="7"/>
  <c r="L564" i="7"/>
  <c r="H563" i="7"/>
  <c r="I561" i="7"/>
  <c r="L560" i="7"/>
  <c r="H559" i="7"/>
  <c r="M558" i="7"/>
  <c r="I557" i="7"/>
  <c r="L556" i="7"/>
  <c r="H555" i="7"/>
  <c r="L554" i="7"/>
  <c r="H553" i="7"/>
  <c r="L552" i="7"/>
  <c r="H551" i="7"/>
  <c r="M550" i="7"/>
  <c r="I549" i="7"/>
  <c r="L548" i="7"/>
  <c r="H547" i="7"/>
  <c r="L546" i="7"/>
  <c r="H545" i="7"/>
  <c r="L544" i="7"/>
  <c r="H543" i="7"/>
  <c r="M542" i="7"/>
  <c r="H541" i="7"/>
  <c r="I540" i="7"/>
  <c r="L562" i="7" l="1"/>
  <c r="G562" i="7"/>
  <c r="E540" i="7"/>
  <c r="I543" i="7"/>
  <c r="I545" i="7"/>
  <c r="B553" i="7"/>
  <c r="J559" i="7"/>
  <c r="F564" i="7"/>
  <c r="E544" i="7"/>
  <c r="J561" i="7"/>
  <c r="E548" i="7"/>
  <c r="J569" i="7"/>
  <c r="K612" i="7" s="1"/>
  <c r="B540" i="7"/>
  <c r="E552" i="7"/>
  <c r="J540" i="7"/>
  <c r="J555" i="7"/>
  <c r="M540" i="7"/>
  <c r="J557" i="7"/>
  <c r="M554" i="7"/>
  <c r="C540" i="7"/>
  <c r="K540" i="7"/>
  <c r="J543" i="7"/>
  <c r="J545" i="7"/>
  <c r="F548" i="7"/>
  <c r="F552" i="7"/>
  <c r="B555" i="7"/>
  <c r="B559" i="7"/>
  <c r="E562" i="7"/>
  <c r="M564" i="7"/>
  <c r="D540" i="7"/>
  <c r="L540" i="7"/>
  <c r="M543" i="7"/>
  <c r="E546" i="7"/>
  <c r="M548" i="7"/>
  <c r="M552" i="7"/>
  <c r="I555" i="7"/>
  <c r="I559" i="7"/>
  <c r="F562" i="7"/>
  <c r="B565" i="7"/>
  <c r="F546" i="7"/>
  <c r="B549" i="7"/>
  <c r="M562" i="7"/>
  <c r="J565" i="7"/>
  <c r="F540" i="7"/>
  <c r="B541" i="7"/>
  <c r="F544" i="7"/>
  <c r="M546" i="7"/>
  <c r="J549" i="7"/>
  <c r="I553" i="7"/>
  <c r="E556" i="7"/>
  <c r="E560" i="7"/>
  <c r="B563" i="7"/>
  <c r="B567" i="7"/>
  <c r="G540" i="7"/>
  <c r="I541" i="7"/>
  <c r="I544" i="7"/>
  <c r="B547" i="7"/>
  <c r="B551" i="7"/>
  <c r="J553" i="7"/>
  <c r="F556" i="7"/>
  <c r="F560" i="7"/>
  <c r="I563" i="7"/>
  <c r="J567" i="7"/>
  <c r="H540" i="7"/>
  <c r="B543" i="7"/>
  <c r="M544" i="7"/>
  <c r="I547" i="7"/>
  <c r="I551" i="7"/>
  <c r="E554" i="7"/>
  <c r="M556" i="7"/>
  <c r="M560" i="7"/>
  <c r="J563" i="7"/>
  <c r="F568" i="7"/>
  <c r="E543" i="7"/>
  <c r="B545" i="7"/>
  <c r="J547" i="7"/>
  <c r="J551" i="7"/>
  <c r="F554" i="7"/>
  <c r="B557" i="7"/>
  <c r="B561" i="7"/>
  <c r="E564" i="7"/>
  <c r="B569" i="7"/>
  <c r="C612" i="7" s="1"/>
  <c r="B542" i="7"/>
  <c r="J541" i="7"/>
  <c r="G542" i="7"/>
  <c r="C543" i="7"/>
  <c r="K543" i="7"/>
  <c r="G544" i="7"/>
  <c r="C545" i="7"/>
  <c r="K545" i="7"/>
  <c r="G546" i="7"/>
  <c r="C547" i="7"/>
  <c r="K547" i="7"/>
  <c r="G548" i="7"/>
  <c r="C549" i="7"/>
  <c r="K549" i="7"/>
  <c r="G550" i="7"/>
  <c r="C551" i="7"/>
  <c r="K551" i="7"/>
  <c r="G552" i="7"/>
  <c r="C553" i="7"/>
  <c r="K553" i="7"/>
  <c r="G554" i="7"/>
  <c r="C555" i="7"/>
  <c r="K555" i="7"/>
  <c r="G556" i="7"/>
  <c r="C557" i="7"/>
  <c r="K557" i="7"/>
  <c r="G558" i="7"/>
  <c r="C559" i="7"/>
  <c r="K559" i="7"/>
  <c r="G560" i="7"/>
  <c r="C561" i="7"/>
  <c r="K561" i="7"/>
  <c r="C563" i="7"/>
  <c r="K563" i="7"/>
  <c r="G564" i="7"/>
  <c r="C565" i="7"/>
  <c r="K565" i="7"/>
  <c r="G566" i="7"/>
  <c r="C567" i="7"/>
  <c r="K567" i="7"/>
  <c r="G568" i="7"/>
  <c r="C569" i="7"/>
  <c r="D612" i="7" s="1"/>
  <c r="K569" i="7"/>
  <c r="L612" i="7" s="1"/>
  <c r="F558" i="7"/>
  <c r="C541" i="7"/>
  <c r="K541" i="7"/>
  <c r="H542" i="7"/>
  <c r="D543" i="7"/>
  <c r="L543" i="7"/>
  <c r="H544" i="7"/>
  <c r="D545" i="7"/>
  <c r="L545" i="7"/>
  <c r="H546" i="7"/>
  <c r="D547" i="7"/>
  <c r="L547" i="7"/>
  <c r="H548" i="7"/>
  <c r="D549" i="7"/>
  <c r="L549" i="7"/>
  <c r="H550" i="7"/>
  <c r="D551" i="7"/>
  <c r="L551" i="7"/>
  <c r="H552" i="7"/>
  <c r="D553" i="7"/>
  <c r="L553" i="7"/>
  <c r="H554" i="7"/>
  <c r="D555" i="7"/>
  <c r="L555" i="7"/>
  <c r="H556" i="7"/>
  <c r="D557" i="7"/>
  <c r="L557" i="7"/>
  <c r="H558" i="7"/>
  <c r="D559" i="7"/>
  <c r="L559" i="7"/>
  <c r="H560" i="7"/>
  <c r="D561" i="7"/>
  <c r="L561" i="7"/>
  <c r="H562" i="7"/>
  <c r="D563" i="7"/>
  <c r="L563" i="7"/>
  <c r="H564" i="7"/>
  <c r="D565" i="7"/>
  <c r="L565" i="7"/>
  <c r="H566" i="7"/>
  <c r="D567" i="7"/>
  <c r="L567" i="7"/>
  <c r="H568" i="7"/>
  <c r="D569" i="7"/>
  <c r="E612" i="7" s="1"/>
  <c r="L569" i="7"/>
  <c r="M612" i="7" s="1"/>
  <c r="F542" i="7"/>
  <c r="D541" i="7"/>
  <c r="L541" i="7"/>
  <c r="I542" i="7"/>
  <c r="E545" i="7"/>
  <c r="M545" i="7"/>
  <c r="I546" i="7"/>
  <c r="E547" i="7"/>
  <c r="M547" i="7"/>
  <c r="I548" i="7"/>
  <c r="E549" i="7"/>
  <c r="M549" i="7"/>
  <c r="I550" i="7"/>
  <c r="E551" i="7"/>
  <c r="M551" i="7"/>
  <c r="I552" i="7"/>
  <c r="E553" i="7"/>
  <c r="M553" i="7"/>
  <c r="I554" i="7"/>
  <c r="E555" i="7"/>
  <c r="M555" i="7"/>
  <c r="I556" i="7"/>
  <c r="E557" i="7"/>
  <c r="M557" i="7"/>
  <c r="I558" i="7"/>
  <c r="E559" i="7"/>
  <c r="M559" i="7"/>
  <c r="I560" i="7"/>
  <c r="E561" i="7"/>
  <c r="M561" i="7"/>
  <c r="I562" i="7"/>
  <c r="E563" i="7"/>
  <c r="M563" i="7"/>
  <c r="I564" i="7"/>
  <c r="E565" i="7"/>
  <c r="M565" i="7"/>
  <c r="I566" i="7"/>
  <c r="E567" i="7"/>
  <c r="M567" i="7"/>
  <c r="I568" i="7"/>
  <c r="J611" i="7" s="1"/>
  <c r="E569" i="7"/>
  <c r="F612" i="7" s="1"/>
  <c r="M569" i="7"/>
  <c r="N612" i="7" s="1"/>
  <c r="F550" i="7"/>
  <c r="E541" i="7"/>
  <c r="M541" i="7"/>
  <c r="J542" i="7"/>
  <c r="F543" i="7"/>
  <c r="B544" i="7"/>
  <c r="J544" i="7"/>
  <c r="F545" i="7"/>
  <c r="B546" i="7"/>
  <c r="J546" i="7"/>
  <c r="F547" i="7"/>
  <c r="B548" i="7"/>
  <c r="J548" i="7"/>
  <c r="F549" i="7"/>
  <c r="B550" i="7"/>
  <c r="J550" i="7"/>
  <c r="F551" i="7"/>
  <c r="B552" i="7"/>
  <c r="J552" i="7"/>
  <c r="F553" i="7"/>
  <c r="B554" i="7"/>
  <c r="J554" i="7"/>
  <c r="F555" i="7"/>
  <c r="B556" i="7"/>
  <c r="J556" i="7"/>
  <c r="F557" i="7"/>
  <c r="B558" i="7"/>
  <c r="J558" i="7"/>
  <c r="F559" i="7"/>
  <c r="B560" i="7"/>
  <c r="J560" i="7"/>
  <c r="F561" i="7"/>
  <c r="B562" i="7"/>
  <c r="J562" i="7"/>
  <c r="F563" i="7"/>
  <c r="B564" i="7"/>
  <c r="J564" i="7"/>
  <c r="F565" i="7"/>
  <c r="B566" i="7"/>
  <c r="J566" i="7"/>
  <c r="F567" i="7"/>
  <c r="B568" i="7"/>
  <c r="J568" i="7"/>
  <c r="F569" i="7"/>
  <c r="G612" i="7" s="1"/>
  <c r="F541" i="7"/>
  <c r="C542" i="7"/>
  <c r="K542" i="7"/>
  <c r="G543" i="7"/>
  <c r="C544" i="7"/>
  <c r="K544" i="7"/>
  <c r="G545" i="7"/>
  <c r="C546" i="7"/>
  <c r="K546" i="7"/>
  <c r="G547" i="7"/>
  <c r="C548" i="7"/>
  <c r="K548" i="7"/>
  <c r="G549" i="7"/>
  <c r="C550" i="7"/>
  <c r="K550" i="7"/>
  <c r="G551" i="7"/>
  <c r="C552" i="7"/>
  <c r="K552" i="7"/>
  <c r="G553" i="7"/>
  <c r="C554" i="7"/>
  <c r="K554" i="7"/>
  <c r="G555" i="7"/>
  <c r="C556" i="7"/>
  <c r="K556" i="7"/>
  <c r="G557" i="7"/>
  <c r="C558" i="7"/>
  <c r="K558" i="7"/>
  <c r="G559" i="7"/>
  <c r="C560" i="7"/>
  <c r="K560" i="7"/>
  <c r="G561" i="7"/>
  <c r="C562" i="7"/>
  <c r="K562" i="7"/>
  <c r="G563" i="7"/>
  <c r="C564" i="7"/>
  <c r="K564" i="7"/>
  <c r="G565" i="7"/>
  <c r="C566" i="7"/>
  <c r="K566" i="7"/>
  <c r="G567" i="7"/>
  <c r="C568" i="7"/>
  <c r="D611" i="7" s="1"/>
  <c r="K568" i="7"/>
  <c r="L611" i="7" s="1"/>
  <c r="G569" i="7"/>
  <c r="H612" i="7" s="1"/>
  <c r="G541" i="7"/>
  <c r="D542" i="7"/>
  <c r="L542" i="7"/>
  <c r="D544" i="7"/>
  <c r="D546" i="7"/>
  <c r="D548" i="7"/>
  <c r="H549" i="7"/>
  <c r="D550" i="7"/>
  <c r="L550" i="7"/>
  <c r="D552" i="7"/>
  <c r="D554" i="7"/>
  <c r="D556" i="7"/>
  <c r="H557" i="7"/>
  <c r="D558" i="7"/>
  <c r="L558" i="7"/>
  <c r="D560" i="7"/>
  <c r="H561" i="7"/>
  <c r="D562" i="7"/>
  <c r="D564" i="7"/>
  <c r="H565" i="7"/>
  <c r="D566" i="7"/>
  <c r="L566" i="7"/>
  <c r="H567" i="7"/>
  <c r="D568" i="7"/>
  <c r="E611" i="7" s="1"/>
  <c r="L568" i="7"/>
  <c r="M611" i="7" s="1"/>
  <c r="H569" i="7"/>
  <c r="I612" i="7" s="1"/>
  <c r="F566" i="7"/>
  <c r="E542" i="7"/>
  <c r="E550" i="7"/>
  <c r="E558" i="7"/>
  <c r="E566" i="7"/>
  <c r="E568" i="7"/>
  <c r="F611" i="7" s="1"/>
  <c r="C44" i="5"/>
  <c r="C40" i="5"/>
  <c r="B658" i="7"/>
  <c r="B659" i="7" s="1"/>
  <c r="B660" i="7" s="1"/>
  <c r="K446" i="7"/>
  <c r="L490" i="7" s="1"/>
  <c r="N206" i="6" s="1"/>
  <c r="J446" i="7"/>
  <c r="K490" i="7" s="1"/>
  <c r="M206" i="6" s="1"/>
  <c r="I446" i="7"/>
  <c r="J490" i="7" s="1"/>
  <c r="L206" i="6" s="1"/>
  <c r="H446" i="7"/>
  <c r="I490" i="7" s="1"/>
  <c r="K206" i="6" s="1"/>
  <c r="G446" i="7"/>
  <c r="H490" i="7" s="1"/>
  <c r="J206" i="6" s="1"/>
  <c r="F446" i="7"/>
  <c r="G490" i="7" s="1"/>
  <c r="I206" i="6" s="1"/>
  <c r="E446" i="7"/>
  <c r="F490" i="7" s="1"/>
  <c r="H206" i="6" s="1"/>
  <c r="D446" i="7"/>
  <c r="E490" i="7" s="1"/>
  <c r="G206" i="6" s="1"/>
  <c r="C446" i="7"/>
  <c r="D490" i="7" s="1"/>
  <c r="F206" i="6" s="1"/>
  <c r="B446" i="7"/>
  <c r="C490" i="7" s="1"/>
  <c r="E206" i="6" s="1"/>
  <c r="L445" i="7"/>
  <c r="M489" i="7" s="1"/>
  <c r="K445" i="7"/>
  <c r="J445" i="7"/>
  <c r="I445" i="7"/>
  <c r="J489" i="7" s="1"/>
  <c r="H445" i="7"/>
  <c r="G445" i="7"/>
  <c r="F445" i="7"/>
  <c r="E445" i="7"/>
  <c r="D445" i="7"/>
  <c r="C445" i="7"/>
  <c r="B445" i="7"/>
  <c r="L444" i="7"/>
  <c r="K444" i="7"/>
  <c r="J444" i="7"/>
  <c r="I444" i="7"/>
  <c r="H444" i="7"/>
  <c r="I488" i="7" s="1"/>
  <c r="G444" i="7"/>
  <c r="F444" i="7"/>
  <c r="E444" i="7"/>
  <c r="D444" i="7"/>
  <c r="C444" i="7"/>
  <c r="B444" i="7"/>
  <c r="L443" i="7"/>
  <c r="K443" i="7"/>
  <c r="J443" i="7"/>
  <c r="I443" i="7"/>
  <c r="H443" i="7"/>
  <c r="G443" i="7"/>
  <c r="H487" i="7" s="1"/>
  <c r="E443" i="7"/>
  <c r="D443" i="7"/>
  <c r="C443" i="7"/>
  <c r="B443" i="7"/>
  <c r="M442" i="7"/>
  <c r="N486" i="7" s="1"/>
  <c r="L442" i="7"/>
  <c r="K442" i="7"/>
  <c r="J442" i="7"/>
  <c r="I442" i="7"/>
  <c r="H442" i="7"/>
  <c r="G442" i="7"/>
  <c r="F442" i="7"/>
  <c r="E442" i="7"/>
  <c r="D442" i="7"/>
  <c r="C442" i="7"/>
  <c r="B442" i="7"/>
  <c r="M441" i="7"/>
  <c r="N485" i="7" s="1"/>
  <c r="L441" i="7"/>
  <c r="K441" i="7"/>
  <c r="J441" i="7"/>
  <c r="I441" i="7"/>
  <c r="H441" i="7"/>
  <c r="G441" i="7"/>
  <c r="F441" i="7"/>
  <c r="E441" i="7"/>
  <c r="D441" i="7"/>
  <c r="C441" i="7"/>
  <c r="B441" i="7"/>
  <c r="M440" i="7"/>
  <c r="N484" i="7" s="1"/>
  <c r="L440" i="7"/>
  <c r="K440" i="7"/>
  <c r="J440" i="7"/>
  <c r="I440" i="7"/>
  <c r="H440" i="7"/>
  <c r="G440" i="7"/>
  <c r="F440" i="7"/>
  <c r="E440" i="7"/>
  <c r="D440" i="7"/>
  <c r="C440" i="7"/>
  <c r="B440" i="7"/>
  <c r="M439" i="7"/>
  <c r="N483" i="7" s="1"/>
  <c r="L439" i="7"/>
  <c r="K439" i="7"/>
  <c r="J439" i="7"/>
  <c r="I439" i="7"/>
  <c r="H439" i="7"/>
  <c r="G439" i="7"/>
  <c r="F439" i="7"/>
  <c r="G483" i="7" s="1"/>
  <c r="E439" i="7"/>
  <c r="D439" i="7"/>
  <c r="C439" i="7"/>
  <c r="B439" i="7"/>
  <c r="H489" i="7" l="1"/>
  <c r="I489" i="7"/>
  <c r="K203" i="6" s="1"/>
  <c r="H488" i="7"/>
  <c r="O612" i="7"/>
  <c r="P612" i="7" s="1"/>
  <c r="O192" i="6"/>
  <c r="O197" i="6"/>
  <c r="O193" i="6"/>
  <c r="O204" i="6"/>
  <c r="O202" i="6"/>
  <c r="O198" i="6"/>
  <c r="O200" i="6"/>
  <c r="O195" i="6"/>
  <c r="O205" i="6"/>
  <c r="O203" i="6"/>
  <c r="O201" i="6"/>
  <c r="O199" i="6"/>
  <c r="O194" i="6"/>
  <c r="O196" i="6"/>
  <c r="O190" i="6"/>
  <c r="O188" i="6"/>
  <c r="O191" i="6"/>
  <c r="O189" i="6"/>
  <c r="L202" i="6"/>
  <c r="L198" i="6"/>
  <c r="L201" i="6"/>
  <c r="L197" i="6"/>
  <c r="L200" i="6"/>
  <c r="L196" i="6"/>
  <c r="L199" i="6"/>
  <c r="L195" i="6"/>
  <c r="L194" i="6"/>
  <c r="L193" i="6"/>
  <c r="L192" i="6"/>
  <c r="L205" i="6"/>
  <c r="L204" i="6"/>
  <c r="L203" i="6"/>
  <c r="L189" i="6"/>
  <c r="L190" i="6"/>
  <c r="L191" i="6"/>
  <c r="L188" i="6"/>
  <c r="J202" i="6"/>
  <c r="J198" i="6"/>
  <c r="J196" i="6"/>
  <c r="J200" i="6"/>
  <c r="J194" i="6"/>
  <c r="J192" i="6"/>
  <c r="J197" i="6"/>
  <c r="J205" i="6"/>
  <c r="J204" i="6"/>
  <c r="J193" i="6"/>
  <c r="J199" i="6"/>
  <c r="J195" i="6"/>
  <c r="J203" i="6"/>
  <c r="J201" i="6"/>
  <c r="J191" i="6"/>
  <c r="J189" i="6"/>
  <c r="J190" i="6"/>
  <c r="J188" i="6"/>
  <c r="K205" i="6"/>
  <c r="K204" i="6"/>
  <c r="K202" i="6"/>
  <c r="K198" i="6"/>
  <c r="K201" i="6"/>
  <c r="K197" i="6"/>
  <c r="K200" i="6"/>
  <c r="K196" i="6"/>
  <c r="K199" i="6"/>
  <c r="K195" i="6"/>
  <c r="K194" i="6"/>
  <c r="K193" i="6"/>
  <c r="K192" i="6"/>
  <c r="K189" i="6"/>
  <c r="K191" i="6"/>
  <c r="K188" i="6"/>
  <c r="L193" i="5"/>
  <c r="L192" i="5"/>
  <c r="L206" i="5"/>
  <c r="L190" i="5"/>
  <c r="L202" i="5"/>
  <c r="L205" i="5"/>
  <c r="L199" i="5"/>
  <c r="L204" i="5"/>
  <c r="L195" i="5"/>
  <c r="L203" i="5"/>
  <c r="L196" i="5"/>
  <c r="L197" i="5"/>
  <c r="L191" i="5"/>
  <c r="L194" i="5"/>
  <c r="L189" i="5"/>
  <c r="L200" i="5"/>
  <c r="L198" i="5"/>
  <c r="L201" i="5"/>
  <c r="N253" i="5"/>
  <c r="N252" i="5"/>
  <c r="N251" i="5"/>
  <c r="G219" i="5"/>
  <c r="G207" i="5"/>
  <c r="G218" i="5"/>
  <c r="G217" i="5"/>
  <c r="G216" i="5"/>
  <c r="G215" i="5"/>
  <c r="G214" i="5"/>
  <c r="G221" i="5"/>
  <c r="G209" i="5"/>
  <c r="G223" i="5"/>
  <c r="G222" i="5"/>
  <c r="G220" i="5"/>
  <c r="G213" i="5"/>
  <c r="G212" i="5"/>
  <c r="G211" i="5"/>
  <c r="G210" i="5"/>
  <c r="G208" i="5"/>
  <c r="F207" i="5"/>
  <c r="F214" i="5"/>
  <c r="F209" i="5"/>
  <c r="F212" i="5"/>
  <c r="F211" i="5"/>
  <c r="F210" i="5"/>
  <c r="F208" i="5"/>
  <c r="F213" i="5"/>
  <c r="H222" i="5"/>
  <c r="H210" i="5"/>
  <c r="H221" i="5"/>
  <c r="H209" i="5"/>
  <c r="H220" i="5"/>
  <c r="H208" i="5"/>
  <c r="H219" i="5"/>
  <c r="H207" i="5"/>
  <c r="H218" i="5"/>
  <c r="H217" i="5"/>
  <c r="H212" i="5"/>
  <c r="H213" i="5"/>
  <c r="H216" i="5"/>
  <c r="H211" i="5"/>
  <c r="H215" i="5"/>
  <c r="H223" i="5"/>
  <c r="H214" i="5"/>
  <c r="J232" i="5"/>
  <c r="J220" i="5"/>
  <c r="J208" i="5"/>
  <c r="J231" i="5"/>
  <c r="J219" i="5"/>
  <c r="J207" i="5"/>
  <c r="J230" i="5"/>
  <c r="J218" i="5"/>
  <c r="J229" i="5"/>
  <c r="J217" i="5"/>
  <c r="J228" i="5"/>
  <c r="J216" i="5"/>
  <c r="J227" i="5"/>
  <c r="J215" i="5"/>
  <c r="J234" i="5"/>
  <c r="J222" i="5"/>
  <c r="J210" i="5"/>
  <c r="J233" i="5"/>
  <c r="J213" i="5"/>
  <c r="J226" i="5"/>
  <c r="J212" i="5"/>
  <c r="J225" i="5"/>
  <c r="J211" i="5"/>
  <c r="J224" i="5"/>
  <c r="J223" i="5"/>
  <c r="J221" i="5"/>
  <c r="J236" i="5"/>
  <c r="J209" i="5"/>
  <c r="J214" i="5"/>
  <c r="J235" i="5"/>
  <c r="E213" i="5"/>
  <c r="E214" i="5"/>
  <c r="E209" i="5"/>
  <c r="E207" i="5"/>
  <c r="E208" i="5"/>
  <c r="E211" i="5"/>
  <c r="E210" i="5"/>
  <c r="E212" i="5"/>
  <c r="C489" i="7"/>
  <c r="J196" i="5"/>
  <c r="J195" i="5"/>
  <c r="J206" i="5"/>
  <c r="J194" i="5"/>
  <c r="J205" i="5"/>
  <c r="J193" i="5"/>
  <c r="J204" i="5"/>
  <c r="J192" i="5"/>
  <c r="J203" i="5"/>
  <c r="J191" i="5"/>
  <c r="J198" i="5"/>
  <c r="J201" i="5"/>
  <c r="J200" i="5"/>
  <c r="J189" i="5"/>
  <c r="J199" i="5"/>
  <c r="J197" i="5"/>
  <c r="J190" i="5"/>
  <c r="J202" i="5"/>
  <c r="K227" i="5"/>
  <c r="K215" i="5"/>
  <c r="K226" i="5"/>
  <c r="K214" i="5"/>
  <c r="K225" i="5"/>
  <c r="K213" i="5"/>
  <c r="K224" i="5"/>
  <c r="K212" i="5"/>
  <c r="K236" i="5"/>
  <c r="K235" i="5"/>
  <c r="K223" i="5"/>
  <c r="K211" i="5"/>
  <c r="K234" i="5"/>
  <c r="K222" i="5"/>
  <c r="K210" i="5"/>
  <c r="K229" i="5"/>
  <c r="K217" i="5"/>
  <c r="K209" i="5"/>
  <c r="K208" i="5"/>
  <c r="K233" i="5"/>
  <c r="K207" i="5"/>
  <c r="K232" i="5"/>
  <c r="K231" i="5"/>
  <c r="K230" i="5"/>
  <c r="K228" i="5"/>
  <c r="K220" i="5"/>
  <c r="K219" i="5"/>
  <c r="K218" i="5"/>
  <c r="K216" i="5"/>
  <c r="K221" i="5"/>
  <c r="I229" i="5"/>
  <c r="I217" i="5"/>
  <c r="I228" i="5"/>
  <c r="I216" i="5"/>
  <c r="I227" i="5"/>
  <c r="I215" i="5"/>
  <c r="I226" i="5"/>
  <c r="I214" i="5"/>
  <c r="I225" i="5"/>
  <c r="I213" i="5"/>
  <c r="I236" i="5"/>
  <c r="I224" i="5"/>
  <c r="I212" i="5"/>
  <c r="I231" i="5"/>
  <c r="I219" i="5"/>
  <c r="I207" i="5"/>
  <c r="I232" i="5"/>
  <c r="I230" i="5"/>
  <c r="I211" i="5"/>
  <c r="I223" i="5"/>
  <c r="I222" i="5"/>
  <c r="I221" i="5"/>
  <c r="I220" i="5"/>
  <c r="I210" i="5"/>
  <c r="I209" i="5"/>
  <c r="I234" i="5"/>
  <c r="I208" i="5"/>
  <c r="I233" i="5"/>
  <c r="I218" i="5"/>
  <c r="I235" i="5"/>
  <c r="K203" i="5"/>
  <c r="K191" i="5"/>
  <c r="K202" i="5"/>
  <c r="K190" i="5"/>
  <c r="K201" i="5"/>
  <c r="K200" i="5"/>
  <c r="K199" i="5"/>
  <c r="K198" i="5"/>
  <c r="K205" i="5"/>
  <c r="K193" i="5"/>
  <c r="K194" i="5"/>
  <c r="K192" i="5"/>
  <c r="K189" i="5"/>
  <c r="K206" i="5"/>
  <c r="K195" i="5"/>
  <c r="K204" i="5"/>
  <c r="K197" i="5"/>
  <c r="K196" i="5"/>
  <c r="L245" i="5"/>
  <c r="L244" i="5"/>
  <c r="L212" i="5"/>
  <c r="L228" i="5"/>
  <c r="L210" i="5"/>
  <c r="L209" i="5"/>
  <c r="L226" i="5"/>
  <c r="L208" i="5"/>
  <c r="L225" i="5"/>
  <c r="L207" i="5"/>
  <c r="L224" i="5"/>
  <c r="L236" i="5"/>
  <c r="L222" i="5"/>
  <c r="L233" i="5"/>
  <c r="L220" i="5"/>
  <c r="L218" i="5"/>
  <c r="L231" i="5"/>
  <c r="L213" i="5"/>
  <c r="L215" i="5"/>
  <c r="L235" i="5"/>
  <c r="L230" i="5"/>
  <c r="L234" i="5"/>
  <c r="L214" i="5"/>
  <c r="L227" i="5"/>
  <c r="L232" i="5"/>
  <c r="L216" i="5"/>
  <c r="L229" i="5"/>
  <c r="L211" i="5"/>
  <c r="L219" i="5"/>
  <c r="L217" i="5"/>
  <c r="L237" i="5"/>
  <c r="L223" i="5"/>
  <c r="L221" i="5"/>
  <c r="L242" i="5"/>
  <c r="L241" i="5"/>
  <c r="L243" i="5"/>
  <c r="O192" i="5"/>
  <c r="O202" i="5"/>
  <c r="O194" i="5"/>
  <c r="O193" i="5"/>
  <c r="O189" i="5"/>
  <c r="O199" i="5"/>
  <c r="O204" i="5"/>
  <c r="O206" i="5"/>
  <c r="O201" i="5"/>
  <c r="O190" i="5"/>
  <c r="O195" i="5"/>
  <c r="O198" i="5"/>
  <c r="O200" i="5"/>
  <c r="O203" i="5"/>
  <c r="O196" i="5"/>
  <c r="O197" i="5"/>
  <c r="O191" i="5"/>
  <c r="O205" i="5"/>
  <c r="N214" i="5"/>
  <c r="N226" i="5"/>
  <c r="N213" i="5"/>
  <c r="N225" i="5"/>
  <c r="N212" i="5"/>
  <c r="N224" i="5"/>
  <c r="N236" i="5"/>
  <c r="N211" i="5"/>
  <c r="N223" i="5"/>
  <c r="N235" i="5"/>
  <c r="N210" i="5"/>
  <c r="N222" i="5"/>
  <c r="N234" i="5"/>
  <c r="N209" i="5"/>
  <c r="N221" i="5"/>
  <c r="N233" i="5"/>
  <c r="N208" i="5"/>
  <c r="N220" i="5"/>
  <c r="N232" i="5"/>
  <c r="N230" i="5"/>
  <c r="N228" i="5"/>
  <c r="N219" i="5"/>
  <c r="N231" i="5"/>
  <c r="N207" i="5"/>
  <c r="N229" i="5"/>
  <c r="N216" i="5"/>
  <c r="N218" i="5"/>
  <c r="N217" i="5"/>
  <c r="N215" i="5"/>
  <c r="N227" i="5"/>
  <c r="N237" i="5"/>
  <c r="N248" i="5"/>
  <c r="N245" i="5"/>
  <c r="N247" i="5"/>
  <c r="N250" i="5"/>
  <c r="N246" i="5"/>
  <c r="N244" i="5"/>
  <c r="N249" i="5"/>
  <c r="N243" i="5"/>
  <c r="N242" i="5"/>
  <c r="D25" i="3" a="1"/>
  <c r="M227" i="5"/>
  <c r="D35" i="6" a="1"/>
  <c r="M236" i="5"/>
  <c r="M217" i="5"/>
  <c r="M229" i="5"/>
  <c r="M233" i="5"/>
  <c r="M237" i="5"/>
  <c r="M241" i="5"/>
  <c r="M215" i="5"/>
  <c r="M232" i="5"/>
  <c r="M214" i="5"/>
  <c r="M230" i="5"/>
  <c r="M234" i="5"/>
  <c r="M207" i="5"/>
  <c r="M208" i="5"/>
  <c r="M209" i="5"/>
  <c r="M210" i="5"/>
  <c r="M211" i="5"/>
  <c r="M212" i="5"/>
  <c r="M213" i="5"/>
  <c r="M216" i="5"/>
  <c r="M218" i="5"/>
  <c r="M219" i="5"/>
  <c r="M220" i="5"/>
  <c r="M221" i="5"/>
  <c r="M222" i="5"/>
  <c r="M223" i="5"/>
  <c r="M224" i="5"/>
  <c r="M225" i="5"/>
  <c r="M226" i="5"/>
  <c r="M228" i="5"/>
  <c r="M231" i="5"/>
  <c r="M235" i="5"/>
  <c r="M245" i="5"/>
  <c r="M244" i="5"/>
  <c r="M242" i="5"/>
  <c r="M243" i="5"/>
  <c r="I487" i="7"/>
  <c r="K489" i="7"/>
  <c r="F489" i="7"/>
  <c r="E488" i="7"/>
  <c r="J488" i="7"/>
  <c r="D489" i="7"/>
  <c r="J487" i="7"/>
  <c r="L489" i="7"/>
  <c r="L488" i="7"/>
  <c r="C488" i="7"/>
  <c r="M487" i="7"/>
  <c r="D488" i="7"/>
  <c r="E489" i="7"/>
  <c r="K488" i="7"/>
  <c r="F488" i="7"/>
  <c r="G489" i="7"/>
  <c r="L487" i="7"/>
  <c r="E487" i="7"/>
  <c r="G488" i="7"/>
  <c r="G487" i="7"/>
  <c r="K487" i="7"/>
  <c r="M488" i="7"/>
  <c r="C487" i="7"/>
  <c r="F487" i="7"/>
  <c r="H485" i="7"/>
  <c r="H484" i="7"/>
  <c r="C483" i="7"/>
  <c r="H483" i="7"/>
  <c r="I610" i="7"/>
  <c r="H486" i="7"/>
  <c r="I483" i="7"/>
  <c r="E610" i="7"/>
  <c r="I486" i="7"/>
  <c r="H610" i="7"/>
  <c r="I484" i="7"/>
  <c r="F610" i="7"/>
  <c r="D484" i="7"/>
  <c r="K611" i="7"/>
  <c r="I485" i="7"/>
  <c r="D483" i="7"/>
  <c r="J484" i="7"/>
  <c r="K483" i="7"/>
  <c r="L484" i="7"/>
  <c r="L486" i="7"/>
  <c r="L483" i="7"/>
  <c r="L485" i="7"/>
  <c r="M483" i="7"/>
  <c r="M484" i="7"/>
  <c r="M485" i="7"/>
  <c r="M486" i="7"/>
  <c r="N610" i="7"/>
  <c r="C610" i="7"/>
  <c r="J483" i="7"/>
  <c r="C485" i="7"/>
  <c r="D485" i="7"/>
  <c r="D486" i="7"/>
  <c r="D487" i="7"/>
  <c r="H611" i="7"/>
  <c r="K610" i="7"/>
  <c r="J485" i="7"/>
  <c r="K484" i="7"/>
  <c r="C486" i="7"/>
  <c r="E483" i="7"/>
  <c r="E484" i="7"/>
  <c r="E485" i="7"/>
  <c r="E486" i="7"/>
  <c r="C611" i="7"/>
  <c r="L610" i="7"/>
  <c r="J486" i="7"/>
  <c r="K486" i="7"/>
  <c r="F483" i="7"/>
  <c r="F484" i="7"/>
  <c r="F485" i="7"/>
  <c r="F486" i="7"/>
  <c r="G610" i="7"/>
  <c r="D610" i="7"/>
  <c r="G611" i="7"/>
  <c r="C484" i="7"/>
  <c r="G484" i="7"/>
  <c r="G485" i="7"/>
  <c r="G486" i="7"/>
  <c r="I611" i="7"/>
  <c r="J610" i="7"/>
  <c r="K485" i="7"/>
  <c r="M610" i="7"/>
  <c r="N611" i="7"/>
  <c r="N609" i="7"/>
  <c r="M609" i="7"/>
  <c r="I609" i="7"/>
  <c r="E609" i="7"/>
  <c r="L609" i="7"/>
  <c r="F609" i="7"/>
  <c r="D609" i="7"/>
  <c r="J609" i="7"/>
  <c r="G609" i="7"/>
  <c r="K609" i="7"/>
  <c r="H609" i="7"/>
  <c r="C609" i="7"/>
  <c r="C592" i="7"/>
  <c r="K583" i="7"/>
  <c r="G593" i="7"/>
  <c r="M583" i="7"/>
  <c r="K598" i="7"/>
  <c r="N540" i="7"/>
  <c r="H603" i="7"/>
  <c r="L592" i="7"/>
  <c r="D598" i="7"/>
  <c r="C591" i="7"/>
  <c r="P544" i="7"/>
  <c r="N605" i="7"/>
  <c r="F596" i="7"/>
  <c r="L599" i="7"/>
  <c r="H594" i="7"/>
  <c r="K584" i="7"/>
  <c r="H608" i="7"/>
  <c r="H590" i="7"/>
  <c r="D585" i="7"/>
  <c r="H583" i="7"/>
  <c r="J606" i="7"/>
  <c r="F603" i="7"/>
  <c r="N595" i="7"/>
  <c r="J591" i="7"/>
  <c r="F587" i="7"/>
  <c r="M591" i="7"/>
  <c r="I587" i="7"/>
  <c r="C604" i="7"/>
  <c r="I586" i="7"/>
  <c r="C603" i="7"/>
  <c r="I588" i="7"/>
  <c r="L602" i="7"/>
  <c r="E591" i="7"/>
  <c r="H598" i="7"/>
  <c r="G598" i="7"/>
  <c r="C593" i="7"/>
  <c r="N606" i="7"/>
  <c r="N553" i="7"/>
  <c r="M586" i="7"/>
  <c r="H584" i="7"/>
  <c r="H586" i="7"/>
  <c r="G608" i="7"/>
  <c r="N543" i="7"/>
  <c r="I605" i="7"/>
  <c r="I608" i="7"/>
  <c r="J608" i="7"/>
  <c r="M589" i="7"/>
  <c r="J592" i="7"/>
  <c r="N596" i="7"/>
  <c r="L603" i="7"/>
  <c r="N550" i="7"/>
  <c r="N608" i="7"/>
  <c r="D608" i="7"/>
  <c r="C608" i="7"/>
  <c r="D601" i="7"/>
  <c r="F608" i="7"/>
  <c r="L608" i="7"/>
  <c r="M592" i="7"/>
  <c r="G597" i="7"/>
  <c r="J590" i="7"/>
  <c r="N597" i="7"/>
  <c r="M608" i="7"/>
  <c r="H604" i="7"/>
  <c r="E608" i="7"/>
  <c r="M593" i="7"/>
  <c r="K608" i="7"/>
  <c r="L605" i="7"/>
  <c r="H600" i="7"/>
  <c r="D595" i="7"/>
  <c r="G584" i="7"/>
  <c r="K602" i="7"/>
  <c r="K588" i="7"/>
  <c r="J605" i="7"/>
  <c r="N592" i="7"/>
  <c r="J587" i="7"/>
  <c r="M601" i="7"/>
  <c r="I600" i="7"/>
  <c r="I583" i="7"/>
  <c r="D606" i="7"/>
  <c r="L600" i="7"/>
  <c r="H595" i="7"/>
  <c r="D589" i="7"/>
  <c r="L587" i="7"/>
  <c r="C606" i="7"/>
  <c r="F586" i="7"/>
  <c r="C594" i="7"/>
  <c r="F597" i="7"/>
  <c r="N591" i="7"/>
  <c r="L591" i="7"/>
  <c r="F601" i="7"/>
  <c r="L589" i="7"/>
  <c r="I601" i="7"/>
  <c r="H606" i="7"/>
  <c r="D605" i="7"/>
  <c r="L595" i="7"/>
  <c r="H588" i="7"/>
  <c r="K599" i="7"/>
  <c r="G594" i="7"/>
  <c r="F605" i="7"/>
  <c r="J588" i="7"/>
  <c r="N589" i="7"/>
  <c r="D591" i="7"/>
  <c r="D592" i="7"/>
  <c r="D593" i="7"/>
  <c r="N594" i="7"/>
  <c r="G596" i="7"/>
  <c r="H597" i="7"/>
  <c r="I598" i="7"/>
  <c r="K601" i="7"/>
  <c r="M602" i="7"/>
  <c r="N557" i="7"/>
  <c r="P546" i="7"/>
  <c r="N546" i="7"/>
  <c r="C607" i="7"/>
  <c r="N548" i="7"/>
  <c r="N604" i="7"/>
  <c r="J599" i="7"/>
  <c r="N551" i="7"/>
  <c r="N588" i="7"/>
  <c r="M600" i="7"/>
  <c r="I595" i="7"/>
  <c r="P547" i="7"/>
  <c r="L584" i="7"/>
  <c r="H605" i="7"/>
  <c r="D604" i="7"/>
  <c r="L598" i="7"/>
  <c r="H593" i="7"/>
  <c r="N545" i="7"/>
  <c r="F600" i="7"/>
  <c r="J586" i="7"/>
  <c r="C590" i="7"/>
  <c r="E592" i="7"/>
  <c r="H596" i="7"/>
  <c r="L601" i="7"/>
  <c r="J604" i="7"/>
  <c r="P556" i="7"/>
  <c r="L604" i="7"/>
  <c r="K605" i="7"/>
  <c r="G606" i="7"/>
  <c r="C601" i="7"/>
  <c r="K595" i="7"/>
  <c r="G590" i="7"/>
  <c r="N584" i="7"/>
  <c r="J585" i="7"/>
  <c r="F584" i="7"/>
  <c r="N563" i="7"/>
  <c r="I584" i="7"/>
  <c r="K585" i="7"/>
  <c r="K586" i="7"/>
  <c r="K587" i="7"/>
  <c r="M588" i="7"/>
  <c r="D590" i="7"/>
  <c r="G591" i="7"/>
  <c r="G592" i="7"/>
  <c r="L593" i="7"/>
  <c r="F595" i="7"/>
  <c r="I596" i="7"/>
  <c r="K597" i="7"/>
  <c r="D599" i="7"/>
  <c r="J600" i="7"/>
  <c r="D603" i="7"/>
  <c r="K604" i="7"/>
  <c r="G607" i="7"/>
  <c r="N552" i="7"/>
  <c r="M606" i="7"/>
  <c r="G583" i="7"/>
  <c r="J584" i="7"/>
  <c r="L585" i="7"/>
  <c r="L586" i="7"/>
  <c r="C589" i="7"/>
  <c r="H592" i="7"/>
  <c r="G595" i="7"/>
  <c r="K596" i="7"/>
  <c r="L597" i="7"/>
  <c r="F599" i="7"/>
  <c r="K600" i="7"/>
  <c r="C602" i="7"/>
  <c r="M604" i="7"/>
  <c r="N544" i="7"/>
  <c r="F606" i="7"/>
  <c r="N602" i="7"/>
  <c r="N549" i="7"/>
  <c r="P540" i="7"/>
  <c r="M587" i="7"/>
  <c r="N593" i="7"/>
  <c r="G599" i="7"/>
  <c r="H602" i="7"/>
  <c r="K603" i="7"/>
  <c r="C605" i="7"/>
  <c r="N559" i="7"/>
  <c r="M607" i="7"/>
  <c r="I603" i="7"/>
  <c r="N554" i="7"/>
  <c r="N556" i="7"/>
  <c r="I585" i="7"/>
  <c r="I597" i="7"/>
  <c r="M585" i="7"/>
  <c r="J583" i="7"/>
  <c r="M584" i="7"/>
  <c r="C586" i="7"/>
  <c r="C587" i="7"/>
  <c r="C588" i="7"/>
  <c r="J589" i="7"/>
  <c r="M590" i="7"/>
  <c r="D597" i="7"/>
  <c r="F598" i="7"/>
  <c r="I599" i="7"/>
  <c r="J602" i="7"/>
  <c r="N558" i="7"/>
  <c r="P560" i="7"/>
  <c r="C585" i="7"/>
  <c r="D587" i="7"/>
  <c r="N590" i="7"/>
  <c r="M603" i="7"/>
  <c r="P563" i="7"/>
  <c r="D583" i="7"/>
  <c r="L583" i="7"/>
  <c r="E585" i="7"/>
  <c r="E587" i="7"/>
  <c r="E589" i="7"/>
  <c r="I590" i="7"/>
  <c r="I592" i="7"/>
  <c r="E593" i="7"/>
  <c r="I594" i="7"/>
  <c r="E595" i="7"/>
  <c r="M595" i="7"/>
  <c r="E597" i="7"/>
  <c r="M597" i="7"/>
  <c r="E599" i="7"/>
  <c r="M599" i="7"/>
  <c r="E601" i="7"/>
  <c r="I602" i="7"/>
  <c r="E603" i="7"/>
  <c r="I604" i="7"/>
  <c r="E605" i="7"/>
  <c r="M605" i="7"/>
  <c r="I606" i="7"/>
  <c r="P564" i="7"/>
  <c r="E607" i="7"/>
  <c r="P554" i="7"/>
  <c r="P557" i="7"/>
  <c r="E583" i="7"/>
  <c r="F585" i="7"/>
  <c r="N585" i="7"/>
  <c r="N587" i="7"/>
  <c r="F589" i="7"/>
  <c r="F591" i="7"/>
  <c r="F593" i="7"/>
  <c r="J594" i="7"/>
  <c r="J596" i="7"/>
  <c r="J598" i="7"/>
  <c r="N599" i="7"/>
  <c r="N601" i="7"/>
  <c r="N603" i="7"/>
  <c r="P562" i="7"/>
  <c r="P552" i="7"/>
  <c r="P542" i="7"/>
  <c r="P567" i="7"/>
  <c r="P551" i="7"/>
  <c r="G587" i="7"/>
  <c r="K592" i="7"/>
  <c r="K594" i="7"/>
  <c r="C596" i="7"/>
  <c r="C598" i="7"/>
  <c r="C600" i="7"/>
  <c r="G601" i="7"/>
  <c r="G603" i="7"/>
  <c r="G605" i="7"/>
  <c r="K606" i="7"/>
  <c r="N555" i="7"/>
  <c r="N547" i="7"/>
  <c r="L607" i="7"/>
  <c r="P561" i="7"/>
  <c r="P545" i="7"/>
  <c r="H607" i="7"/>
  <c r="N542" i="7"/>
  <c r="K590" i="7"/>
  <c r="D584" i="7"/>
  <c r="H585" i="7"/>
  <c r="D586" i="7"/>
  <c r="H587" i="7"/>
  <c r="D588" i="7"/>
  <c r="L588" i="7"/>
  <c r="H589" i="7"/>
  <c r="L590" i="7"/>
  <c r="H591" i="7"/>
  <c r="D594" i="7"/>
  <c r="L594" i="7"/>
  <c r="D596" i="7"/>
  <c r="L596" i="7"/>
  <c r="H599" i="7"/>
  <c r="D600" i="7"/>
  <c r="H601" i="7"/>
  <c r="D602" i="7"/>
  <c r="L606" i="7"/>
  <c r="N607" i="7"/>
  <c r="P568" i="7"/>
  <c r="P550" i="7"/>
  <c r="D607" i="7"/>
  <c r="J607" i="7"/>
  <c r="P541" i="7"/>
  <c r="P555" i="7"/>
  <c r="F583" i="7"/>
  <c r="G589" i="7"/>
  <c r="E584" i="7"/>
  <c r="E586" i="7"/>
  <c r="E588" i="7"/>
  <c r="I589" i="7"/>
  <c r="E590" i="7"/>
  <c r="I591" i="7"/>
  <c r="I593" i="7"/>
  <c r="E594" i="7"/>
  <c r="M594" i="7"/>
  <c r="E596" i="7"/>
  <c r="M596" i="7"/>
  <c r="E598" i="7"/>
  <c r="M598" i="7"/>
  <c r="E600" i="7"/>
  <c r="E602" i="7"/>
  <c r="E604" i="7"/>
  <c r="E606" i="7"/>
  <c r="F607" i="7"/>
  <c r="P565" i="7"/>
  <c r="P549" i="7"/>
  <c r="N583" i="7"/>
  <c r="G585" i="7"/>
  <c r="N586" i="7"/>
  <c r="F588" i="7"/>
  <c r="F590" i="7"/>
  <c r="F592" i="7"/>
  <c r="J593" i="7"/>
  <c r="F594" i="7"/>
  <c r="J595" i="7"/>
  <c r="J597" i="7"/>
  <c r="N598" i="7"/>
  <c r="N600" i="7"/>
  <c r="J601" i="7"/>
  <c r="F602" i="7"/>
  <c r="J603" i="7"/>
  <c r="F604" i="7"/>
  <c r="P558" i="7"/>
  <c r="P548" i="7"/>
  <c r="K607" i="7"/>
  <c r="I607" i="7"/>
  <c r="P559" i="7"/>
  <c r="P543" i="7"/>
  <c r="G586" i="7"/>
  <c r="G588" i="7"/>
  <c r="K589" i="7"/>
  <c r="K591" i="7"/>
  <c r="K593" i="7"/>
  <c r="C595" i="7"/>
  <c r="C597" i="7"/>
  <c r="C599" i="7"/>
  <c r="G600" i="7"/>
  <c r="G602" i="7"/>
  <c r="G604" i="7"/>
  <c r="P566" i="7"/>
  <c r="P569" i="7"/>
  <c r="P553" i="7"/>
  <c r="M438" i="7"/>
  <c r="N482" i="7" s="1"/>
  <c r="L438" i="7"/>
  <c r="M482" i="7" s="1"/>
  <c r="K438" i="7"/>
  <c r="L482" i="7" s="1"/>
  <c r="J438" i="7"/>
  <c r="K482" i="7" s="1"/>
  <c r="I438" i="7"/>
  <c r="J482" i="7" s="1"/>
  <c r="H438" i="7"/>
  <c r="I482" i="7" s="1"/>
  <c r="G438" i="7"/>
  <c r="H482" i="7" s="1"/>
  <c r="F438" i="7"/>
  <c r="G482" i="7" s="1"/>
  <c r="E438" i="7"/>
  <c r="F482" i="7" s="1"/>
  <c r="D438" i="7"/>
  <c r="E482" i="7" s="1"/>
  <c r="C438" i="7"/>
  <c r="D482" i="7" s="1"/>
  <c r="B438" i="7"/>
  <c r="C482" i="7" s="1"/>
  <c r="M437" i="7"/>
  <c r="L437" i="7"/>
  <c r="K437" i="7"/>
  <c r="L481" i="7" s="1"/>
  <c r="J437" i="7"/>
  <c r="I437" i="7"/>
  <c r="J481" i="7" s="1"/>
  <c r="H437" i="7"/>
  <c r="G437" i="7"/>
  <c r="H481" i="7" s="1"/>
  <c r="F437" i="7"/>
  <c r="E437" i="7"/>
  <c r="D437" i="7"/>
  <c r="C437" i="7"/>
  <c r="B437" i="7"/>
  <c r="M436" i="7"/>
  <c r="L436" i="7"/>
  <c r="K436" i="7"/>
  <c r="J436" i="7"/>
  <c r="K480" i="7" s="1"/>
  <c r="I436" i="7"/>
  <c r="J480" i="7" s="1"/>
  <c r="H436" i="7"/>
  <c r="I480" i="7" s="1"/>
  <c r="G436" i="7"/>
  <c r="F436" i="7"/>
  <c r="E436" i="7"/>
  <c r="D436" i="7"/>
  <c r="C436" i="7"/>
  <c r="B436" i="7"/>
  <c r="M435" i="7"/>
  <c r="L435" i="7"/>
  <c r="K435" i="7"/>
  <c r="J435" i="7"/>
  <c r="I435" i="7"/>
  <c r="H435" i="7"/>
  <c r="G435" i="7"/>
  <c r="F435" i="7"/>
  <c r="E435" i="7"/>
  <c r="D435" i="7"/>
  <c r="C435" i="7"/>
  <c r="B435" i="7"/>
  <c r="M434" i="7"/>
  <c r="L434" i="7"/>
  <c r="K434" i="7"/>
  <c r="J434" i="7"/>
  <c r="K478" i="7" s="1"/>
  <c r="I434" i="7"/>
  <c r="H434" i="7"/>
  <c r="I478" i="7" s="1"/>
  <c r="G434" i="7"/>
  <c r="F434" i="7"/>
  <c r="E434" i="7"/>
  <c r="D434" i="7"/>
  <c r="C434" i="7"/>
  <c r="B434" i="7"/>
  <c r="M433" i="7"/>
  <c r="L433" i="7"/>
  <c r="K433" i="7"/>
  <c r="J433" i="7"/>
  <c r="I433" i="7"/>
  <c r="H433" i="7"/>
  <c r="I477" i="7" s="1"/>
  <c r="G433" i="7"/>
  <c r="F433" i="7"/>
  <c r="E433" i="7"/>
  <c r="D433" i="7"/>
  <c r="C433" i="7"/>
  <c r="B433" i="7"/>
  <c r="M432" i="7"/>
  <c r="L432" i="7"/>
  <c r="K432" i="7"/>
  <c r="J432" i="7"/>
  <c r="I432" i="7"/>
  <c r="J476" i="7" s="1"/>
  <c r="H432" i="7"/>
  <c r="I476" i="7" s="1"/>
  <c r="G432" i="7"/>
  <c r="F432" i="7"/>
  <c r="E432" i="7"/>
  <c r="D432" i="7"/>
  <c r="C432" i="7"/>
  <c r="B432" i="7"/>
  <c r="M431" i="7"/>
  <c r="L431" i="7"/>
  <c r="K431" i="7"/>
  <c r="L475" i="7" s="1"/>
  <c r="J431" i="7"/>
  <c r="I431" i="7"/>
  <c r="H431" i="7"/>
  <c r="G431" i="7"/>
  <c r="F431" i="7"/>
  <c r="E431" i="7"/>
  <c r="D431" i="7"/>
  <c r="C431" i="7"/>
  <c r="B431" i="7"/>
  <c r="M430" i="7"/>
  <c r="L430" i="7"/>
  <c r="K430" i="7"/>
  <c r="J430" i="7"/>
  <c r="I430" i="7"/>
  <c r="J474" i="7" s="1"/>
  <c r="H430" i="7"/>
  <c r="G430" i="7"/>
  <c r="F430" i="7"/>
  <c r="E430" i="7"/>
  <c r="D430" i="7"/>
  <c r="C430" i="7"/>
  <c r="B430" i="7"/>
  <c r="M429" i="7"/>
  <c r="L429" i="7"/>
  <c r="K429" i="7"/>
  <c r="L473" i="7" s="1"/>
  <c r="J429" i="7"/>
  <c r="K473" i="7" s="1"/>
  <c r="I429" i="7"/>
  <c r="H429" i="7"/>
  <c r="I473" i="7" s="1"/>
  <c r="G429" i="7"/>
  <c r="F429" i="7"/>
  <c r="E429" i="7"/>
  <c r="D429" i="7"/>
  <c r="C429" i="7"/>
  <c r="B429" i="7"/>
  <c r="M428" i="7"/>
  <c r="L428" i="7"/>
  <c r="K428" i="7"/>
  <c r="L472" i="7" s="1"/>
  <c r="J428" i="7"/>
  <c r="I428" i="7"/>
  <c r="H428" i="7"/>
  <c r="I472" i="7" s="1"/>
  <c r="G428" i="7"/>
  <c r="H472" i="7" s="1"/>
  <c r="F428" i="7"/>
  <c r="G472" i="7" s="1"/>
  <c r="E428" i="7"/>
  <c r="D428" i="7"/>
  <c r="C428" i="7"/>
  <c r="B428" i="7"/>
  <c r="M427" i="7"/>
  <c r="L427" i="7"/>
  <c r="K427" i="7"/>
  <c r="J427" i="7"/>
  <c r="K471" i="7" s="1"/>
  <c r="I427" i="7"/>
  <c r="J471" i="7" s="1"/>
  <c r="H427" i="7"/>
  <c r="G427" i="7"/>
  <c r="F427" i="7"/>
  <c r="E427" i="7"/>
  <c r="D427" i="7"/>
  <c r="C427" i="7"/>
  <c r="B427" i="7"/>
  <c r="M426" i="7"/>
  <c r="L426" i="7"/>
  <c r="K426" i="7"/>
  <c r="L470" i="7" s="1"/>
  <c r="J426" i="7"/>
  <c r="I426" i="7"/>
  <c r="H426" i="7"/>
  <c r="I470" i="7" s="1"/>
  <c r="G426" i="7"/>
  <c r="F426" i="7"/>
  <c r="E426" i="7"/>
  <c r="D426" i="7"/>
  <c r="C426" i="7"/>
  <c r="B426" i="7"/>
  <c r="M425" i="7"/>
  <c r="L425" i="7"/>
  <c r="K425" i="7"/>
  <c r="J425" i="7"/>
  <c r="K469" i="7" s="1"/>
  <c r="I425" i="7"/>
  <c r="H425" i="7"/>
  <c r="G425" i="7"/>
  <c r="F425" i="7"/>
  <c r="G469" i="7" s="1"/>
  <c r="E425" i="7"/>
  <c r="F469" i="7" s="1"/>
  <c r="D425" i="7"/>
  <c r="C425" i="7"/>
  <c r="B425" i="7"/>
  <c r="M424" i="7"/>
  <c r="L424" i="7"/>
  <c r="K424" i="7"/>
  <c r="L468" i="7" s="1"/>
  <c r="J424" i="7"/>
  <c r="K468" i="7" s="1"/>
  <c r="I424" i="7"/>
  <c r="H424" i="7"/>
  <c r="I468" i="7" s="1"/>
  <c r="G424" i="7"/>
  <c r="F424" i="7"/>
  <c r="E424" i="7"/>
  <c r="D424" i="7"/>
  <c r="C424" i="7"/>
  <c r="B424" i="7"/>
  <c r="M423" i="7"/>
  <c r="L423" i="7"/>
  <c r="K423" i="7"/>
  <c r="L467" i="7" s="1"/>
  <c r="J423" i="7"/>
  <c r="K467" i="7" s="1"/>
  <c r="I423" i="7"/>
  <c r="H423" i="7"/>
  <c r="G423" i="7"/>
  <c r="H467" i="7" s="1"/>
  <c r="F423" i="7"/>
  <c r="E423" i="7"/>
  <c r="D423" i="7"/>
  <c r="C423" i="7"/>
  <c r="B423" i="7"/>
  <c r="M422" i="7"/>
  <c r="L422" i="7"/>
  <c r="K422" i="7"/>
  <c r="L466" i="7" s="1"/>
  <c r="J422" i="7"/>
  <c r="K466" i="7" s="1"/>
  <c r="I422" i="7"/>
  <c r="H422" i="7"/>
  <c r="I466" i="7" s="1"/>
  <c r="G422" i="7"/>
  <c r="F422" i="7"/>
  <c r="G466" i="7" s="1"/>
  <c r="E422" i="7"/>
  <c r="D422" i="7"/>
  <c r="C422" i="7"/>
  <c r="B422" i="7"/>
  <c r="M421" i="7"/>
  <c r="L421" i="7"/>
  <c r="K421" i="7"/>
  <c r="L465" i="7" s="1"/>
  <c r="J421" i="7"/>
  <c r="K465" i="7" s="1"/>
  <c r="I421" i="7"/>
  <c r="H421" i="7"/>
  <c r="I465" i="7" s="1"/>
  <c r="G421" i="7"/>
  <c r="F421" i="7"/>
  <c r="E421" i="7"/>
  <c r="F465" i="7" s="1"/>
  <c r="D421" i="7"/>
  <c r="C421" i="7"/>
  <c r="B421" i="7"/>
  <c r="M420" i="7"/>
  <c r="L420" i="7"/>
  <c r="K420" i="7"/>
  <c r="J420" i="7"/>
  <c r="I420" i="7"/>
  <c r="H420" i="7"/>
  <c r="I464" i="7" s="1"/>
  <c r="G420" i="7"/>
  <c r="F420" i="7"/>
  <c r="G464" i="7" s="1"/>
  <c r="E420" i="7"/>
  <c r="D420" i="7"/>
  <c r="C420" i="7"/>
  <c r="B420" i="7"/>
  <c r="M419" i="7"/>
  <c r="L419" i="7"/>
  <c r="M463" i="7" s="1"/>
  <c r="K419" i="7"/>
  <c r="L463" i="7" s="1"/>
  <c r="J419" i="7"/>
  <c r="K463" i="7" s="1"/>
  <c r="I419" i="7"/>
  <c r="H419" i="7"/>
  <c r="I463" i="7" s="1"/>
  <c r="G419" i="7"/>
  <c r="F419" i="7"/>
  <c r="G463" i="7" s="1"/>
  <c r="E419" i="7"/>
  <c r="D419" i="7"/>
  <c r="C419" i="7"/>
  <c r="B419" i="7"/>
  <c r="M418" i="7"/>
  <c r="N462" i="7" s="1"/>
  <c r="L418" i="7"/>
  <c r="M462" i="7" s="1"/>
  <c r="K418" i="7"/>
  <c r="L462" i="7" s="1"/>
  <c r="J418" i="7"/>
  <c r="I418" i="7"/>
  <c r="H418" i="7"/>
  <c r="I462" i="7" s="1"/>
  <c r="G418" i="7"/>
  <c r="F418" i="7"/>
  <c r="G462" i="7" s="1"/>
  <c r="E418" i="7"/>
  <c r="D418" i="7"/>
  <c r="C418" i="7"/>
  <c r="B418" i="7"/>
  <c r="M417" i="7"/>
  <c r="L417" i="7"/>
  <c r="K417" i="7"/>
  <c r="L461" i="7" s="1"/>
  <c r="J417" i="7"/>
  <c r="I417" i="7"/>
  <c r="H417" i="7"/>
  <c r="G417" i="7"/>
  <c r="F417" i="7"/>
  <c r="G461" i="7" s="1"/>
  <c r="E417" i="7"/>
  <c r="D417" i="7"/>
  <c r="C417" i="7"/>
  <c r="B417" i="7"/>
  <c r="M416" i="7"/>
  <c r="L416" i="7"/>
  <c r="K416" i="7"/>
  <c r="L460" i="7" s="1"/>
  <c r="J416" i="7"/>
  <c r="I416" i="7"/>
  <c r="J460" i="7" s="1"/>
  <c r="H416" i="7"/>
  <c r="I460" i="7" s="1"/>
  <c r="G416" i="7"/>
  <c r="F416" i="7"/>
  <c r="G460" i="7" s="1"/>
  <c r="E416" i="7"/>
  <c r="D416" i="7"/>
  <c r="C416" i="7"/>
  <c r="B416" i="7"/>
  <c r="N569" i="7"/>
  <c r="N568" i="7"/>
  <c r="N567" i="7"/>
  <c r="N566" i="7"/>
  <c r="N565" i="7"/>
  <c r="N564" i="7"/>
  <c r="N562" i="7"/>
  <c r="N561" i="7"/>
  <c r="N560" i="7"/>
  <c r="D480" i="7" l="1"/>
  <c r="M472" i="7"/>
  <c r="D481" i="7"/>
  <c r="F472" i="7"/>
  <c r="G471" i="7"/>
  <c r="H460" i="7"/>
  <c r="F462" i="7"/>
  <c r="G468" i="7"/>
  <c r="F468" i="7"/>
  <c r="H464" i="7"/>
  <c r="E461" i="7"/>
  <c r="E463" i="7"/>
  <c r="F460" i="7"/>
  <c r="F466" i="7"/>
  <c r="F470" i="7"/>
  <c r="F475" i="7"/>
  <c r="F477" i="7"/>
  <c r="F481" i="7"/>
  <c r="G465" i="7"/>
  <c r="G467" i="7"/>
  <c r="H463" i="7"/>
  <c r="H465" i="7"/>
  <c r="H469" i="7"/>
  <c r="I461" i="7"/>
  <c r="I467" i="7"/>
  <c r="I469" i="7"/>
  <c r="I475" i="7"/>
  <c r="I479" i="7"/>
  <c r="K462" i="7"/>
  <c r="K464" i="7"/>
  <c r="L464" i="7"/>
  <c r="L469" i="7"/>
  <c r="L471" i="7"/>
  <c r="L474" i="7"/>
  <c r="M460" i="7"/>
  <c r="M471" i="7"/>
  <c r="M474" i="7"/>
  <c r="K190" i="6"/>
  <c r="I335" i="6" s="1"/>
  <c r="C461" i="7"/>
  <c r="C475" i="7"/>
  <c r="C481" i="7"/>
  <c r="D467" i="7"/>
  <c r="E465" i="7"/>
  <c r="E479" i="7"/>
  <c r="F461" i="7"/>
  <c r="F463" i="7"/>
  <c r="F464" i="7"/>
  <c r="F467" i="7"/>
  <c r="F471" i="7"/>
  <c r="F473" i="7"/>
  <c r="F479" i="7"/>
  <c r="G470" i="7"/>
  <c r="M461" i="7"/>
  <c r="M464" i="7"/>
  <c r="M476" i="7"/>
  <c r="N463" i="7"/>
  <c r="N469" i="7"/>
  <c r="N477" i="7"/>
  <c r="C462" i="7"/>
  <c r="C463" i="7"/>
  <c r="C480" i="7"/>
  <c r="D461" i="7"/>
  <c r="D462" i="7"/>
  <c r="D474" i="7"/>
  <c r="D477" i="7"/>
  <c r="E462" i="7"/>
  <c r="E466" i="7"/>
  <c r="E468" i="7"/>
  <c r="E471" i="7"/>
  <c r="E473" i="7"/>
  <c r="E474" i="7"/>
  <c r="E476" i="7"/>
  <c r="F474" i="7"/>
  <c r="F480" i="7"/>
  <c r="E460" i="7"/>
  <c r="F478" i="7"/>
  <c r="C472" i="7"/>
  <c r="C469" i="7"/>
  <c r="D469" i="7"/>
  <c r="G203" i="6"/>
  <c r="E348" i="6" s="1"/>
  <c r="G198" i="6"/>
  <c r="E343" i="6" s="1"/>
  <c r="G199" i="6"/>
  <c r="E344" i="6" s="1"/>
  <c r="G195" i="6"/>
  <c r="E340" i="6" s="1"/>
  <c r="G201" i="6"/>
  <c r="E346" i="6" s="1"/>
  <c r="G197" i="6"/>
  <c r="E342" i="6" s="1"/>
  <c r="G193" i="6"/>
  <c r="E338" i="6" s="1"/>
  <c r="G194" i="6"/>
  <c r="E339" i="6" s="1"/>
  <c r="G202" i="6"/>
  <c r="E347" i="6" s="1"/>
  <c r="G196" i="6"/>
  <c r="E341" i="6" s="1"/>
  <c r="G192" i="6"/>
  <c r="E337" i="6" s="1"/>
  <c r="G204" i="6"/>
  <c r="E349" i="6" s="1"/>
  <c r="G200" i="6"/>
  <c r="E345" i="6" s="1"/>
  <c r="G205" i="6"/>
  <c r="E350" i="6" s="1"/>
  <c r="G190" i="6"/>
  <c r="E335" i="6" s="1"/>
  <c r="G189" i="6"/>
  <c r="E334" i="6" s="1"/>
  <c r="G191" i="6"/>
  <c r="E336" i="6" s="1"/>
  <c r="G188" i="6"/>
  <c r="E333" i="6" s="1"/>
  <c r="N202" i="6"/>
  <c r="L347" i="6" s="1"/>
  <c r="N197" i="6"/>
  <c r="L342" i="6" s="1"/>
  <c r="N201" i="6"/>
  <c r="L346" i="6" s="1"/>
  <c r="N195" i="6"/>
  <c r="L340" i="6" s="1"/>
  <c r="N200" i="6"/>
  <c r="L345" i="6" s="1"/>
  <c r="N194" i="6"/>
  <c r="L339" i="6" s="1"/>
  <c r="N199" i="6"/>
  <c r="L344" i="6" s="1"/>
  <c r="N192" i="6"/>
  <c r="L337" i="6" s="1"/>
  <c r="N196" i="6"/>
  <c r="L341" i="6" s="1"/>
  <c r="N193" i="6"/>
  <c r="L338" i="6" s="1"/>
  <c r="N205" i="6"/>
  <c r="L350" i="6" s="1"/>
  <c r="N198" i="6"/>
  <c r="L343" i="6" s="1"/>
  <c r="N203" i="6"/>
  <c r="L348" i="6" s="1"/>
  <c r="N204" i="6"/>
  <c r="L349" i="6" s="1"/>
  <c r="N190" i="6"/>
  <c r="L335" i="6" s="1"/>
  <c r="N191" i="6"/>
  <c r="L336" i="6" s="1"/>
  <c r="N188" i="6"/>
  <c r="N189" i="6"/>
  <c r="L334" i="6" s="1"/>
  <c r="H198" i="6"/>
  <c r="F343" i="6" s="1"/>
  <c r="H195" i="6"/>
  <c r="F340" i="6" s="1"/>
  <c r="H196" i="6"/>
  <c r="F341" i="6" s="1"/>
  <c r="H194" i="6"/>
  <c r="F339" i="6" s="1"/>
  <c r="H193" i="6"/>
  <c r="F338" i="6" s="1"/>
  <c r="H192" i="6"/>
  <c r="F337" i="6" s="1"/>
  <c r="H200" i="6"/>
  <c r="F345" i="6" s="1"/>
  <c r="H205" i="6"/>
  <c r="F350" i="6" s="1"/>
  <c r="H203" i="6"/>
  <c r="F348" i="6" s="1"/>
  <c r="H201" i="6"/>
  <c r="F346" i="6" s="1"/>
  <c r="H202" i="6"/>
  <c r="F347" i="6" s="1"/>
  <c r="H199" i="6"/>
  <c r="F344" i="6" s="1"/>
  <c r="H204" i="6"/>
  <c r="F349" i="6" s="1"/>
  <c r="H197" i="6"/>
  <c r="F342" i="6" s="1"/>
  <c r="H191" i="6"/>
  <c r="F336" i="6" s="1"/>
  <c r="H188" i="6"/>
  <c r="F333" i="6" s="1"/>
  <c r="H190" i="6"/>
  <c r="F335" i="6" s="1"/>
  <c r="H189" i="6"/>
  <c r="F334" i="6" s="1"/>
  <c r="E477" i="7"/>
  <c r="F203" i="6"/>
  <c r="D348" i="6" s="1"/>
  <c r="F202" i="6"/>
  <c r="D347" i="6" s="1"/>
  <c r="F198" i="6"/>
  <c r="D343" i="6" s="1"/>
  <c r="F201" i="6"/>
  <c r="D346" i="6" s="1"/>
  <c r="F197" i="6"/>
  <c r="D342" i="6" s="1"/>
  <c r="F200" i="6"/>
  <c r="D345" i="6" s="1"/>
  <c r="F196" i="6"/>
  <c r="D341" i="6" s="1"/>
  <c r="F199" i="6"/>
  <c r="D344" i="6" s="1"/>
  <c r="F195" i="6"/>
  <c r="D340" i="6" s="1"/>
  <c r="F194" i="6"/>
  <c r="D339" i="6" s="1"/>
  <c r="F193" i="6"/>
  <c r="D338" i="6" s="1"/>
  <c r="F192" i="6"/>
  <c r="D337" i="6" s="1"/>
  <c r="F205" i="6"/>
  <c r="D350" i="6" s="1"/>
  <c r="F204" i="6"/>
  <c r="D349" i="6" s="1"/>
  <c r="F190" i="6"/>
  <c r="D335" i="6" s="1"/>
  <c r="F188" i="6"/>
  <c r="D333" i="6" s="1"/>
  <c r="F191" i="6"/>
  <c r="D336" i="6" s="1"/>
  <c r="F189" i="6"/>
  <c r="D334" i="6" s="1"/>
  <c r="D468" i="7"/>
  <c r="G473" i="7"/>
  <c r="J462" i="7"/>
  <c r="N464" i="7"/>
  <c r="N468" i="7"/>
  <c r="N474" i="7"/>
  <c r="C476" i="7"/>
  <c r="C477" i="7"/>
  <c r="C479" i="7"/>
  <c r="M205" i="6"/>
  <c r="K350" i="6" s="1"/>
  <c r="M204" i="6"/>
  <c r="K349" i="6" s="1"/>
  <c r="M203" i="6"/>
  <c r="K348" i="6" s="1"/>
  <c r="M202" i="6"/>
  <c r="K347" i="6" s="1"/>
  <c r="M198" i="6"/>
  <c r="K343" i="6" s="1"/>
  <c r="M201" i="6"/>
  <c r="K346" i="6" s="1"/>
  <c r="M196" i="6"/>
  <c r="K341" i="6" s="1"/>
  <c r="M199" i="6"/>
  <c r="K344" i="6" s="1"/>
  <c r="M195" i="6"/>
  <c r="K340" i="6" s="1"/>
  <c r="M194" i="6"/>
  <c r="K339" i="6" s="1"/>
  <c r="M193" i="6"/>
  <c r="K338" i="6" s="1"/>
  <c r="M197" i="6"/>
  <c r="K342" i="6" s="1"/>
  <c r="M192" i="6"/>
  <c r="K337" i="6" s="1"/>
  <c r="M200" i="6"/>
  <c r="M191" i="6"/>
  <c r="K336" i="6" s="1"/>
  <c r="M189" i="6"/>
  <c r="K334" i="6" s="1"/>
  <c r="M190" i="6"/>
  <c r="K335" i="6" s="1"/>
  <c r="M188" i="6"/>
  <c r="D479" i="7"/>
  <c r="E464" i="7"/>
  <c r="E467" i="7"/>
  <c r="E469" i="7"/>
  <c r="E470" i="7"/>
  <c r="E475" i="7"/>
  <c r="E480" i="7"/>
  <c r="E481" i="7"/>
  <c r="E188" i="6"/>
  <c r="C333" i="6" s="1"/>
  <c r="E205" i="6"/>
  <c r="C350" i="6" s="1"/>
  <c r="E204" i="6"/>
  <c r="C349" i="6" s="1"/>
  <c r="E203" i="6"/>
  <c r="C348" i="6" s="1"/>
  <c r="E202" i="6"/>
  <c r="C347" i="6" s="1"/>
  <c r="E198" i="6"/>
  <c r="C343" i="6" s="1"/>
  <c r="E197" i="6"/>
  <c r="C342" i="6" s="1"/>
  <c r="E200" i="6"/>
  <c r="C345" i="6" s="1"/>
  <c r="E196" i="6"/>
  <c r="C341" i="6" s="1"/>
  <c r="E199" i="6"/>
  <c r="C344" i="6" s="1"/>
  <c r="E195" i="6"/>
  <c r="C340" i="6" s="1"/>
  <c r="E194" i="6"/>
  <c r="C339" i="6" s="1"/>
  <c r="E192" i="6"/>
  <c r="C337" i="6" s="1"/>
  <c r="E201" i="6"/>
  <c r="C346" i="6" s="1"/>
  <c r="E193" i="6"/>
  <c r="C338" i="6" s="1"/>
  <c r="E191" i="6"/>
  <c r="C336" i="6" s="1"/>
  <c r="E190" i="6"/>
  <c r="C335" i="6" s="1"/>
  <c r="E189" i="6"/>
  <c r="C334" i="6" s="1"/>
  <c r="G474" i="7"/>
  <c r="G476" i="7"/>
  <c r="G480" i="7"/>
  <c r="G481" i="7"/>
  <c r="I481" i="7"/>
  <c r="J461" i="7"/>
  <c r="J464" i="7"/>
  <c r="L476" i="7"/>
  <c r="L478" i="7"/>
  <c r="I198" i="6"/>
  <c r="G343" i="6" s="1"/>
  <c r="I192" i="6"/>
  <c r="G337" i="6" s="1"/>
  <c r="I193" i="6"/>
  <c r="G338" i="6" s="1"/>
  <c r="I205" i="6"/>
  <c r="G350" i="6" s="1"/>
  <c r="I203" i="6"/>
  <c r="G348" i="6" s="1"/>
  <c r="I204" i="6"/>
  <c r="G349" i="6" s="1"/>
  <c r="I202" i="6"/>
  <c r="G347" i="6" s="1"/>
  <c r="I199" i="6"/>
  <c r="G344" i="6" s="1"/>
  <c r="I201" i="6"/>
  <c r="G346" i="6" s="1"/>
  <c r="I200" i="6"/>
  <c r="G345" i="6" s="1"/>
  <c r="I197" i="6"/>
  <c r="G342" i="6" s="1"/>
  <c r="I194" i="6"/>
  <c r="G339" i="6" s="1"/>
  <c r="I195" i="6"/>
  <c r="G340" i="6" s="1"/>
  <c r="I196" i="6"/>
  <c r="G341" i="6" s="1"/>
  <c r="I191" i="6"/>
  <c r="G336" i="6" s="1"/>
  <c r="I190" i="6"/>
  <c r="G335" i="6" s="1"/>
  <c r="I189" i="6"/>
  <c r="G334" i="6" s="1"/>
  <c r="I188" i="6"/>
  <c r="G333" i="6" s="1"/>
  <c r="J466" i="7"/>
  <c r="J475" i="7"/>
  <c r="E190" i="5"/>
  <c r="C335" i="5" s="1"/>
  <c r="E407" i="5" s="1"/>
  <c r="E202" i="5"/>
  <c r="C347" i="5" s="1"/>
  <c r="E419" i="5" s="1"/>
  <c r="E203" i="5"/>
  <c r="C348" i="5" s="1"/>
  <c r="E420" i="5" s="1"/>
  <c r="E201" i="5"/>
  <c r="C346" i="5" s="1"/>
  <c r="E418" i="5" s="1"/>
  <c r="E205" i="5"/>
  <c r="C350" i="5" s="1"/>
  <c r="E422" i="5" s="1"/>
  <c r="E196" i="5"/>
  <c r="C341" i="5" s="1"/>
  <c r="E413" i="5" s="1"/>
  <c r="E189" i="5"/>
  <c r="E197" i="5"/>
  <c r="C342" i="5" s="1"/>
  <c r="E414" i="5" s="1"/>
  <c r="E194" i="5"/>
  <c r="C339" i="5" s="1"/>
  <c r="E411" i="5" s="1"/>
  <c r="E200" i="5"/>
  <c r="C345" i="5" s="1"/>
  <c r="E417" i="5" s="1"/>
  <c r="E191" i="5"/>
  <c r="C336" i="5" s="1"/>
  <c r="E408" i="5" s="1"/>
  <c r="E195" i="5"/>
  <c r="C340" i="5" s="1"/>
  <c r="E412" i="5" s="1"/>
  <c r="E192" i="5"/>
  <c r="C337" i="5" s="1"/>
  <c r="E409" i="5" s="1"/>
  <c r="E206" i="5"/>
  <c r="C351" i="5" s="1"/>
  <c r="E423" i="5" s="1"/>
  <c r="E204" i="5"/>
  <c r="C349" i="5" s="1"/>
  <c r="E421" i="5" s="1"/>
  <c r="E198" i="5"/>
  <c r="C343" i="5" s="1"/>
  <c r="E415" i="5" s="1"/>
  <c r="E199" i="5"/>
  <c r="C344" i="5" s="1"/>
  <c r="E416" i="5" s="1"/>
  <c r="E193" i="5"/>
  <c r="C338" i="5" s="1"/>
  <c r="E410" i="5" s="1"/>
  <c r="M468" i="7"/>
  <c r="N199" i="5"/>
  <c r="L344" i="5" s="1"/>
  <c r="N416" i="5" s="1"/>
  <c r="N206" i="5"/>
  <c r="L351" i="5" s="1"/>
  <c r="N423" i="5" s="1"/>
  <c r="N195" i="5"/>
  <c r="L340" i="5" s="1"/>
  <c r="N412" i="5" s="1"/>
  <c r="N201" i="5"/>
  <c r="L346" i="5" s="1"/>
  <c r="N418" i="5" s="1"/>
  <c r="N191" i="5"/>
  <c r="L336" i="5" s="1"/>
  <c r="N408" i="5" s="1"/>
  <c r="N196" i="5"/>
  <c r="L341" i="5" s="1"/>
  <c r="N413" i="5" s="1"/>
  <c r="N190" i="5"/>
  <c r="L335" i="5" s="1"/>
  <c r="N407" i="5" s="1"/>
  <c r="N205" i="5"/>
  <c r="L350" i="5" s="1"/>
  <c r="N422" i="5" s="1"/>
  <c r="N200" i="5"/>
  <c r="L345" i="5" s="1"/>
  <c r="N417" i="5" s="1"/>
  <c r="N194" i="5"/>
  <c r="L339" i="5" s="1"/>
  <c r="N411" i="5" s="1"/>
  <c r="N202" i="5"/>
  <c r="L347" i="5" s="1"/>
  <c r="N419" i="5" s="1"/>
  <c r="N193" i="5"/>
  <c r="L338" i="5" s="1"/>
  <c r="N410" i="5" s="1"/>
  <c r="N197" i="5"/>
  <c r="L342" i="5" s="1"/>
  <c r="N414" i="5" s="1"/>
  <c r="N204" i="5"/>
  <c r="L349" i="5" s="1"/>
  <c r="N421" i="5" s="1"/>
  <c r="N192" i="5"/>
  <c r="L337" i="5" s="1"/>
  <c r="N409" i="5" s="1"/>
  <c r="N203" i="5"/>
  <c r="L348" i="5" s="1"/>
  <c r="N420" i="5" s="1"/>
  <c r="N198" i="5"/>
  <c r="L343" i="5" s="1"/>
  <c r="N415" i="5" s="1"/>
  <c r="N189" i="5"/>
  <c r="L334" i="5" s="1"/>
  <c r="N406" i="5" s="1"/>
  <c r="J463" i="7"/>
  <c r="J467" i="7"/>
  <c r="J470" i="7"/>
  <c r="J472" i="7"/>
  <c r="J473" i="7"/>
  <c r="J477" i="7"/>
  <c r="K470" i="7"/>
  <c r="K472" i="7"/>
  <c r="K479" i="7"/>
  <c r="L477" i="7"/>
  <c r="M473" i="7"/>
  <c r="M475" i="7"/>
  <c r="M477" i="7"/>
  <c r="M478" i="7"/>
  <c r="M481" i="7"/>
  <c r="N476" i="7"/>
  <c r="N478" i="7"/>
  <c r="H198" i="5"/>
  <c r="F343" i="5" s="1"/>
  <c r="H415" i="5" s="1"/>
  <c r="H197" i="5"/>
  <c r="F342" i="5" s="1"/>
  <c r="H414" i="5" s="1"/>
  <c r="H189" i="5"/>
  <c r="H196" i="5"/>
  <c r="F341" i="5" s="1"/>
  <c r="H413" i="5" s="1"/>
  <c r="H195" i="5"/>
  <c r="F340" i="5" s="1"/>
  <c r="H412" i="5" s="1"/>
  <c r="H206" i="5"/>
  <c r="F351" i="5" s="1"/>
  <c r="H423" i="5" s="1"/>
  <c r="H194" i="5"/>
  <c r="F339" i="5" s="1"/>
  <c r="H411" i="5" s="1"/>
  <c r="H205" i="5"/>
  <c r="F350" i="5" s="1"/>
  <c r="H422" i="5" s="1"/>
  <c r="H193" i="5"/>
  <c r="F338" i="5" s="1"/>
  <c r="H410" i="5" s="1"/>
  <c r="H200" i="5"/>
  <c r="F345" i="5" s="1"/>
  <c r="H417" i="5" s="1"/>
  <c r="H203" i="5"/>
  <c r="F348" i="5" s="1"/>
  <c r="H420" i="5" s="1"/>
  <c r="H204" i="5"/>
  <c r="F349" i="5" s="1"/>
  <c r="H421" i="5" s="1"/>
  <c r="H192" i="5"/>
  <c r="F337" i="5" s="1"/>
  <c r="H409" i="5" s="1"/>
  <c r="H202" i="5"/>
  <c r="F347" i="5" s="1"/>
  <c r="H419" i="5" s="1"/>
  <c r="H201" i="5"/>
  <c r="F346" i="5" s="1"/>
  <c r="H418" i="5" s="1"/>
  <c r="H199" i="5"/>
  <c r="F344" i="5" s="1"/>
  <c r="H416" i="5" s="1"/>
  <c r="H190" i="5"/>
  <c r="F335" i="5" s="1"/>
  <c r="H407" i="5" s="1"/>
  <c r="H191" i="5"/>
  <c r="F336" i="5" s="1"/>
  <c r="H408" i="5" s="1"/>
  <c r="M195" i="5"/>
  <c r="K340" i="5" s="1"/>
  <c r="M412" i="5" s="1"/>
  <c r="M192" i="5"/>
  <c r="K337" i="5" s="1"/>
  <c r="M409" i="5" s="1"/>
  <c r="M205" i="5"/>
  <c r="K350" i="5" s="1"/>
  <c r="M422" i="5" s="1"/>
  <c r="M191" i="5"/>
  <c r="K336" i="5" s="1"/>
  <c r="M408" i="5" s="1"/>
  <c r="M190" i="5"/>
  <c r="K335" i="5" s="1"/>
  <c r="M407" i="5" s="1"/>
  <c r="M200" i="5"/>
  <c r="K345" i="5" s="1"/>
  <c r="M417" i="5" s="1"/>
  <c r="M196" i="5"/>
  <c r="K341" i="5" s="1"/>
  <c r="M413" i="5" s="1"/>
  <c r="M204" i="5"/>
  <c r="K349" i="5" s="1"/>
  <c r="M421" i="5" s="1"/>
  <c r="M198" i="5"/>
  <c r="K343" i="5" s="1"/>
  <c r="M415" i="5" s="1"/>
  <c r="M197" i="5"/>
  <c r="K342" i="5" s="1"/>
  <c r="M414" i="5" s="1"/>
  <c r="M201" i="5"/>
  <c r="K346" i="5" s="1"/>
  <c r="M418" i="5" s="1"/>
  <c r="M189" i="5"/>
  <c r="M202" i="5"/>
  <c r="K347" i="5" s="1"/>
  <c r="M419" i="5" s="1"/>
  <c r="M206" i="5"/>
  <c r="K351" i="5" s="1"/>
  <c r="M423" i="5" s="1"/>
  <c r="M193" i="5"/>
  <c r="K338" i="5" s="1"/>
  <c r="M410" i="5" s="1"/>
  <c r="M199" i="5"/>
  <c r="K344" i="5" s="1"/>
  <c r="M416" i="5" s="1"/>
  <c r="M203" i="5"/>
  <c r="K348" i="5" s="1"/>
  <c r="M420" i="5" s="1"/>
  <c r="M194" i="5"/>
  <c r="K339" i="5" s="1"/>
  <c r="M411" i="5" s="1"/>
  <c r="J469" i="7"/>
  <c r="L480" i="7"/>
  <c r="N479" i="7"/>
  <c r="G195" i="5"/>
  <c r="E340" i="5" s="1"/>
  <c r="G412" i="5" s="1"/>
  <c r="G206" i="5"/>
  <c r="E351" i="5" s="1"/>
  <c r="G423" i="5" s="1"/>
  <c r="G194" i="5"/>
  <c r="E339" i="5" s="1"/>
  <c r="G411" i="5" s="1"/>
  <c r="G205" i="5"/>
  <c r="E350" i="5" s="1"/>
  <c r="G422" i="5" s="1"/>
  <c r="G193" i="5"/>
  <c r="E338" i="5" s="1"/>
  <c r="G410" i="5" s="1"/>
  <c r="G204" i="5"/>
  <c r="E349" i="5" s="1"/>
  <c r="G421" i="5" s="1"/>
  <c r="G192" i="5"/>
  <c r="E337" i="5" s="1"/>
  <c r="G409" i="5" s="1"/>
  <c r="G203" i="5"/>
  <c r="E348" i="5" s="1"/>
  <c r="G420" i="5" s="1"/>
  <c r="G191" i="5"/>
  <c r="E336" i="5" s="1"/>
  <c r="G408" i="5" s="1"/>
  <c r="G202" i="5"/>
  <c r="E347" i="5" s="1"/>
  <c r="G419" i="5" s="1"/>
  <c r="G190" i="5"/>
  <c r="E335" i="5" s="1"/>
  <c r="G407" i="5" s="1"/>
  <c r="G189" i="5"/>
  <c r="E334" i="5" s="1"/>
  <c r="G406" i="5" s="1"/>
  <c r="G197" i="5"/>
  <c r="E342" i="5" s="1"/>
  <c r="G414" i="5" s="1"/>
  <c r="G201" i="5"/>
  <c r="E346" i="5" s="1"/>
  <c r="G418" i="5" s="1"/>
  <c r="G200" i="5"/>
  <c r="E345" i="5" s="1"/>
  <c r="G417" i="5" s="1"/>
  <c r="G199" i="5"/>
  <c r="E344" i="5" s="1"/>
  <c r="G416" i="5" s="1"/>
  <c r="G198" i="5"/>
  <c r="E343" i="5" s="1"/>
  <c r="G415" i="5" s="1"/>
  <c r="G196" i="5"/>
  <c r="E341" i="5" s="1"/>
  <c r="G413" i="5" s="1"/>
  <c r="J468" i="7"/>
  <c r="F195" i="5"/>
  <c r="D340" i="5" s="1"/>
  <c r="F412" i="5" s="1"/>
  <c r="F189" i="5"/>
  <c r="F206" i="5"/>
  <c r="D351" i="5" s="1"/>
  <c r="F423" i="5" s="1"/>
  <c r="F194" i="5"/>
  <c r="D339" i="5" s="1"/>
  <c r="F411" i="5" s="1"/>
  <c r="F205" i="5"/>
  <c r="D350" i="5" s="1"/>
  <c r="F422" i="5" s="1"/>
  <c r="F193" i="5"/>
  <c r="D338" i="5" s="1"/>
  <c r="F410" i="5" s="1"/>
  <c r="F204" i="5"/>
  <c r="D349" i="5" s="1"/>
  <c r="F421" i="5" s="1"/>
  <c r="F192" i="5"/>
  <c r="D337" i="5" s="1"/>
  <c r="F409" i="5" s="1"/>
  <c r="F203" i="5"/>
  <c r="D348" i="5" s="1"/>
  <c r="F420" i="5" s="1"/>
  <c r="F191" i="5"/>
  <c r="D336" i="5" s="1"/>
  <c r="F408" i="5" s="1"/>
  <c r="F202" i="5"/>
  <c r="D347" i="5" s="1"/>
  <c r="F419" i="5" s="1"/>
  <c r="F190" i="5"/>
  <c r="D335" i="5" s="1"/>
  <c r="F407" i="5" s="1"/>
  <c r="F201" i="5"/>
  <c r="D346" i="5" s="1"/>
  <c r="F418" i="5" s="1"/>
  <c r="F197" i="5"/>
  <c r="D342" i="5" s="1"/>
  <c r="F414" i="5" s="1"/>
  <c r="F196" i="5"/>
  <c r="D341" i="5" s="1"/>
  <c r="F413" i="5" s="1"/>
  <c r="F200" i="5"/>
  <c r="D345" i="5" s="1"/>
  <c r="F417" i="5" s="1"/>
  <c r="F199" i="5"/>
  <c r="D344" i="5" s="1"/>
  <c r="F416" i="5" s="1"/>
  <c r="F198" i="5"/>
  <c r="D343" i="5" s="1"/>
  <c r="F415" i="5" s="1"/>
  <c r="D36" i="5" a="1"/>
  <c r="D36" i="5" s="1"/>
  <c r="M469" i="7"/>
  <c r="M480" i="7"/>
  <c r="I205" i="5"/>
  <c r="G350" i="5" s="1"/>
  <c r="I422" i="5" s="1"/>
  <c r="I193" i="5"/>
  <c r="G338" i="5" s="1"/>
  <c r="I410" i="5" s="1"/>
  <c r="I204" i="5"/>
  <c r="G349" i="5" s="1"/>
  <c r="I421" i="5" s="1"/>
  <c r="I192" i="5"/>
  <c r="G337" i="5" s="1"/>
  <c r="I409" i="5" s="1"/>
  <c r="I189" i="5"/>
  <c r="I203" i="5"/>
  <c r="G348" i="5" s="1"/>
  <c r="I420" i="5" s="1"/>
  <c r="I191" i="5"/>
  <c r="G336" i="5" s="1"/>
  <c r="I408" i="5" s="1"/>
  <c r="I202" i="5"/>
  <c r="G347" i="5" s="1"/>
  <c r="I419" i="5" s="1"/>
  <c r="I190" i="5"/>
  <c r="G335" i="5" s="1"/>
  <c r="I407" i="5" s="1"/>
  <c r="I201" i="5"/>
  <c r="G346" i="5" s="1"/>
  <c r="I418" i="5" s="1"/>
  <c r="I200" i="5"/>
  <c r="G345" i="5" s="1"/>
  <c r="I417" i="5" s="1"/>
  <c r="I195" i="5"/>
  <c r="G340" i="5" s="1"/>
  <c r="I412" i="5" s="1"/>
  <c r="I199" i="5"/>
  <c r="G344" i="5" s="1"/>
  <c r="I416" i="5" s="1"/>
  <c r="I198" i="5"/>
  <c r="G343" i="5" s="1"/>
  <c r="I415" i="5" s="1"/>
  <c r="I197" i="5"/>
  <c r="G342" i="5" s="1"/>
  <c r="I414" i="5" s="1"/>
  <c r="I196" i="5"/>
  <c r="G341" i="5" s="1"/>
  <c r="I413" i="5" s="1"/>
  <c r="I194" i="5"/>
  <c r="G339" i="5" s="1"/>
  <c r="I411" i="5" s="1"/>
  <c r="I206" i="5"/>
  <c r="G351" i="5" s="1"/>
  <c r="I423" i="5" s="1"/>
  <c r="J465" i="7"/>
  <c r="D69" i="3" a="1"/>
  <c r="D69" i="3" s="1"/>
  <c r="M470" i="7"/>
  <c r="M479" i="7"/>
  <c r="D35" i="6"/>
  <c r="E35" i="6" s="1"/>
  <c r="E39" i="6"/>
  <c r="G39" i="6" s="1"/>
  <c r="E40" i="6"/>
  <c r="G40" i="6" s="1"/>
  <c r="D25" i="3"/>
  <c r="E25" i="3" s="1"/>
  <c r="E31" i="3"/>
  <c r="E26" i="3"/>
  <c r="E28" i="3"/>
  <c r="E30" i="3"/>
  <c r="E27" i="3"/>
  <c r="E29" i="3"/>
  <c r="E32" i="3"/>
  <c r="H466" i="7"/>
  <c r="H480" i="7"/>
  <c r="K481" i="7"/>
  <c r="H479" i="7"/>
  <c r="M466" i="7"/>
  <c r="M467" i="7"/>
  <c r="M465" i="7"/>
  <c r="G479" i="7"/>
  <c r="G477" i="7"/>
  <c r="G475" i="7"/>
  <c r="G478" i="7"/>
  <c r="N470" i="7"/>
  <c r="N473" i="7"/>
  <c r="N480" i="7"/>
  <c r="D463" i="7"/>
  <c r="N466" i="7"/>
  <c r="N472" i="7"/>
  <c r="D465" i="7"/>
  <c r="N460" i="7"/>
  <c r="N467" i="7"/>
  <c r="C473" i="7"/>
  <c r="D464" i="7"/>
  <c r="N461" i="7"/>
  <c r="N471" i="7"/>
  <c r="N475" i="7"/>
  <c r="N481" i="7"/>
  <c r="C464" i="7"/>
  <c r="C470" i="7"/>
  <c r="C474" i="7"/>
  <c r="C478" i="7"/>
  <c r="C460" i="7"/>
  <c r="D460" i="7"/>
  <c r="D466" i="7"/>
  <c r="D475" i="7"/>
  <c r="D473" i="7"/>
  <c r="H468" i="7"/>
  <c r="E478" i="7"/>
  <c r="D472" i="7"/>
  <c r="E472" i="7"/>
  <c r="K345" i="6"/>
  <c r="I471" i="7"/>
  <c r="K474" i="7"/>
  <c r="K476" i="7"/>
  <c r="J478" i="7"/>
  <c r="C471" i="7"/>
  <c r="C465" i="7"/>
  <c r="K477" i="7"/>
  <c r="J479" i="7"/>
  <c r="K475" i="7"/>
  <c r="L479" i="7"/>
  <c r="N465" i="7"/>
  <c r="H462" i="7"/>
  <c r="F476" i="7"/>
  <c r="K460" i="7"/>
  <c r="I339" i="6"/>
  <c r="H461" i="7"/>
  <c r="K461" i="7"/>
  <c r="D470" i="7"/>
  <c r="I341" i="6"/>
  <c r="I344" i="6"/>
  <c r="I333" i="6"/>
  <c r="I474" i="7"/>
  <c r="I337" i="6"/>
  <c r="I347" i="6"/>
  <c r="I334" i="6"/>
  <c r="I348" i="6"/>
  <c r="H470" i="7"/>
  <c r="I336" i="6"/>
  <c r="I343" i="6"/>
  <c r="I345" i="6"/>
  <c r="I340" i="6"/>
  <c r="I342" i="6"/>
  <c r="H471" i="7"/>
  <c r="C466" i="7"/>
  <c r="D478" i="7"/>
  <c r="J338" i="6"/>
  <c r="J337" i="6"/>
  <c r="J346" i="6"/>
  <c r="J344" i="6"/>
  <c r="J339" i="6"/>
  <c r="J349" i="6"/>
  <c r="J343" i="6"/>
  <c r="J348" i="6"/>
  <c r="J342" i="6"/>
  <c r="J340" i="6"/>
  <c r="J347" i="6"/>
  <c r="J345" i="6"/>
  <c r="J341" i="6"/>
  <c r="J335" i="6"/>
  <c r="J334" i="6"/>
  <c r="J336" i="6"/>
  <c r="J333" i="6"/>
  <c r="D471" i="7"/>
  <c r="O611" i="7"/>
  <c r="O610" i="7"/>
  <c r="P610" i="7" s="1"/>
  <c r="C467" i="7"/>
  <c r="D476" i="7"/>
  <c r="H473" i="7"/>
  <c r="H478" i="7"/>
  <c r="C468" i="7"/>
  <c r="H476" i="7"/>
  <c r="H475" i="7"/>
  <c r="H477" i="7"/>
  <c r="H474" i="7"/>
  <c r="H377" i="6"/>
  <c r="H378" i="6"/>
  <c r="H379" i="6"/>
  <c r="H380" i="6"/>
  <c r="I377" i="6"/>
  <c r="I378" i="6"/>
  <c r="I379" i="6"/>
  <c r="I380" i="6"/>
  <c r="L377" i="6"/>
  <c r="L378" i="6"/>
  <c r="L379" i="6"/>
  <c r="L380" i="6"/>
  <c r="K377" i="6"/>
  <c r="K378" i="6"/>
  <c r="K379" i="6"/>
  <c r="K380" i="6"/>
  <c r="G378" i="6"/>
  <c r="G379" i="6"/>
  <c r="G377" i="6"/>
  <c r="G380" i="6"/>
  <c r="M377" i="6"/>
  <c r="M378" i="6"/>
  <c r="M379" i="6"/>
  <c r="M380" i="6"/>
  <c r="J377" i="6"/>
  <c r="J378" i="6"/>
  <c r="J379" i="6"/>
  <c r="J380" i="6"/>
  <c r="N377" i="6"/>
  <c r="N378" i="6"/>
  <c r="N379" i="6"/>
  <c r="N380" i="6"/>
  <c r="J350" i="6"/>
  <c r="J351" i="6"/>
  <c r="L423" i="6" s="1"/>
  <c r="J352" i="6"/>
  <c r="J353" i="6"/>
  <c r="J354" i="6"/>
  <c r="J355" i="6"/>
  <c r="J356" i="6"/>
  <c r="J357" i="6"/>
  <c r="J358" i="6"/>
  <c r="J359" i="6"/>
  <c r="J360" i="6"/>
  <c r="J361" i="6"/>
  <c r="J362" i="6"/>
  <c r="J363" i="6"/>
  <c r="J371" i="6"/>
  <c r="J367" i="6"/>
  <c r="J373" i="6"/>
  <c r="J370" i="6"/>
  <c r="J368" i="6"/>
  <c r="J364" i="6"/>
  <c r="J372" i="6"/>
  <c r="J366" i="6"/>
  <c r="J374" i="6"/>
  <c r="J365" i="6"/>
  <c r="J375" i="6"/>
  <c r="J369" i="6"/>
  <c r="J376" i="6"/>
  <c r="D351" i="6"/>
  <c r="F423" i="6" s="1"/>
  <c r="D352" i="6"/>
  <c r="D353" i="6"/>
  <c r="D354" i="6"/>
  <c r="D355" i="6"/>
  <c r="D356" i="6"/>
  <c r="D357" i="6"/>
  <c r="D358" i="6"/>
  <c r="H369" i="6"/>
  <c r="H343" i="6"/>
  <c r="H351" i="6"/>
  <c r="J423" i="6" s="1"/>
  <c r="H359" i="6"/>
  <c r="H365" i="6"/>
  <c r="H373" i="6"/>
  <c r="H338" i="6"/>
  <c r="H346" i="6"/>
  <c r="H352" i="6"/>
  <c r="H360" i="6"/>
  <c r="H366" i="6"/>
  <c r="H375" i="6"/>
  <c r="H341" i="6"/>
  <c r="H354" i="6"/>
  <c r="H368" i="6"/>
  <c r="H376" i="6"/>
  <c r="H342" i="6"/>
  <c r="H349" i="6"/>
  <c r="H358" i="6"/>
  <c r="H370" i="6"/>
  <c r="H344" i="6"/>
  <c r="H350" i="6"/>
  <c r="H357" i="6"/>
  <c r="H371" i="6"/>
  <c r="H339" i="6"/>
  <c r="H348" i="6"/>
  <c r="H356" i="6"/>
  <c r="H363" i="6"/>
  <c r="H364" i="6"/>
  <c r="H372" i="6"/>
  <c r="H340" i="6"/>
  <c r="H347" i="6"/>
  <c r="H355" i="6"/>
  <c r="H362" i="6"/>
  <c r="H367" i="6"/>
  <c r="H374" i="6"/>
  <c r="H337" i="6"/>
  <c r="H345" i="6"/>
  <c r="H353" i="6"/>
  <c r="H361" i="6"/>
  <c r="C351" i="6"/>
  <c r="E423" i="6" s="1"/>
  <c r="C352" i="6"/>
  <c r="C353" i="6"/>
  <c r="C354" i="6"/>
  <c r="C355" i="6"/>
  <c r="C356" i="6"/>
  <c r="C357" i="6"/>
  <c r="C358" i="6"/>
  <c r="L396" i="5"/>
  <c r="N468" i="5" s="1"/>
  <c r="L395" i="5"/>
  <c r="N467" i="5" s="1"/>
  <c r="L397" i="5"/>
  <c r="N469" i="5" s="1"/>
  <c r="L398" i="5"/>
  <c r="N470" i="5" s="1"/>
  <c r="L364" i="6"/>
  <c r="L365" i="6"/>
  <c r="L366" i="6"/>
  <c r="L367" i="6"/>
  <c r="L368" i="6"/>
  <c r="L369" i="6"/>
  <c r="L370" i="6"/>
  <c r="L371" i="6"/>
  <c r="L372" i="6"/>
  <c r="L373" i="6"/>
  <c r="L374" i="6"/>
  <c r="L375" i="6"/>
  <c r="L376" i="6"/>
  <c r="L351" i="6"/>
  <c r="N423" i="6" s="1"/>
  <c r="L352" i="6"/>
  <c r="L353" i="6"/>
  <c r="L354" i="6"/>
  <c r="L355" i="6"/>
  <c r="L356" i="6"/>
  <c r="L357" i="6"/>
  <c r="L358" i="6"/>
  <c r="L359" i="6"/>
  <c r="L360" i="6"/>
  <c r="L361" i="6"/>
  <c r="L362" i="6"/>
  <c r="L363" i="6"/>
  <c r="I366" i="6"/>
  <c r="I372" i="6"/>
  <c r="I346" i="6"/>
  <c r="I354" i="6"/>
  <c r="I362" i="6"/>
  <c r="I369" i="6"/>
  <c r="I353" i="6"/>
  <c r="I360" i="6"/>
  <c r="I364" i="6"/>
  <c r="I373" i="6"/>
  <c r="I359" i="6"/>
  <c r="I367" i="6"/>
  <c r="I375" i="6"/>
  <c r="I352" i="6"/>
  <c r="I361" i="6"/>
  <c r="I365" i="6"/>
  <c r="I374" i="6"/>
  <c r="I355" i="6"/>
  <c r="I371" i="6"/>
  <c r="I350" i="6"/>
  <c r="I358" i="6"/>
  <c r="I370" i="6"/>
  <c r="I349" i="6"/>
  <c r="I357" i="6"/>
  <c r="I368" i="6"/>
  <c r="I376" i="6"/>
  <c r="I338" i="6"/>
  <c r="I351" i="6"/>
  <c r="K423" i="6" s="1"/>
  <c r="I356" i="6"/>
  <c r="I363" i="6"/>
  <c r="F358" i="6"/>
  <c r="F354" i="6"/>
  <c r="F360" i="6"/>
  <c r="F359" i="6"/>
  <c r="F356" i="6"/>
  <c r="F355" i="6"/>
  <c r="F363" i="6"/>
  <c r="F353" i="6"/>
  <c r="F362" i="6"/>
  <c r="F352" i="6"/>
  <c r="F361" i="6"/>
  <c r="F364" i="6"/>
  <c r="F365" i="6"/>
  <c r="F366" i="6"/>
  <c r="F367" i="6"/>
  <c r="F351" i="6"/>
  <c r="H423" i="6" s="1"/>
  <c r="F357" i="6"/>
  <c r="K364" i="6"/>
  <c r="K365" i="6"/>
  <c r="K366" i="6"/>
  <c r="K367" i="6"/>
  <c r="K368" i="6"/>
  <c r="K369" i="6"/>
  <c r="K370" i="6"/>
  <c r="K371" i="6"/>
  <c r="K372" i="6"/>
  <c r="K373" i="6"/>
  <c r="K374" i="6"/>
  <c r="K375" i="6"/>
  <c r="K376" i="6"/>
  <c r="K351" i="6"/>
  <c r="M423" i="6" s="1"/>
  <c r="K352" i="6"/>
  <c r="K353" i="6"/>
  <c r="K354" i="6"/>
  <c r="K355" i="6"/>
  <c r="K356" i="6"/>
  <c r="K357" i="6"/>
  <c r="K358" i="6"/>
  <c r="K359" i="6"/>
  <c r="K360" i="6"/>
  <c r="K361" i="6"/>
  <c r="K362" i="6"/>
  <c r="K363" i="6"/>
  <c r="G353" i="6"/>
  <c r="G362" i="6"/>
  <c r="G367" i="6"/>
  <c r="G373" i="6"/>
  <c r="G358" i="6"/>
  <c r="G366" i="6"/>
  <c r="G374" i="6"/>
  <c r="G355" i="6"/>
  <c r="G364" i="6"/>
  <c r="G370" i="6"/>
  <c r="G375" i="6"/>
  <c r="G354" i="6"/>
  <c r="G360" i="6"/>
  <c r="G371" i="6"/>
  <c r="G352" i="6"/>
  <c r="G361" i="6"/>
  <c r="G368" i="6"/>
  <c r="G356" i="6"/>
  <c r="G363" i="6"/>
  <c r="G369" i="6"/>
  <c r="G376" i="6"/>
  <c r="G357" i="6"/>
  <c r="G365" i="6"/>
  <c r="G351" i="6"/>
  <c r="I423" i="6" s="1"/>
  <c r="G359" i="6"/>
  <c r="N398" i="5"/>
  <c r="P470" i="5" s="1"/>
  <c r="N396" i="5"/>
  <c r="P468" i="5" s="1"/>
  <c r="N363" i="6"/>
  <c r="N397" i="5"/>
  <c r="P469" i="5" s="1"/>
  <c r="N395" i="5"/>
  <c r="P467" i="5" s="1"/>
  <c r="N357" i="6"/>
  <c r="N342" i="6"/>
  <c r="N361" i="6"/>
  <c r="N364" i="6"/>
  <c r="N365" i="6"/>
  <c r="N366" i="6"/>
  <c r="N367" i="6"/>
  <c r="N368" i="6"/>
  <c r="N369" i="6"/>
  <c r="N370" i="6"/>
  <c r="N371" i="6"/>
  <c r="N372" i="6"/>
  <c r="N373" i="6"/>
  <c r="N374" i="6"/>
  <c r="N375" i="6"/>
  <c r="N376" i="6"/>
  <c r="N337" i="6"/>
  <c r="N344" i="6"/>
  <c r="N346" i="6"/>
  <c r="N348" i="6"/>
  <c r="N349" i="6"/>
  <c r="N351" i="6"/>
  <c r="P423" i="6" s="1"/>
  <c r="N353" i="6"/>
  <c r="N354" i="6"/>
  <c r="N356" i="6"/>
  <c r="N358" i="6"/>
  <c r="N360" i="6"/>
  <c r="N338" i="6"/>
  <c r="N339" i="6"/>
  <c r="N340" i="6"/>
  <c r="N341" i="6"/>
  <c r="N343" i="6"/>
  <c r="N345" i="6"/>
  <c r="N347" i="6"/>
  <c r="N350" i="6"/>
  <c r="N352" i="6"/>
  <c r="N355" i="6"/>
  <c r="N359" i="6"/>
  <c r="N362" i="6"/>
  <c r="E364" i="6"/>
  <c r="E365" i="6"/>
  <c r="E366" i="6"/>
  <c r="E367" i="6"/>
  <c r="E351" i="6"/>
  <c r="G423" i="6" s="1"/>
  <c r="E352" i="6"/>
  <c r="E353" i="6"/>
  <c r="E354" i="6"/>
  <c r="E355" i="6"/>
  <c r="E356" i="6"/>
  <c r="E357" i="6"/>
  <c r="E358" i="6"/>
  <c r="E359" i="6"/>
  <c r="E360" i="6"/>
  <c r="E361" i="6"/>
  <c r="E362" i="6"/>
  <c r="E363" i="6"/>
  <c r="M398" i="5"/>
  <c r="O470" i="5" s="1"/>
  <c r="M397" i="5"/>
  <c r="O469" i="5" s="1"/>
  <c r="M396" i="5"/>
  <c r="O468" i="5" s="1"/>
  <c r="M395" i="5"/>
  <c r="O467" i="5" s="1"/>
  <c r="M364" i="6"/>
  <c r="M365" i="6"/>
  <c r="M366" i="6"/>
  <c r="M367" i="6"/>
  <c r="M368" i="6"/>
  <c r="M369" i="6"/>
  <c r="M370" i="6"/>
  <c r="M371" i="6"/>
  <c r="M372" i="6"/>
  <c r="M373" i="6"/>
  <c r="M374" i="6"/>
  <c r="M375" i="6"/>
  <c r="M376" i="6"/>
  <c r="M337" i="6"/>
  <c r="M338" i="6"/>
  <c r="M339" i="6"/>
  <c r="M340" i="6"/>
  <c r="M341" i="6"/>
  <c r="M342" i="6"/>
  <c r="M343" i="6"/>
  <c r="M344" i="6"/>
  <c r="M345" i="6"/>
  <c r="M346" i="6"/>
  <c r="M347" i="6"/>
  <c r="M348" i="6"/>
  <c r="M349" i="6"/>
  <c r="M350" i="6"/>
  <c r="M351" i="6"/>
  <c r="O423" i="6" s="1"/>
  <c r="M352" i="6"/>
  <c r="M353" i="6"/>
  <c r="M354" i="6"/>
  <c r="M355" i="6"/>
  <c r="M356" i="6"/>
  <c r="M357" i="6"/>
  <c r="M358" i="6"/>
  <c r="M359" i="6"/>
  <c r="M360" i="6"/>
  <c r="M361" i="6"/>
  <c r="M362" i="6"/>
  <c r="M363" i="6"/>
  <c r="I381" i="5"/>
  <c r="K453" i="5" s="1"/>
  <c r="H336" i="6"/>
  <c r="J387" i="5"/>
  <c r="L459" i="5" s="1"/>
  <c r="J389" i="5"/>
  <c r="L461" i="5" s="1"/>
  <c r="J388" i="5"/>
  <c r="L460" i="5" s="1"/>
  <c r="K387" i="5"/>
  <c r="M459" i="5" s="1"/>
  <c r="K388" i="5"/>
  <c r="M460" i="5" s="1"/>
  <c r="K389" i="5"/>
  <c r="M461" i="5" s="1"/>
  <c r="M336" i="6"/>
  <c r="M335" i="6"/>
  <c r="N336" i="6"/>
  <c r="N335" i="6"/>
  <c r="J391" i="5"/>
  <c r="L463" i="5" s="1"/>
  <c r="J336" i="5"/>
  <c r="L408" i="5" s="1"/>
  <c r="J343" i="5"/>
  <c r="L415" i="5" s="1"/>
  <c r="J335" i="5"/>
  <c r="L407" i="5" s="1"/>
  <c r="J340" i="5"/>
  <c r="L412" i="5" s="1"/>
  <c r="J342" i="5"/>
  <c r="L414" i="5" s="1"/>
  <c r="J337" i="5"/>
  <c r="L409" i="5" s="1"/>
  <c r="J349" i="5"/>
  <c r="L421" i="5" s="1"/>
  <c r="J341" i="5"/>
  <c r="L413" i="5" s="1"/>
  <c r="J346" i="5"/>
  <c r="L418" i="5" s="1"/>
  <c r="J351" i="5"/>
  <c r="L423" i="5" s="1"/>
  <c r="J348" i="5"/>
  <c r="L420" i="5" s="1"/>
  <c r="J338" i="5"/>
  <c r="L410" i="5" s="1"/>
  <c r="J347" i="5"/>
  <c r="L419" i="5" s="1"/>
  <c r="J345" i="5"/>
  <c r="L417" i="5" s="1"/>
  <c r="J350" i="5"/>
  <c r="L422" i="5" s="1"/>
  <c r="J344" i="5"/>
  <c r="L416" i="5" s="1"/>
  <c r="J339" i="5"/>
  <c r="L411" i="5" s="1"/>
  <c r="N349" i="5"/>
  <c r="P421" i="5" s="1"/>
  <c r="N336" i="5"/>
  <c r="P408" i="5" s="1"/>
  <c r="N345" i="5"/>
  <c r="P417" i="5" s="1"/>
  <c r="N348" i="5"/>
  <c r="P420" i="5" s="1"/>
  <c r="N335" i="5"/>
  <c r="P407" i="5" s="1"/>
  <c r="N339" i="5"/>
  <c r="P411" i="5" s="1"/>
  <c r="N347" i="5"/>
  <c r="P419" i="5" s="1"/>
  <c r="N346" i="5"/>
  <c r="P418" i="5" s="1"/>
  <c r="N344" i="5"/>
  <c r="P416" i="5" s="1"/>
  <c r="N340" i="5"/>
  <c r="P412" i="5" s="1"/>
  <c r="N343" i="5"/>
  <c r="P415" i="5" s="1"/>
  <c r="N342" i="5"/>
  <c r="P414" i="5" s="1"/>
  <c r="N341" i="5"/>
  <c r="P413" i="5" s="1"/>
  <c r="N351" i="5"/>
  <c r="P423" i="5" s="1"/>
  <c r="N338" i="5"/>
  <c r="P410" i="5" s="1"/>
  <c r="N350" i="5"/>
  <c r="P422" i="5" s="1"/>
  <c r="N337" i="5"/>
  <c r="P409" i="5" s="1"/>
  <c r="I373" i="5"/>
  <c r="K445" i="5" s="1"/>
  <c r="I361" i="5"/>
  <c r="K433" i="5" s="1"/>
  <c r="I376" i="5"/>
  <c r="K448" i="5" s="1"/>
  <c r="I372" i="5"/>
  <c r="K444" i="5" s="1"/>
  <c r="I360" i="5"/>
  <c r="K432" i="5" s="1"/>
  <c r="I364" i="5"/>
  <c r="K436" i="5" s="1"/>
  <c r="I371" i="5"/>
  <c r="K443" i="5" s="1"/>
  <c r="I359" i="5"/>
  <c r="K431" i="5" s="1"/>
  <c r="I370" i="5"/>
  <c r="K442" i="5" s="1"/>
  <c r="I358" i="5"/>
  <c r="K430" i="5" s="1"/>
  <c r="I369" i="5"/>
  <c r="K441" i="5" s="1"/>
  <c r="I357" i="5"/>
  <c r="K429" i="5" s="1"/>
  <c r="I380" i="5"/>
  <c r="K452" i="5" s="1"/>
  <c r="I368" i="5"/>
  <c r="K440" i="5" s="1"/>
  <c r="I356" i="5"/>
  <c r="K428" i="5" s="1"/>
  <c r="I379" i="5"/>
  <c r="K451" i="5" s="1"/>
  <c r="I367" i="5"/>
  <c r="K439" i="5" s="1"/>
  <c r="I355" i="5"/>
  <c r="K427" i="5" s="1"/>
  <c r="I378" i="5"/>
  <c r="K450" i="5" s="1"/>
  <c r="I366" i="5"/>
  <c r="K438" i="5" s="1"/>
  <c r="I354" i="5"/>
  <c r="K426" i="5" s="1"/>
  <c r="I377" i="5"/>
  <c r="K449" i="5" s="1"/>
  <c r="I365" i="5"/>
  <c r="K437" i="5" s="1"/>
  <c r="I353" i="5"/>
  <c r="K425" i="5" s="1"/>
  <c r="I375" i="5"/>
  <c r="K447" i="5" s="1"/>
  <c r="I363" i="5"/>
  <c r="K435" i="5" s="1"/>
  <c r="I374" i="5"/>
  <c r="K446" i="5" s="1"/>
  <c r="I362" i="5"/>
  <c r="K434" i="5" s="1"/>
  <c r="K391" i="5"/>
  <c r="M463" i="5" s="1"/>
  <c r="K374" i="5"/>
  <c r="M446" i="5" s="1"/>
  <c r="K362" i="5"/>
  <c r="M434" i="5" s="1"/>
  <c r="K377" i="5"/>
  <c r="M449" i="5" s="1"/>
  <c r="K373" i="5"/>
  <c r="M445" i="5" s="1"/>
  <c r="K361" i="5"/>
  <c r="M433" i="5" s="1"/>
  <c r="K372" i="5"/>
  <c r="M444" i="5" s="1"/>
  <c r="K360" i="5"/>
  <c r="M432" i="5" s="1"/>
  <c r="K371" i="5"/>
  <c r="M443" i="5" s="1"/>
  <c r="K359" i="5"/>
  <c r="M431" i="5" s="1"/>
  <c r="K382" i="5"/>
  <c r="M454" i="5" s="1"/>
  <c r="K370" i="5"/>
  <c r="M442" i="5" s="1"/>
  <c r="K358" i="5"/>
  <c r="M430" i="5" s="1"/>
  <c r="K369" i="5"/>
  <c r="M441" i="5" s="1"/>
  <c r="K357" i="5"/>
  <c r="M429" i="5" s="1"/>
  <c r="K353" i="5"/>
  <c r="M425" i="5" s="1"/>
  <c r="K380" i="5"/>
  <c r="M452" i="5" s="1"/>
  <c r="K368" i="5"/>
  <c r="M440" i="5" s="1"/>
  <c r="K356" i="5"/>
  <c r="M428" i="5" s="1"/>
  <c r="K365" i="5"/>
  <c r="M437" i="5" s="1"/>
  <c r="K379" i="5"/>
  <c r="M451" i="5" s="1"/>
  <c r="K367" i="5"/>
  <c r="M439" i="5" s="1"/>
  <c r="K355" i="5"/>
  <c r="M427" i="5" s="1"/>
  <c r="K378" i="5"/>
  <c r="M450" i="5" s="1"/>
  <c r="K366" i="5"/>
  <c r="M438" i="5" s="1"/>
  <c r="K354" i="5"/>
  <c r="M426" i="5" s="1"/>
  <c r="K381" i="5"/>
  <c r="M453" i="5" s="1"/>
  <c r="K376" i="5"/>
  <c r="M448" i="5" s="1"/>
  <c r="K364" i="5"/>
  <c r="M436" i="5" s="1"/>
  <c r="K375" i="5"/>
  <c r="M447" i="5" s="1"/>
  <c r="K363" i="5"/>
  <c r="M435" i="5" s="1"/>
  <c r="K386" i="5"/>
  <c r="M458" i="5" s="1"/>
  <c r="G368" i="5"/>
  <c r="I440" i="5" s="1"/>
  <c r="G370" i="5"/>
  <c r="I442" i="5" s="1"/>
  <c r="G372" i="5"/>
  <c r="I444" i="5" s="1"/>
  <c r="G361" i="5"/>
  <c r="I433" i="5" s="1"/>
  <c r="G363" i="5"/>
  <c r="I435" i="5" s="1"/>
  <c r="G362" i="5"/>
  <c r="I434" i="5" s="1"/>
  <c r="G364" i="5"/>
  <c r="I436" i="5" s="1"/>
  <c r="G354" i="5"/>
  <c r="I426" i="5" s="1"/>
  <c r="G353" i="5"/>
  <c r="I425" i="5" s="1"/>
  <c r="G355" i="5"/>
  <c r="I427" i="5" s="1"/>
  <c r="G365" i="5"/>
  <c r="I437" i="5" s="1"/>
  <c r="G369" i="5"/>
  <c r="I441" i="5" s="1"/>
  <c r="G360" i="5"/>
  <c r="I432" i="5" s="1"/>
  <c r="G357" i="5"/>
  <c r="I429" i="5" s="1"/>
  <c r="G367" i="5"/>
  <c r="I439" i="5" s="1"/>
  <c r="G358" i="5"/>
  <c r="I430" i="5" s="1"/>
  <c r="G371" i="5"/>
  <c r="I443" i="5" s="1"/>
  <c r="G366" i="5"/>
  <c r="I438" i="5" s="1"/>
  <c r="G359" i="5"/>
  <c r="I431" i="5" s="1"/>
  <c r="G356" i="5"/>
  <c r="I428" i="5" s="1"/>
  <c r="E355" i="5"/>
  <c r="G427" i="5" s="1"/>
  <c r="E354" i="5"/>
  <c r="G426" i="5" s="1"/>
  <c r="E363" i="5"/>
  <c r="G435" i="5" s="1"/>
  <c r="E353" i="5"/>
  <c r="G425" i="5" s="1"/>
  <c r="E358" i="5"/>
  <c r="G430" i="5" s="1"/>
  <c r="E361" i="5"/>
  <c r="G433" i="5" s="1"/>
  <c r="E362" i="5"/>
  <c r="G434" i="5" s="1"/>
  <c r="E360" i="5"/>
  <c r="G432" i="5" s="1"/>
  <c r="E359" i="5"/>
  <c r="G431" i="5" s="1"/>
  <c r="E357" i="5"/>
  <c r="G429" i="5" s="1"/>
  <c r="E356" i="5"/>
  <c r="G428" i="5" s="1"/>
  <c r="M369" i="5"/>
  <c r="O441" i="5" s="1"/>
  <c r="M357" i="5"/>
  <c r="O429" i="5" s="1"/>
  <c r="M353" i="5"/>
  <c r="O425" i="5" s="1"/>
  <c r="M381" i="5"/>
  <c r="O453" i="5" s="1"/>
  <c r="M380" i="5"/>
  <c r="O452" i="5" s="1"/>
  <c r="M368" i="5"/>
  <c r="O440" i="5" s="1"/>
  <c r="M356" i="5"/>
  <c r="O428" i="5" s="1"/>
  <c r="M377" i="5"/>
  <c r="O449" i="5" s="1"/>
  <c r="M379" i="5"/>
  <c r="O451" i="5" s="1"/>
  <c r="M367" i="5"/>
  <c r="O439" i="5" s="1"/>
  <c r="M355" i="5"/>
  <c r="O427" i="5" s="1"/>
  <c r="M378" i="5"/>
  <c r="O450" i="5" s="1"/>
  <c r="M366" i="5"/>
  <c r="O438" i="5" s="1"/>
  <c r="M354" i="5"/>
  <c r="O426" i="5" s="1"/>
  <c r="M365" i="5"/>
  <c r="O437" i="5" s="1"/>
  <c r="M372" i="5"/>
  <c r="O444" i="5" s="1"/>
  <c r="M382" i="5"/>
  <c r="O454" i="5" s="1"/>
  <c r="M376" i="5"/>
  <c r="O448" i="5" s="1"/>
  <c r="M364" i="5"/>
  <c r="O436" i="5" s="1"/>
  <c r="M373" i="5"/>
  <c r="O445" i="5" s="1"/>
  <c r="M375" i="5"/>
  <c r="O447" i="5" s="1"/>
  <c r="M363" i="5"/>
  <c r="O435" i="5" s="1"/>
  <c r="M374" i="5"/>
  <c r="O446" i="5" s="1"/>
  <c r="M362" i="5"/>
  <c r="O434" i="5" s="1"/>
  <c r="M361" i="5"/>
  <c r="O433" i="5" s="1"/>
  <c r="M360" i="5"/>
  <c r="O432" i="5" s="1"/>
  <c r="M371" i="5"/>
  <c r="O443" i="5" s="1"/>
  <c r="M359" i="5"/>
  <c r="O431" i="5" s="1"/>
  <c r="M370" i="5"/>
  <c r="O442" i="5" s="1"/>
  <c r="M358" i="5"/>
  <c r="O430" i="5" s="1"/>
  <c r="M334" i="6"/>
  <c r="M333" i="6"/>
  <c r="J370" i="5"/>
  <c r="L442" i="5" s="1"/>
  <c r="J375" i="5"/>
  <c r="L447" i="5" s="1"/>
  <c r="J378" i="5"/>
  <c r="L450" i="5" s="1"/>
  <c r="J366" i="5"/>
  <c r="L438" i="5" s="1"/>
  <c r="J369" i="5"/>
  <c r="L441" i="5" s="1"/>
  <c r="J371" i="5"/>
  <c r="L443" i="5" s="1"/>
  <c r="J361" i="5"/>
  <c r="L433" i="5" s="1"/>
  <c r="J379" i="5"/>
  <c r="L451" i="5" s="1"/>
  <c r="J365" i="5"/>
  <c r="L437" i="5" s="1"/>
  <c r="J382" i="5"/>
  <c r="L454" i="5" s="1"/>
  <c r="J367" i="5"/>
  <c r="L439" i="5" s="1"/>
  <c r="J357" i="5"/>
  <c r="L429" i="5" s="1"/>
  <c r="J372" i="5"/>
  <c r="L444" i="5" s="1"/>
  <c r="J362" i="5"/>
  <c r="L434" i="5" s="1"/>
  <c r="J363" i="5"/>
  <c r="L435" i="5" s="1"/>
  <c r="J353" i="5"/>
  <c r="L425" i="5" s="1"/>
  <c r="J368" i="5"/>
  <c r="L440" i="5" s="1"/>
  <c r="J358" i="5"/>
  <c r="L430" i="5" s="1"/>
  <c r="J381" i="5"/>
  <c r="L453" i="5" s="1"/>
  <c r="J359" i="5"/>
  <c r="L431" i="5" s="1"/>
  <c r="J364" i="5"/>
  <c r="L436" i="5" s="1"/>
  <c r="J354" i="5"/>
  <c r="L426" i="5" s="1"/>
  <c r="J355" i="5"/>
  <c r="L427" i="5" s="1"/>
  <c r="J360" i="5"/>
  <c r="L432" i="5" s="1"/>
  <c r="J376" i="5"/>
  <c r="L448" i="5" s="1"/>
  <c r="J356" i="5"/>
  <c r="L428" i="5" s="1"/>
  <c r="J374" i="5"/>
  <c r="L446" i="5" s="1"/>
  <c r="J377" i="5"/>
  <c r="L449" i="5" s="1"/>
  <c r="J373" i="5"/>
  <c r="L445" i="5" s="1"/>
  <c r="J380" i="5"/>
  <c r="L452" i="5" s="1"/>
  <c r="J386" i="5"/>
  <c r="L458" i="5" s="1"/>
  <c r="F362" i="5"/>
  <c r="H434" i="5" s="1"/>
  <c r="F368" i="5"/>
  <c r="H440" i="5" s="1"/>
  <c r="F361" i="5"/>
  <c r="H433" i="5" s="1"/>
  <c r="F354" i="5"/>
  <c r="H426" i="5" s="1"/>
  <c r="F358" i="5"/>
  <c r="H430" i="5" s="1"/>
  <c r="F363" i="5"/>
  <c r="H435" i="5" s="1"/>
  <c r="F353" i="5"/>
  <c r="H425" i="5" s="1"/>
  <c r="F359" i="5"/>
  <c r="H431" i="5" s="1"/>
  <c r="F360" i="5"/>
  <c r="H432" i="5" s="1"/>
  <c r="F364" i="5"/>
  <c r="H436" i="5" s="1"/>
  <c r="F366" i="5"/>
  <c r="H438" i="5" s="1"/>
  <c r="F365" i="5"/>
  <c r="H437" i="5" s="1"/>
  <c r="F357" i="5"/>
  <c r="H429" i="5" s="1"/>
  <c r="F367" i="5"/>
  <c r="H439" i="5" s="1"/>
  <c r="F356" i="5"/>
  <c r="H428" i="5" s="1"/>
  <c r="F355" i="5"/>
  <c r="H427" i="5" s="1"/>
  <c r="D357" i="5"/>
  <c r="F429" i="5" s="1"/>
  <c r="D359" i="5"/>
  <c r="F431" i="5" s="1"/>
  <c r="D358" i="5"/>
  <c r="F430" i="5" s="1"/>
  <c r="D356" i="5"/>
  <c r="F428" i="5" s="1"/>
  <c r="D355" i="5"/>
  <c r="F427" i="5" s="1"/>
  <c r="D354" i="5"/>
  <c r="F426" i="5" s="1"/>
  <c r="D353" i="5"/>
  <c r="F425" i="5" s="1"/>
  <c r="N374" i="5"/>
  <c r="P446" i="5" s="1"/>
  <c r="N362" i="5"/>
  <c r="P434" i="5" s="1"/>
  <c r="N381" i="5"/>
  <c r="P453" i="5" s="1"/>
  <c r="N377" i="5"/>
  <c r="P449" i="5" s="1"/>
  <c r="N373" i="5"/>
  <c r="P445" i="5" s="1"/>
  <c r="N361" i="5"/>
  <c r="P433" i="5" s="1"/>
  <c r="N372" i="5"/>
  <c r="P444" i="5" s="1"/>
  <c r="N360" i="5"/>
  <c r="P432" i="5" s="1"/>
  <c r="N358" i="5"/>
  <c r="P430" i="5" s="1"/>
  <c r="N371" i="5"/>
  <c r="P443" i="5" s="1"/>
  <c r="N359" i="5"/>
  <c r="P431" i="5" s="1"/>
  <c r="N370" i="5"/>
  <c r="P442" i="5" s="1"/>
  <c r="N365" i="5"/>
  <c r="P437" i="5" s="1"/>
  <c r="N369" i="5"/>
  <c r="P441" i="5" s="1"/>
  <c r="N357" i="5"/>
  <c r="P429" i="5" s="1"/>
  <c r="N380" i="5"/>
  <c r="P452" i="5" s="1"/>
  <c r="N368" i="5"/>
  <c r="P440" i="5" s="1"/>
  <c r="N356" i="5"/>
  <c r="P428" i="5" s="1"/>
  <c r="N366" i="5"/>
  <c r="P438" i="5" s="1"/>
  <c r="N382" i="5"/>
  <c r="P454" i="5" s="1"/>
  <c r="N379" i="5"/>
  <c r="P451" i="5" s="1"/>
  <c r="N367" i="5"/>
  <c r="P439" i="5" s="1"/>
  <c r="N355" i="5"/>
  <c r="P427" i="5" s="1"/>
  <c r="N378" i="5"/>
  <c r="P450" i="5" s="1"/>
  <c r="N354" i="5"/>
  <c r="P426" i="5" s="1"/>
  <c r="N353" i="5"/>
  <c r="P425" i="5" s="1"/>
  <c r="N376" i="5"/>
  <c r="P448" i="5" s="1"/>
  <c r="N364" i="5"/>
  <c r="P436" i="5" s="1"/>
  <c r="N375" i="5"/>
  <c r="P447" i="5" s="1"/>
  <c r="N363" i="5"/>
  <c r="P435" i="5" s="1"/>
  <c r="N334" i="6"/>
  <c r="N333" i="6"/>
  <c r="H347" i="5"/>
  <c r="J419" i="5" s="1"/>
  <c r="H340" i="5"/>
  <c r="J412" i="5" s="1"/>
  <c r="H338" i="5"/>
  <c r="J410" i="5" s="1"/>
  <c r="H337" i="5"/>
  <c r="J409" i="5" s="1"/>
  <c r="H348" i="5"/>
  <c r="J420" i="5" s="1"/>
  <c r="H343" i="5"/>
  <c r="J415" i="5" s="1"/>
  <c r="H342" i="5"/>
  <c r="J414" i="5" s="1"/>
  <c r="H336" i="5"/>
  <c r="J408" i="5" s="1"/>
  <c r="H341" i="5"/>
  <c r="J413" i="5" s="1"/>
  <c r="H351" i="5"/>
  <c r="J423" i="5" s="1"/>
  <c r="H349" i="5"/>
  <c r="J421" i="5" s="1"/>
  <c r="H350" i="5"/>
  <c r="J422" i="5" s="1"/>
  <c r="H346" i="5"/>
  <c r="J418" i="5" s="1"/>
  <c r="H344" i="5"/>
  <c r="J416" i="5" s="1"/>
  <c r="H339" i="5"/>
  <c r="J411" i="5" s="1"/>
  <c r="H345" i="5"/>
  <c r="J417" i="5" s="1"/>
  <c r="H335" i="5"/>
  <c r="J407" i="5" s="1"/>
  <c r="H367" i="5"/>
  <c r="J439" i="5" s="1"/>
  <c r="H360" i="5"/>
  <c r="J432" i="5" s="1"/>
  <c r="H372" i="5"/>
  <c r="J444" i="5" s="1"/>
  <c r="H354" i="5"/>
  <c r="J426" i="5" s="1"/>
  <c r="H376" i="5"/>
  <c r="J448" i="5" s="1"/>
  <c r="H365" i="5"/>
  <c r="J437" i="5" s="1"/>
  <c r="H374" i="5"/>
  <c r="J446" i="5" s="1"/>
  <c r="H364" i="5"/>
  <c r="J436" i="5" s="1"/>
  <c r="H363" i="5"/>
  <c r="J435" i="5" s="1"/>
  <c r="H375" i="5"/>
  <c r="J447" i="5" s="1"/>
  <c r="H370" i="5"/>
  <c r="J442" i="5" s="1"/>
  <c r="H358" i="5"/>
  <c r="J430" i="5" s="1"/>
  <c r="H369" i="5"/>
  <c r="J441" i="5" s="1"/>
  <c r="H361" i="5"/>
  <c r="J433" i="5" s="1"/>
  <c r="H368" i="5"/>
  <c r="J440" i="5" s="1"/>
  <c r="H362" i="5"/>
  <c r="J434" i="5" s="1"/>
  <c r="H357" i="5"/>
  <c r="J429" i="5" s="1"/>
  <c r="H355" i="5"/>
  <c r="J427" i="5" s="1"/>
  <c r="H356" i="5"/>
  <c r="J428" i="5" s="1"/>
  <c r="H366" i="5"/>
  <c r="J438" i="5" s="1"/>
  <c r="H371" i="5"/>
  <c r="J443" i="5" s="1"/>
  <c r="H359" i="5"/>
  <c r="J431" i="5" s="1"/>
  <c r="H373" i="5"/>
  <c r="J445" i="5" s="1"/>
  <c r="H353" i="5"/>
  <c r="J425" i="5" s="1"/>
  <c r="H334" i="6"/>
  <c r="H335" i="6"/>
  <c r="H333" i="6"/>
  <c r="M344" i="5"/>
  <c r="O416" i="5" s="1"/>
  <c r="M347" i="5"/>
  <c r="O419" i="5" s="1"/>
  <c r="M343" i="5"/>
  <c r="O415" i="5" s="1"/>
  <c r="M340" i="5"/>
  <c r="O412" i="5" s="1"/>
  <c r="M335" i="5"/>
  <c r="O407" i="5" s="1"/>
  <c r="M342" i="5"/>
  <c r="O414" i="5" s="1"/>
  <c r="M341" i="5"/>
  <c r="O413" i="5" s="1"/>
  <c r="M351" i="5"/>
  <c r="O423" i="5" s="1"/>
  <c r="M339" i="5"/>
  <c r="O411" i="5" s="1"/>
  <c r="M336" i="5"/>
  <c r="O408" i="5" s="1"/>
  <c r="M350" i="5"/>
  <c r="O422" i="5" s="1"/>
  <c r="M338" i="5"/>
  <c r="O410" i="5" s="1"/>
  <c r="M348" i="5"/>
  <c r="O420" i="5" s="1"/>
  <c r="M349" i="5"/>
  <c r="O421" i="5" s="1"/>
  <c r="M337" i="5"/>
  <c r="O409" i="5" s="1"/>
  <c r="M346" i="5"/>
  <c r="O418" i="5" s="1"/>
  <c r="M345" i="5"/>
  <c r="O417" i="5" s="1"/>
  <c r="I348" i="5"/>
  <c r="K420" i="5" s="1"/>
  <c r="I336" i="5"/>
  <c r="K408" i="5" s="1"/>
  <c r="I347" i="5"/>
  <c r="K419" i="5" s="1"/>
  <c r="I335" i="5"/>
  <c r="K407" i="5" s="1"/>
  <c r="I346" i="5"/>
  <c r="K418" i="5" s="1"/>
  <c r="I345" i="5"/>
  <c r="K417" i="5" s="1"/>
  <c r="I339" i="5"/>
  <c r="K411" i="5" s="1"/>
  <c r="I344" i="5"/>
  <c r="K416" i="5" s="1"/>
  <c r="I343" i="5"/>
  <c r="K415" i="5" s="1"/>
  <c r="I340" i="5"/>
  <c r="K412" i="5" s="1"/>
  <c r="I351" i="5"/>
  <c r="K423" i="5" s="1"/>
  <c r="I342" i="5"/>
  <c r="K414" i="5" s="1"/>
  <c r="I341" i="5"/>
  <c r="K413" i="5" s="1"/>
  <c r="I350" i="5"/>
  <c r="K422" i="5" s="1"/>
  <c r="I338" i="5"/>
  <c r="K410" i="5" s="1"/>
  <c r="I349" i="5"/>
  <c r="K421" i="5" s="1"/>
  <c r="I337" i="5"/>
  <c r="K409" i="5" s="1"/>
  <c r="D78" i="9" a="1"/>
  <c r="C355" i="5"/>
  <c r="E427" i="5" s="1"/>
  <c r="C354" i="5"/>
  <c r="E426" i="5" s="1"/>
  <c r="D47" i="9" a="1"/>
  <c r="C353" i="5"/>
  <c r="E425" i="5" s="1"/>
  <c r="L382" i="5"/>
  <c r="N454" i="5" s="1"/>
  <c r="L374" i="5"/>
  <c r="N446" i="5" s="1"/>
  <c r="L362" i="5"/>
  <c r="N434" i="5" s="1"/>
  <c r="L373" i="5"/>
  <c r="N445" i="5" s="1"/>
  <c r="L361" i="5"/>
  <c r="N433" i="5" s="1"/>
  <c r="L372" i="5"/>
  <c r="N444" i="5" s="1"/>
  <c r="L360" i="5"/>
  <c r="N432" i="5" s="1"/>
  <c r="L379" i="5"/>
  <c r="N451" i="5" s="1"/>
  <c r="L378" i="5"/>
  <c r="N450" i="5" s="1"/>
  <c r="L371" i="5"/>
  <c r="N443" i="5" s="1"/>
  <c r="L359" i="5"/>
  <c r="N431" i="5" s="1"/>
  <c r="L377" i="5"/>
  <c r="N449" i="5" s="1"/>
  <c r="L370" i="5"/>
  <c r="N442" i="5" s="1"/>
  <c r="L358" i="5"/>
  <c r="N430" i="5" s="1"/>
  <c r="L369" i="5"/>
  <c r="N441" i="5" s="1"/>
  <c r="L357" i="5"/>
  <c r="N429" i="5" s="1"/>
  <c r="L381" i="5"/>
  <c r="N453" i="5" s="1"/>
  <c r="L368" i="5"/>
  <c r="N440" i="5" s="1"/>
  <c r="L356" i="5"/>
  <c r="N428" i="5" s="1"/>
  <c r="L367" i="5"/>
  <c r="N439" i="5" s="1"/>
  <c r="L355" i="5"/>
  <c r="N427" i="5" s="1"/>
  <c r="L353" i="5"/>
  <c r="N425" i="5" s="1"/>
  <c r="L380" i="5"/>
  <c r="N452" i="5" s="1"/>
  <c r="L366" i="5"/>
  <c r="N438" i="5" s="1"/>
  <c r="L354" i="5"/>
  <c r="N426" i="5" s="1"/>
  <c r="L365" i="5"/>
  <c r="N437" i="5" s="1"/>
  <c r="L376" i="5"/>
  <c r="N448" i="5" s="1"/>
  <c r="L364" i="5"/>
  <c r="N436" i="5" s="1"/>
  <c r="L375" i="5"/>
  <c r="N447" i="5" s="1"/>
  <c r="L363" i="5"/>
  <c r="N435" i="5" s="1"/>
  <c r="O608" i="7"/>
  <c r="P608" i="7" s="1"/>
  <c r="O609" i="7"/>
  <c r="K390" i="5"/>
  <c r="M462" i="5" s="1"/>
  <c r="J390" i="5"/>
  <c r="L462" i="5" s="1"/>
  <c r="H377" i="5"/>
  <c r="J449" i="5" s="1"/>
  <c r="O595" i="7"/>
  <c r="P595" i="7" s="1"/>
  <c r="K632" i="7" s="1"/>
  <c r="O604" i="7"/>
  <c r="P604" i="7" s="1"/>
  <c r="J641" i="7" s="1"/>
  <c r="O594" i="7"/>
  <c r="P594" i="7" s="1"/>
  <c r="G631" i="7" s="1"/>
  <c r="O600" i="7"/>
  <c r="P600" i="7" s="1"/>
  <c r="F637" i="7" s="1"/>
  <c r="O587" i="7"/>
  <c r="P587" i="7" s="1"/>
  <c r="H624" i="7" s="1"/>
  <c r="O597" i="7"/>
  <c r="P597" i="7" s="1"/>
  <c r="L634" i="7" s="1"/>
  <c r="O605" i="7"/>
  <c r="P605" i="7" s="1"/>
  <c r="M642" i="7" s="1"/>
  <c r="O591" i="7"/>
  <c r="P591" i="7" s="1"/>
  <c r="E628" i="7" s="1"/>
  <c r="O601" i="7"/>
  <c r="P601" i="7" s="1"/>
  <c r="M638" i="7" s="1"/>
  <c r="O593" i="7"/>
  <c r="P593" i="7" s="1"/>
  <c r="F630" i="7" s="1"/>
  <c r="O586" i="7"/>
  <c r="P586" i="7" s="1"/>
  <c r="K623" i="7" s="1"/>
  <c r="O606" i="7"/>
  <c r="P606" i="7" s="1"/>
  <c r="L643" i="7" s="1"/>
  <c r="O590" i="7"/>
  <c r="P590" i="7" s="1"/>
  <c r="L627" i="7" s="1"/>
  <c r="O602" i="7"/>
  <c r="P602" i="7" s="1"/>
  <c r="K639" i="7" s="1"/>
  <c r="O592" i="7"/>
  <c r="P592" i="7" s="1"/>
  <c r="D629" i="7" s="1"/>
  <c r="O596" i="7"/>
  <c r="P596" i="7" s="1"/>
  <c r="C633" i="7" s="1"/>
  <c r="O588" i="7"/>
  <c r="P588" i="7" s="1"/>
  <c r="J625" i="7" s="1"/>
  <c r="O607" i="7"/>
  <c r="P607" i="7" s="1"/>
  <c r="M644" i="7" s="1"/>
  <c r="O599" i="7"/>
  <c r="P599" i="7" s="1"/>
  <c r="D636" i="7" s="1"/>
  <c r="O603" i="7"/>
  <c r="P603" i="7" s="1"/>
  <c r="H640" i="7" s="1"/>
  <c r="O598" i="7"/>
  <c r="P598" i="7" s="1"/>
  <c r="D635" i="7" s="1"/>
  <c r="O585" i="7"/>
  <c r="P585" i="7" s="1"/>
  <c r="J622" i="7" s="1"/>
  <c r="O589" i="7"/>
  <c r="P589" i="7" s="1"/>
  <c r="H626" i="7" s="1"/>
  <c r="J649" i="7" l="1"/>
  <c r="C649" i="7"/>
  <c r="L649" i="7"/>
  <c r="K649" i="7"/>
  <c r="H649" i="7"/>
  <c r="M649" i="7"/>
  <c r="N649" i="7"/>
  <c r="F649" i="7"/>
  <c r="H420" i="6" s="1"/>
  <c r="I649" i="7"/>
  <c r="E649" i="7"/>
  <c r="N435" i="6"/>
  <c r="D649" i="7"/>
  <c r="G649" i="7"/>
  <c r="P611" i="7"/>
  <c r="L648" i="7" s="1"/>
  <c r="N438" i="6" s="1"/>
  <c r="J647" i="7"/>
  <c r="E73" i="3"/>
  <c r="G73" i="3" s="1"/>
  <c r="E79" i="3"/>
  <c r="G79" i="3" s="1"/>
  <c r="E80" i="3"/>
  <c r="G80" i="3" s="1"/>
  <c r="E74" i="3"/>
  <c r="G74" i="3" s="1"/>
  <c r="E75" i="3"/>
  <c r="G75" i="3" s="1"/>
  <c r="E76" i="3"/>
  <c r="G76" i="3" s="1"/>
  <c r="E77" i="3"/>
  <c r="G77" i="3" s="1"/>
  <c r="E78" i="3"/>
  <c r="G78" i="3" s="1"/>
  <c r="D50" i="9"/>
  <c r="E50" i="9" s="1"/>
  <c r="G50" i="9" s="1"/>
  <c r="D53" i="9"/>
  <c r="E53" i="9" s="1"/>
  <c r="G53" i="9" s="1"/>
  <c r="D54" i="9"/>
  <c r="E54" i="9" s="1"/>
  <c r="G54" i="9" s="1"/>
  <c r="D49" i="9"/>
  <c r="E49" i="9" s="1"/>
  <c r="G49" i="9" s="1"/>
  <c r="D55" i="9"/>
  <c r="E55" i="9" s="1"/>
  <c r="G55" i="9" s="1"/>
  <c r="D56" i="9"/>
  <c r="E56" i="9" s="1"/>
  <c r="G56" i="9" s="1"/>
  <c r="D58" i="9"/>
  <c r="E58" i="9" s="1"/>
  <c r="G58" i="9" s="1"/>
  <c r="D57" i="9"/>
  <c r="E57" i="9" s="1"/>
  <c r="G57" i="9" s="1"/>
  <c r="D51" i="9"/>
  <c r="E51" i="9" s="1"/>
  <c r="G51" i="9" s="1"/>
  <c r="D48" i="9"/>
  <c r="E48" i="9" s="1"/>
  <c r="G48" i="9" s="1"/>
  <c r="D47" i="9"/>
  <c r="E47" i="9" s="1"/>
  <c r="G47" i="9" s="1"/>
  <c r="D52" i="9"/>
  <c r="E52" i="9" s="1"/>
  <c r="G52" i="9" s="1"/>
  <c r="G29" i="3"/>
  <c r="G26" i="3"/>
  <c r="E36" i="3"/>
  <c r="G36" i="3" s="1"/>
  <c r="G27" i="3"/>
  <c r="G28" i="3"/>
  <c r="E33" i="3"/>
  <c r="G33" i="3" s="1"/>
  <c r="G30" i="3"/>
  <c r="G31" i="3"/>
  <c r="G32" i="3"/>
  <c r="E35" i="3"/>
  <c r="G35" i="3" s="1"/>
  <c r="E34" i="3"/>
  <c r="G34" i="3" s="1"/>
  <c r="G25" i="3"/>
  <c r="D81" i="9"/>
  <c r="D82" i="9"/>
  <c r="E82" i="9" s="1"/>
  <c r="G82" i="9" s="1"/>
  <c r="D79" i="9"/>
  <c r="D83" i="9"/>
  <c r="E83" i="9" s="1"/>
  <c r="G83" i="9" s="1"/>
  <c r="D84" i="9"/>
  <c r="E84" i="9" s="1"/>
  <c r="G84" i="9" s="1"/>
  <c r="D85" i="9"/>
  <c r="E85" i="9" s="1"/>
  <c r="G85" i="9" s="1"/>
  <c r="D80" i="9"/>
  <c r="D86" i="9"/>
  <c r="E86" i="9" s="1"/>
  <c r="G86" i="9" s="1"/>
  <c r="D87" i="9"/>
  <c r="E87" i="9" s="1"/>
  <c r="G87" i="9" s="1"/>
  <c r="D89" i="9"/>
  <c r="E89" i="9" s="1"/>
  <c r="G89" i="9" s="1"/>
  <c r="D88" i="9"/>
  <c r="E88" i="9" s="1"/>
  <c r="G88" i="9" s="1"/>
  <c r="D78" i="9"/>
  <c r="P609" i="7"/>
  <c r="M646" i="7" s="1"/>
  <c r="E38" i="6"/>
  <c r="G38" i="6" s="1"/>
  <c r="G35" i="6"/>
  <c r="I35" i="6" s="1"/>
  <c r="E41" i="6"/>
  <c r="G41" i="6" s="1"/>
  <c r="C628" i="7"/>
  <c r="N623" i="7"/>
  <c r="K642" i="7"/>
  <c r="J640" i="7"/>
  <c r="D644" i="7"/>
  <c r="M622" i="7"/>
  <c r="K622" i="7"/>
  <c r="J644" i="7"/>
  <c r="E640" i="7"/>
  <c r="C623" i="7"/>
  <c r="M623" i="7"/>
  <c r="I640" i="7"/>
  <c r="G640" i="7"/>
  <c r="F639" i="7"/>
  <c r="E623" i="7"/>
  <c r="M640" i="7"/>
  <c r="L636" i="7"/>
  <c r="D624" i="7"/>
  <c r="E633" i="7"/>
  <c r="E639" i="7"/>
  <c r="D640" i="7"/>
  <c r="E644" i="7"/>
  <c r="G622" i="7"/>
  <c r="J642" i="7"/>
  <c r="I623" i="7"/>
  <c r="J633" i="7"/>
  <c r="C640" i="7"/>
  <c r="J627" i="7"/>
  <c r="I629" i="7"/>
  <c r="F640" i="7"/>
  <c r="K640" i="7"/>
  <c r="G644" i="7"/>
  <c r="L640" i="7"/>
  <c r="N640" i="7"/>
  <c r="C631" i="7"/>
  <c r="D622" i="7"/>
  <c r="F622" i="7"/>
  <c r="E622" i="7"/>
  <c r="G634" i="7"/>
  <c r="D623" i="7"/>
  <c r="N622" i="7"/>
  <c r="K631" i="7"/>
  <c r="L635" i="7"/>
  <c r="H622" i="7"/>
  <c r="C622" i="7"/>
  <c r="I622" i="7"/>
  <c r="L622" i="7"/>
  <c r="M628" i="7"/>
  <c r="C639" i="7"/>
  <c r="I633" i="7"/>
  <c r="I639" i="7"/>
  <c r="M639" i="7"/>
  <c r="I630" i="7"/>
  <c r="L644" i="7"/>
  <c r="I644" i="7"/>
  <c r="N644" i="7"/>
  <c r="N631" i="7"/>
  <c r="E631" i="7"/>
  <c r="D631" i="7"/>
  <c r="N628" i="7"/>
  <c r="H644" i="7"/>
  <c r="L631" i="7"/>
  <c r="I637" i="7"/>
  <c r="L637" i="7"/>
  <c r="C644" i="7"/>
  <c r="H631" i="7"/>
  <c r="N639" i="7"/>
  <c r="F644" i="7"/>
  <c r="K644" i="7"/>
  <c r="J334" i="5"/>
  <c r="L406" i="5" s="1"/>
  <c r="K334" i="5"/>
  <c r="M406" i="5" s="1"/>
  <c r="H334" i="5"/>
  <c r="J406" i="5" s="1"/>
  <c r="G334" i="5"/>
  <c r="I406" i="5" s="1"/>
  <c r="G624" i="7"/>
  <c r="E624" i="7"/>
  <c r="J634" i="7"/>
  <c r="J624" i="7"/>
  <c r="H632" i="7"/>
  <c r="N624" i="7"/>
  <c r="I624" i="7"/>
  <c r="E634" i="7"/>
  <c r="M634" i="7"/>
  <c r="C624" i="7"/>
  <c r="K624" i="7"/>
  <c r="F633" i="7"/>
  <c r="D632" i="7"/>
  <c r="H623" i="7"/>
  <c r="N636" i="7"/>
  <c r="K633" i="7"/>
  <c r="G626" i="7"/>
  <c r="L626" i="7"/>
  <c r="N633" i="7"/>
  <c r="L633" i="7"/>
  <c r="D630" i="7"/>
  <c r="N630" i="7"/>
  <c r="G633" i="7"/>
  <c r="H625" i="7"/>
  <c r="H636" i="7"/>
  <c r="L630" i="7"/>
  <c r="F624" i="7"/>
  <c r="M624" i="7"/>
  <c r="H634" i="7"/>
  <c r="N638" i="7"/>
  <c r="L624" i="7"/>
  <c r="M633" i="7"/>
  <c r="I634" i="7"/>
  <c r="F623" i="7"/>
  <c r="J623" i="7"/>
  <c r="H633" i="7"/>
  <c r="I631" i="7"/>
  <c r="N642" i="7"/>
  <c r="H630" i="7"/>
  <c r="G623" i="7"/>
  <c r="F634" i="7"/>
  <c r="J636" i="7"/>
  <c r="L623" i="7"/>
  <c r="H638" i="7"/>
  <c r="D633" i="7"/>
  <c r="K634" i="7"/>
  <c r="M636" i="7"/>
  <c r="D634" i="7"/>
  <c r="N634" i="7"/>
  <c r="C634" i="7"/>
  <c r="D641" i="7"/>
  <c r="M641" i="7"/>
  <c r="G635" i="7"/>
  <c r="I635" i="7"/>
  <c r="H635" i="7"/>
  <c r="N635" i="7"/>
  <c r="C635" i="7"/>
  <c r="E635" i="7"/>
  <c r="D638" i="7"/>
  <c r="J631" i="7"/>
  <c r="J628" i="7"/>
  <c r="E626" i="7"/>
  <c r="I628" i="7"/>
  <c r="F642" i="7"/>
  <c r="C630" i="7"/>
  <c r="K630" i="7"/>
  <c r="E630" i="7"/>
  <c r="M630" i="7"/>
  <c r="J630" i="7"/>
  <c r="N629" i="7"/>
  <c r="E632" i="7"/>
  <c r="N632" i="7"/>
  <c r="F631" i="7"/>
  <c r="E625" i="7"/>
  <c r="F636" i="7"/>
  <c r="G639" i="7"/>
  <c r="F643" i="7"/>
  <c r="K643" i="7"/>
  <c r="N643" i="7"/>
  <c r="E643" i="7"/>
  <c r="H643" i="7"/>
  <c r="M643" i="7"/>
  <c r="C643" i="7"/>
  <c r="I643" i="7"/>
  <c r="D628" i="7"/>
  <c r="F627" i="7"/>
  <c r="N627" i="7"/>
  <c r="C627" i="7"/>
  <c r="E627" i="7"/>
  <c r="K627" i="7"/>
  <c r="M627" i="7"/>
  <c r="I627" i="7"/>
  <c r="N637" i="7"/>
  <c r="C637" i="7"/>
  <c r="E637" i="7"/>
  <c r="K637" i="7"/>
  <c r="M637" i="7"/>
  <c r="H637" i="7"/>
  <c r="K629" i="7"/>
  <c r="G627" i="7"/>
  <c r="L642" i="7"/>
  <c r="M635" i="7"/>
  <c r="G628" i="7"/>
  <c r="H627" i="7"/>
  <c r="K626" i="7"/>
  <c r="H629" i="7"/>
  <c r="C626" i="7"/>
  <c r="L638" i="7"/>
  <c r="J638" i="7"/>
  <c r="G638" i="7"/>
  <c r="I638" i="7"/>
  <c r="K638" i="7"/>
  <c r="E638" i="7"/>
  <c r="I626" i="7"/>
  <c r="C632" i="7"/>
  <c r="L628" i="7"/>
  <c r="H639" i="7"/>
  <c r="E629" i="7"/>
  <c r="J637" i="7"/>
  <c r="J639" i="7"/>
  <c r="G629" i="7"/>
  <c r="C625" i="7"/>
  <c r="E641" i="7"/>
  <c r="C638" i="7"/>
  <c r="I642" i="7"/>
  <c r="D642" i="7"/>
  <c r="C642" i="7"/>
  <c r="F626" i="7"/>
  <c r="E642" i="7"/>
  <c r="H642" i="7"/>
  <c r="D626" i="7"/>
  <c r="G642" i="7"/>
  <c r="F638" i="7"/>
  <c r="M631" i="7"/>
  <c r="N626" i="7"/>
  <c r="F628" i="7"/>
  <c r="G637" i="7"/>
  <c r="J635" i="7"/>
  <c r="G643" i="7"/>
  <c r="D637" i="7"/>
  <c r="K628" i="7"/>
  <c r="H628" i="7"/>
  <c r="D639" i="7"/>
  <c r="G630" i="7"/>
  <c r="F635" i="7"/>
  <c r="F629" i="7"/>
  <c r="G641" i="7"/>
  <c r="C641" i="7"/>
  <c r="I641" i="7"/>
  <c r="F641" i="7"/>
  <c r="H641" i="7"/>
  <c r="C629" i="7"/>
  <c r="L639" i="7"/>
  <c r="K635" i="7"/>
  <c r="J629" i="7"/>
  <c r="D627" i="7"/>
  <c r="J643" i="7"/>
  <c r="J632" i="7"/>
  <c r="G632" i="7"/>
  <c r="I632" i="7"/>
  <c r="M632" i="7"/>
  <c r="L632" i="7"/>
  <c r="M629" i="7"/>
  <c r="K641" i="7"/>
  <c r="K625" i="7"/>
  <c r="M625" i="7"/>
  <c r="D625" i="7"/>
  <c r="L625" i="7"/>
  <c r="I625" i="7"/>
  <c r="F625" i="7"/>
  <c r="G625" i="7"/>
  <c r="N641" i="7"/>
  <c r="J626" i="7"/>
  <c r="L629" i="7"/>
  <c r="L641" i="7"/>
  <c r="M626" i="7"/>
  <c r="D643" i="7"/>
  <c r="F632" i="7"/>
  <c r="N625" i="7"/>
  <c r="G636" i="7"/>
  <c r="I636" i="7"/>
  <c r="C636" i="7"/>
  <c r="K636" i="7"/>
  <c r="E636" i="7"/>
  <c r="I414" i="6" l="1"/>
  <c r="F418" i="6"/>
  <c r="F416" i="6"/>
  <c r="N417" i="6"/>
  <c r="E410" i="6"/>
  <c r="F412" i="6"/>
  <c r="E408" i="6"/>
  <c r="I409" i="6"/>
  <c r="L406" i="6"/>
  <c r="I413" i="6"/>
  <c r="E405" i="6"/>
  <c r="H409" i="6"/>
  <c r="L415" i="6"/>
  <c r="K413" i="6"/>
  <c r="E415" i="6"/>
  <c r="L418" i="6"/>
  <c r="K417" i="6"/>
  <c r="E406" i="6"/>
  <c r="L411" i="6"/>
  <c r="N412" i="6"/>
  <c r="G411" i="6"/>
  <c r="G416" i="6"/>
  <c r="K411" i="6"/>
  <c r="L413" i="6"/>
  <c r="K416" i="6"/>
  <c r="N409" i="6"/>
  <c r="K412" i="6"/>
  <c r="N410" i="6"/>
  <c r="H418" i="6"/>
  <c r="K408" i="6"/>
  <c r="K415" i="6"/>
  <c r="L421" i="6"/>
  <c r="F413" i="6"/>
  <c r="F415" i="6"/>
  <c r="L416" i="6"/>
  <c r="K422" i="6"/>
  <c r="P415" i="6"/>
  <c r="F407" i="6"/>
  <c r="L408" i="6"/>
  <c r="H416" i="6"/>
  <c r="H412" i="6"/>
  <c r="H411" i="6"/>
  <c r="P408" i="6"/>
  <c r="P419" i="6"/>
  <c r="E421" i="6"/>
  <c r="F410" i="6"/>
  <c r="O414" i="6"/>
  <c r="L414" i="6"/>
  <c r="N406" i="6"/>
  <c r="H408" i="6"/>
  <c r="O415" i="6"/>
  <c r="K405" i="6"/>
  <c r="L417" i="6"/>
  <c r="H417" i="6"/>
  <c r="I407" i="6"/>
  <c r="O406" i="6"/>
  <c r="H413" i="6"/>
  <c r="K407" i="6"/>
  <c r="O405" i="6"/>
  <c r="P405" i="6"/>
  <c r="K414" i="6"/>
  <c r="F417" i="6"/>
  <c r="N414" i="6"/>
  <c r="I405" i="6"/>
  <c r="O418" i="6"/>
  <c r="K419" i="6"/>
  <c r="P406" i="6"/>
  <c r="G409" i="6"/>
  <c r="H421" i="6"/>
  <c r="H422" i="6"/>
  <c r="G406" i="6"/>
  <c r="L412" i="6"/>
  <c r="H414" i="6"/>
  <c r="K409" i="6"/>
  <c r="F411" i="6"/>
  <c r="E411" i="6"/>
  <c r="O409" i="6"/>
  <c r="F420" i="6"/>
  <c r="G405" i="6"/>
  <c r="H415" i="6"/>
  <c r="O422" i="6"/>
  <c r="G415" i="6"/>
  <c r="H410" i="6"/>
  <c r="E409" i="6"/>
  <c r="O410" i="6"/>
  <c r="F422" i="6"/>
  <c r="H405" i="6"/>
  <c r="F408" i="6"/>
  <c r="L407" i="6"/>
  <c r="G414" i="6"/>
  <c r="E418" i="6"/>
  <c r="P416" i="6"/>
  <c r="H419" i="6"/>
  <c r="G413" i="6"/>
  <c r="H406" i="6"/>
  <c r="M422" i="6"/>
  <c r="I416" i="6"/>
  <c r="P421" i="6"/>
  <c r="M409" i="6"/>
  <c r="P413" i="6"/>
  <c r="N416" i="6"/>
  <c r="E419" i="6"/>
  <c r="E414" i="6"/>
  <c r="E413" i="6"/>
  <c r="M406" i="6"/>
  <c r="J413" i="6"/>
  <c r="P412" i="6"/>
  <c r="M416" i="6"/>
  <c r="J408" i="6"/>
  <c r="J407" i="6"/>
  <c r="O408" i="6"/>
  <c r="O420" i="6"/>
  <c r="M408" i="6"/>
  <c r="L420" i="6"/>
  <c r="G407" i="6"/>
  <c r="K406" i="6"/>
  <c r="E417" i="6"/>
  <c r="E407" i="6"/>
  <c r="I422" i="6"/>
  <c r="I421" i="6"/>
  <c r="N408" i="6"/>
  <c r="N422" i="6"/>
  <c r="I408" i="6"/>
  <c r="J415" i="6"/>
  <c r="L419" i="6"/>
  <c r="L422" i="6"/>
  <c r="F406" i="6"/>
  <c r="J414" i="6"/>
  <c r="P418" i="6"/>
  <c r="I417" i="6"/>
  <c r="P409" i="6"/>
  <c r="O417" i="6"/>
  <c r="F414" i="6"/>
  <c r="L410" i="6"/>
  <c r="J405" i="6"/>
  <c r="G410" i="6"/>
  <c r="I420" i="6"/>
  <c r="E416" i="6"/>
  <c r="N407" i="6"/>
  <c r="M411" i="6"/>
  <c r="J406" i="6"/>
  <c r="G412" i="6"/>
  <c r="P414" i="6"/>
  <c r="F405" i="6"/>
  <c r="L405" i="6"/>
  <c r="M420" i="6"/>
  <c r="G420" i="6"/>
  <c r="L409" i="6"/>
  <c r="O416" i="6"/>
  <c r="N413" i="6"/>
  <c r="P417" i="6"/>
  <c r="K418" i="6"/>
  <c r="G418" i="6"/>
  <c r="G419" i="6"/>
  <c r="G408" i="6"/>
  <c r="J420" i="6"/>
  <c r="P411" i="6"/>
  <c r="I419" i="6"/>
  <c r="G417" i="6"/>
  <c r="O421" i="6"/>
  <c r="G421" i="6"/>
  <c r="E412" i="6"/>
  <c r="K420" i="6"/>
  <c r="P420" i="6"/>
  <c r="F419" i="6"/>
  <c r="O407" i="6"/>
  <c r="J418" i="6"/>
  <c r="I410" i="6"/>
  <c r="M421" i="6"/>
  <c r="H407" i="6"/>
  <c r="F409" i="6"/>
  <c r="F421" i="6"/>
  <c r="N419" i="6"/>
  <c r="J409" i="6"/>
  <c r="J411" i="6"/>
  <c r="M417" i="6"/>
  <c r="J410" i="6"/>
  <c r="M407" i="6"/>
  <c r="J412" i="6"/>
  <c r="J419" i="6"/>
  <c r="N411" i="6"/>
  <c r="I418" i="6"/>
  <c r="J416" i="6"/>
  <c r="J421" i="6"/>
  <c r="M418" i="6"/>
  <c r="M419" i="6"/>
  <c r="I411" i="6"/>
  <c r="E422" i="6"/>
  <c r="P407" i="6"/>
  <c r="J422" i="6"/>
  <c r="E420" i="6"/>
  <c r="I415" i="6"/>
  <c r="N420" i="6"/>
  <c r="I406" i="6"/>
  <c r="J417" i="6"/>
  <c r="O412" i="6"/>
  <c r="N421" i="6"/>
  <c r="O413" i="6"/>
  <c r="N415" i="6"/>
  <c r="G422" i="6"/>
  <c r="K410" i="6"/>
  <c r="P410" i="6"/>
  <c r="O419" i="6"/>
  <c r="O411" i="6"/>
  <c r="I412" i="6"/>
  <c r="K421" i="6"/>
  <c r="M415" i="6"/>
  <c r="P422" i="6"/>
  <c r="M413" i="6"/>
  <c r="M412" i="6"/>
  <c r="M410" i="6"/>
  <c r="N418" i="6"/>
  <c r="M414" i="6"/>
  <c r="K648" i="7"/>
  <c r="H72" i="3"/>
  <c r="H80" i="3"/>
  <c r="H79" i="3"/>
  <c r="I79" i="3" s="1"/>
  <c r="H74" i="3"/>
  <c r="H77" i="3"/>
  <c r="H75" i="3"/>
  <c r="H78" i="3"/>
  <c r="I39" i="6"/>
  <c r="H73" i="3"/>
  <c r="H70" i="3"/>
  <c r="I36" i="5"/>
  <c r="H69" i="3"/>
  <c r="H76" i="3"/>
  <c r="H71" i="3"/>
  <c r="N441" i="6"/>
  <c r="N445" i="6"/>
  <c r="N434" i="6"/>
  <c r="M453" i="6"/>
  <c r="M441" i="6"/>
  <c r="N446" i="6"/>
  <c r="N447" i="6"/>
  <c r="N448" i="6"/>
  <c r="N452" i="6"/>
  <c r="M445" i="6"/>
  <c r="M446" i="6"/>
  <c r="O649" i="7"/>
  <c r="M648" i="7"/>
  <c r="O430" i="6" s="1"/>
  <c r="M451" i="6"/>
  <c r="N437" i="6"/>
  <c r="N444" i="6"/>
  <c r="N450" i="6"/>
  <c r="M443" i="6"/>
  <c r="M448" i="6"/>
  <c r="N449" i="6"/>
  <c r="N451" i="6"/>
  <c r="M449" i="6"/>
  <c r="M432" i="6"/>
  <c r="N432" i="6"/>
  <c r="M427" i="6"/>
  <c r="M447" i="6"/>
  <c r="N433" i="6"/>
  <c r="M444" i="6"/>
  <c r="N440" i="6"/>
  <c r="N442" i="6"/>
  <c r="M442" i="6"/>
  <c r="M436" i="6"/>
  <c r="N426" i="6"/>
  <c r="M452" i="6"/>
  <c r="M437" i="6"/>
  <c r="M429" i="6"/>
  <c r="N443" i="6"/>
  <c r="N439" i="6"/>
  <c r="F435" i="6"/>
  <c r="F442" i="6"/>
  <c r="F439" i="6"/>
  <c r="F452" i="6"/>
  <c r="F436" i="6"/>
  <c r="F433" i="6"/>
  <c r="F432" i="6"/>
  <c r="F451" i="6"/>
  <c r="F438" i="6"/>
  <c r="F437" i="6"/>
  <c r="F450" i="6"/>
  <c r="F440" i="6"/>
  <c r="F434" i="6"/>
  <c r="F441" i="6"/>
  <c r="F453" i="6"/>
  <c r="M439" i="6"/>
  <c r="M450" i="6"/>
  <c r="N424" i="6"/>
  <c r="N453" i="6"/>
  <c r="M435" i="6"/>
  <c r="M440" i="6"/>
  <c r="M433" i="6"/>
  <c r="M434" i="6"/>
  <c r="N436" i="6"/>
  <c r="M438" i="6"/>
  <c r="N429" i="6"/>
  <c r="N431" i="6"/>
  <c r="M431" i="6"/>
  <c r="N428" i="6"/>
  <c r="M424" i="6"/>
  <c r="M428" i="6"/>
  <c r="M425" i="6"/>
  <c r="M430" i="6"/>
  <c r="M426" i="6"/>
  <c r="G648" i="7"/>
  <c r="I424" i="6" s="1"/>
  <c r="N425" i="6"/>
  <c r="N430" i="6"/>
  <c r="N427" i="6"/>
  <c r="E648" i="7"/>
  <c r="J648" i="7"/>
  <c r="D648" i="7"/>
  <c r="I648" i="7"/>
  <c r="F648" i="7"/>
  <c r="N648" i="7"/>
  <c r="C648" i="7"/>
  <c r="H648" i="7"/>
  <c r="G647" i="7"/>
  <c r="L647" i="7"/>
  <c r="M647" i="7"/>
  <c r="C647" i="7"/>
  <c r="D647" i="7"/>
  <c r="K647" i="7"/>
  <c r="E647" i="7"/>
  <c r="I647" i="7"/>
  <c r="N647" i="7"/>
  <c r="D646" i="7"/>
  <c r="C646" i="7"/>
  <c r="F647" i="7"/>
  <c r="H647" i="7"/>
  <c r="N646" i="7"/>
  <c r="L646" i="7"/>
  <c r="H57" i="9"/>
  <c r="I57" i="9" s="1"/>
  <c r="H88" i="9"/>
  <c r="I88" i="9" s="1"/>
  <c r="I35" i="3"/>
  <c r="J646" i="7"/>
  <c r="G646" i="7"/>
  <c r="E646" i="7"/>
  <c r="F646" i="7"/>
  <c r="K646" i="7"/>
  <c r="I646" i="7"/>
  <c r="H646" i="7"/>
  <c r="O623" i="7"/>
  <c r="O622" i="7"/>
  <c r="O640" i="7"/>
  <c r="J645" i="7"/>
  <c r="I645" i="7"/>
  <c r="L645" i="7"/>
  <c r="K645" i="7"/>
  <c r="F645" i="7"/>
  <c r="N645" i="7"/>
  <c r="C645" i="7"/>
  <c r="D645" i="7"/>
  <c r="M645" i="7"/>
  <c r="E645" i="7"/>
  <c r="H645" i="7"/>
  <c r="G645" i="7"/>
  <c r="O633" i="7"/>
  <c r="O644" i="7"/>
  <c r="O631" i="7"/>
  <c r="O630" i="7"/>
  <c r="O634" i="7"/>
  <c r="O624" i="7"/>
  <c r="O628" i="7"/>
  <c r="O639" i="7"/>
  <c r="O636" i="7"/>
  <c r="O625" i="7"/>
  <c r="O643" i="7"/>
  <c r="O641" i="7"/>
  <c r="O642" i="7"/>
  <c r="O627" i="7"/>
  <c r="O635" i="7"/>
  <c r="O637" i="7"/>
  <c r="O629" i="7"/>
  <c r="O638" i="7"/>
  <c r="O632" i="7"/>
  <c r="O626" i="7"/>
  <c r="C483" i="6" l="1"/>
  <c r="I427" i="6"/>
  <c r="I453" i="6"/>
  <c r="I444" i="6"/>
  <c r="I446" i="6"/>
  <c r="I451" i="6"/>
  <c r="I438" i="6"/>
  <c r="I435" i="6"/>
  <c r="I432" i="6"/>
  <c r="I445" i="6"/>
  <c r="I443" i="6"/>
  <c r="I447" i="6"/>
  <c r="I437" i="6"/>
  <c r="I439" i="6"/>
  <c r="I442" i="6"/>
  <c r="I434" i="6"/>
  <c r="I450" i="6"/>
  <c r="I436" i="6"/>
  <c r="I449" i="6"/>
  <c r="I448" i="6"/>
  <c r="I441" i="6"/>
  <c r="I440" i="6"/>
  <c r="I452" i="6"/>
  <c r="I433" i="6"/>
  <c r="O428" i="6"/>
  <c r="O424" i="6"/>
  <c r="E432" i="6"/>
  <c r="E442" i="6"/>
  <c r="E440" i="6"/>
  <c r="E437" i="6"/>
  <c r="E441" i="6"/>
  <c r="E435" i="6"/>
  <c r="E450" i="6"/>
  <c r="E436" i="6"/>
  <c r="E434" i="6"/>
  <c r="E451" i="6"/>
  <c r="E452" i="6"/>
  <c r="E438" i="6"/>
  <c r="E439" i="6"/>
  <c r="E433" i="6"/>
  <c r="E453" i="6"/>
  <c r="H451" i="6"/>
  <c r="H442" i="6"/>
  <c r="H441" i="6"/>
  <c r="H450" i="6"/>
  <c r="H452" i="6"/>
  <c r="H440" i="6"/>
  <c r="H453" i="6"/>
  <c r="H432" i="6"/>
  <c r="H439" i="6"/>
  <c r="H436" i="6"/>
  <c r="H433" i="6"/>
  <c r="H434" i="6"/>
  <c r="H437" i="6"/>
  <c r="H435" i="6"/>
  <c r="H438" i="6"/>
  <c r="P453" i="6"/>
  <c r="P447" i="6"/>
  <c r="P440" i="6"/>
  <c r="P451" i="6"/>
  <c r="P452" i="6"/>
  <c r="P433" i="6"/>
  <c r="P443" i="6"/>
  <c r="P439" i="6"/>
  <c r="P438" i="6"/>
  <c r="P448" i="6"/>
  <c r="P450" i="6"/>
  <c r="P435" i="6"/>
  <c r="P446" i="6"/>
  <c r="P445" i="6"/>
  <c r="P449" i="6"/>
  <c r="P444" i="6"/>
  <c r="P442" i="6"/>
  <c r="P437" i="6"/>
  <c r="P436" i="6"/>
  <c r="P434" i="6"/>
  <c r="P432" i="6"/>
  <c r="P441" i="6"/>
  <c r="O427" i="6"/>
  <c r="O453" i="6"/>
  <c r="O433" i="6"/>
  <c r="O429" i="6"/>
  <c r="O446" i="6"/>
  <c r="O443" i="6"/>
  <c r="O434" i="6"/>
  <c r="O442" i="6"/>
  <c r="O437" i="6"/>
  <c r="O451" i="6"/>
  <c r="O449" i="6"/>
  <c r="O450" i="6"/>
  <c r="O441" i="6"/>
  <c r="O447" i="6"/>
  <c r="O445" i="6"/>
  <c r="O432" i="6"/>
  <c r="O444" i="6"/>
  <c r="O440" i="6"/>
  <c r="O439" i="6"/>
  <c r="O448" i="6"/>
  <c r="O452" i="6"/>
  <c r="O436" i="6"/>
  <c r="O438" i="6"/>
  <c r="O435" i="6"/>
  <c r="L453" i="6"/>
  <c r="L450" i="6"/>
  <c r="L440" i="6"/>
  <c r="L444" i="6"/>
  <c r="L452" i="6"/>
  <c r="L441" i="6"/>
  <c r="L437" i="6"/>
  <c r="L439" i="6"/>
  <c r="L435" i="6"/>
  <c r="L447" i="6"/>
  <c r="L433" i="6"/>
  <c r="L438" i="6"/>
  <c r="L449" i="6"/>
  <c r="L434" i="6"/>
  <c r="L442" i="6"/>
  <c r="L448" i="6"/>
  <c r="L436" i="6"/>
  <c r="L451" i="6"/>
  <c r="L445" i="6"/>
  <c r="L443" i="6"/>
  <c r="L432" i="6"/>
  <c r="L446" i="6"/>
  <c r="I425" i="6"/>
  <c r="K453" i="6"/>
  <c r="K440" i="6"/>
  <c r="K452" i="6"/>
  <c r="K448" i="6"/>
  <c r="K451" i="6"/>
  <c r="K433" i="6"/>
  <c r="K437" i="6"/>
  <c r="K435" i="6"/>
  <c r="K445" i="6"/>
  <c r="K443" i="6"/>
  <c r="K434" i="6"/>
  <c r="K436" i="6"/>
  <c r="K447" i="6"/>
  <c r="K444" i="6"/>
  <c r="K432" i="6"/>
  <c r="K446" i="6"/>
  <c r="K441" i="6"/>
  <c r="K439" i="6"/>
  <c r="K442" i="6"/>
  <c r="K438" i="6"/>
  <c r="K450" i="6"/>
  <c r="K449" i="6"/>
  <c r="I426" i="6"/>
  <c r="J453" i="6"/>
  <c r="J445" i="6"/>
  <c r="J446" i="6"/>
  <c r="J439" i="6"/>
  <c r="J451" i="6"/>
  <c r="J441" i="6"/>
  <c r="J443" i="6"/>
  <c r="J438" i="6"/>
  <c r="J440" i="6"/>
  <c r="J447" i="6"/>
  <c r="J433" i="6"/>
  <c r="J436" i="6"/>
  <c r="J452" i="6"/>
  <c r="J435" i="6"/>
  <c r="J432" i="6"/>
  <c r="J448" i="6"/>
  <c r="J449" i="6"/>
  <c r="J434" i="6"/>
  <c r="J437" i="6"/>
  <c r="J450" i="6"/>
  <c r="J442" i="6"/>
  <c r="J444" i="6"/>
  <c r="O425" i="6"/>
  <c r="O426" i="6"/>
  <c r="G451" i="6"/>
  <c r="G441" i="6"/>
  <c r="G450" i="6"/>
  <c r="G452" i="6"/>
  <c r="G442" i="6"/>
  <c r="G440" i="6"/>
  <c r="G453" i="6"/>
  <c r="G433" i="6"/>
  <c r="G439" i="6"/>
  <c r="G438" i="6"/>
  <c r="G432" i="6"/>
  <c r="G435" i="6"/>
  <c r="G437" i="6"/>
  <c r="G436" i="6"/>
  <c r="G434" i="6"/>
  <c r="O431" i="6"/>
  <c r="P430" i="6"/>
  <c r="P431" i="6"/>
  <c r="P428" i="6"/>
  <c r="P429" i="6"/>
  <c r="J429" i="6"/>
  <c r="J431" i="6"/>
  <c r="J428" i="6"/>
  <c r="J430" i="6"/>
  <c r="E431" i="6"/>
  <c r="E430" i="6"/>
  <c r="E428" i="6"/>
  <c r="E429" i="6"/>
  <c r="K428" i="6"/>
  <c r="K430" i="6"/>
  <c r="K429" i="6"/>
  <c r="K431" i="6"/>
  <c r="G431" i="6"/>
  <c r="G428" i="6"/>
  <c r="G429" i="6"/>
  <c r="G430" i="6"/>
  <c r="H428" i="6"/>
  <c r="H430" i="6"/>
  <c r="H429" i="6"/>
  <c r="H431" i="6"/>
  <c r="F431" i="6"/>
  <c r="F429" i="6"/>
  <c r="F428" i="6"/>
  <c r="F430" i="6"/>
  <c r="L430" i="6"/>
  <c r="L428" i="6"/>
  <c r="L431" i="6"/>
  <c r="L429" i="6"/>
  <c r="I430" i="6"/>
  <c r="I431" i="6"/>
  <c r="I429" i="6"/>
  <c r="I428" i="6"/>
  <c r="K425" i="6"/>
  <c r="K426" i="6"/>
  <c r="K424" i="6"/>
  <c r="K427" i="6"/>
  <c r="G427" i="6"/>
  <c r="G424" i="6"/>
  <c r="G425" i="6"/>
  <c r="G426" i="6"/>
  <c r="F425" i="6"/>
  <c r="F427" i="6"/>
  <c r="F424" i="6"/>
  <c r="F426" i="6"/>
  <c r="J426" i="6"/>
  <c r="J425" i="6"/>
  <c r="J427" i="6"/>
  <c r="J424" i="6"/>
  <c r="L427" i="6"/>
  <c r="L424" i="6"/>
  <c r="L425" i="6"/>
  <c r="L426" i="6"/>
  <c r="E425" i="6"/>
  <c r="E424" i="6"/>
  <c r="E427" i="6"/>
  <c r="E426" i="6"/>
  <c r="H427" i="6"/>
  <c r="H425" i="6"/>
  <c r="H424" i="6"/>
  <c r="H426" i="6"/>
  <c r="P425" i="6"/>
  <c r="P424" i="6"/>
  <c r="P426" i="6"/>
  <c r="P427" i="6"/>
  <c r="O648" i="7"/>
  <c r="H79" i="9"/>
  <c r="I79" i="9" s="1"/>
  <c r="I26" i="3"/>
  <c r="I70" i="3"/>
  <c r="O647" i="7"/>
  <c r="I38" i="6"/>
  <c r="H48" i="9"/>
  <c r="I48" i="9" s="1"/>
  <c r="H86" i="9"/>
  <c r="I86" i="9" s="1"/>
  <c r="I77" i="3"/>
  <c r="H55" i="9"/>
  <c r="I55" i="9" s="1"/>
  <c r="I33" i="3"/>
  <c r="I32" i="3"/>
  <c r="H85" i="9"/>
  <c r="I85" i="9" s="1"/>
  <c r="H54" i="9"/>
  <c r="I54" i="9" s="1"/>
  <c r="I76" i="3"/>
  <c r="H56" i="9"/>
  <c r="I56" i="9" s="1"/>
  <c r="H87" i="9"/>
  <c r="I87" i="9" s="1"/>
  <c r="I78" i="3"/>
  <c r="I34" i="3"/>
  <c r="I71" i="3"/>
  <c r="H80" i="9"/>
  <c r="I80" i="9" s="1"/>
  <c r="H49" i="9"/>
  <c r="I49" i="9" s="1"/>
  <c r="I27" i="3"/>
  <c r="H58" i="9"/>
  <c r="I58" i="9" s="1"/>
  <c r="I80" i="3"/>
  <c r="I36" i="3"/>
  <c r="H89" i="9"/>
  <c r="I89" i="9" s="1"/>
  <c r="H82" i="9"/>
  <c r="I82" i="9" s="1"/>
  <c r="I29" i="3"/>
  <c r="I73" i="3"/>
  <c r="H51" i="9"/>
  <c r="I51" i="9" s="1"/>
  <c r="H81" i="9"/>
  <c r="I81" i="9" s="1"/>
  <c r="I28" i="3"/>
  <c r="H50" i="9"/>
  <c r="I50" i="9" s="1"/>
  <c r="I72" i="3"/>
  <c r="H47" i="9"/>
  <c r="I47" i="9" s="1"/>
  <c r="I69" i="3"/>
  <c r="I25" i="3"/>
  <c r="H78" i="9"/>
  <c r="I78" i="9" s="1"/>
  <c r="H83" i="9"/>
  <c r="I83" i="9" s="1"/>
  <c r="I30" i="3"/>
  <c r="I74" i="3"/>
  <c r="H52" i="9"/>
  <c r="I52" i="9" s="1"/>
  <c r="I31" i="3"/>
  <c r="I75" i="3"/>
  <c r="H53" i="9"/>
  <c r="I53" i="9" s="1"/>
  <c r="H84" i="9"/>
  <c r="I84" i="9" s="1"/>
  <c r="O646" i="7"/>
  <c r="O645" i="7"/>
  <c r="I41" i="3" l="1"/>
  <c r="C521" i="6"/>
  <c r="C495" i="6"/>
  <c r="C503" i="6"/>
  <c r="C482" i="6"/>
  <c r="C508" i="6"/>
  <c r="H37" i="3"/>
  <c r="H48" i="5"/>
  <c r="N334" i="5"/>
  <c r="P406" i="5" s="1"/>
  <c r="M334" i="5"/>
  <c r="O406" i="5" s="1"/>
  <c r="I334" i="5"/>
  <c r="K406" i="5" s="1"/>
  <c r="F334" i="5"/>
  <c r="H406" i="5" s="1"/>
  <c r="D334" i="5"/>
  <c r="F406" i="5" s="1"/>
  <c r="C334" i="5"/>
  <c r="E406" i="5" s="1"/>
  <c r="B262" i="5"/>
  <c r="B263" i="5" s="1"/>
  <c r="B264" i="5" s="1"/>
  <c r="B265" i="5" s="1"/>
  <c r="B266" i="5" s="1"/>
  <c r="B267" i="5" s="1"/>
  <c r="B268" i="5" s="1"/>
  <c r="B269" i="5" s="1"/>
  <c r="B270" i="5" s="1"/>
  <c r="B271" i="5" s="1"/>
  <c r="B272" i="5" s="1"/>
  <c r="B273" i="5" s="1"/>
  <c r="B274" i="5" s="1"/>
  <c r="B275" i="5" s="1"/>
  <c r="B276" i="5" s="1"/>
  <c r="B277" i="5" s="1"/>
  <c r="B278" i="5" s="1"/>
  <c r="B279" i="5" s="1"/>
  <c r="B280" i="5" s="1"/>
  <c r="B281" i="5" s="1"/>
  <c r="B282" i="5" s="1"/>
  <c r="B283" i="5" s="1"/>
  <c r="B284" i="5" s="1"/>
  <c r="B285" i="5" s="1"/>
  <c r="B286" i="5" s="1"/>
  <c r="B287" i="5" s="1"/>
  <c r="B288" i="5" s="1"/>
  <c r="B289" i="5" s="1"/>
  <c r="B290" i="5" s="1"/>
  <c r="B291" i="5" s="1"/>
  <c r="B292" i="5" s="1"/>
  <c r="B293" i="5" s="1"/>
  <c r="B294" i="5" s="1"/>
  <c r="B295" i="5" s="1"/>
  <c r="B296" i="5" s="1"/>
  <c r="B297" i="5" s="1"/>
  <c r="B298" i="5" s="1"/>
  <c r="B299" i="5" s="1"/>
  <c r="B300" i="5" s="1"/>
  <c r="B301" i="5" s="1"/>
  <c r="B302" i="5" s="1"/>
  <c r="B303" i="5" s="1"/>
  <c r="B304" i="5" s="1"/>
  <c r="B305" i="5" s="1"/>
  <c r="B306" i="5" s="1"/>
  <c r="B307" i="5" s="1"/>
  <c r="B308" i="5" s="1"/>
  <c r="B309" i="5" s="1"/>
  <c r="B310" i="5" s="1"/>
  <c r="B311" i="5" s="1"/>
  <c r="B312" i="5" s="1"/>
  <c r="B313" i="5" s="1"/>
  <c r="B314" i="5" s="1"/>
  <c r="B315" i="5" s="1"/>
  <c r="B316" i="5" s="1"/>
  <c r="B317" i="5" s="1"/>
  <c r="B318" i="5" s="1"/>
  <c r="B319" i="5" s="1"/>
  <c r="B320" i="5" s="1"/>
  <c r="B321" i="5" s="1"/>
  <c r="B322" i="5" s="1"/>
  <c r="B323" i="5" s="1"/>
  <c r="B324" i="5" s="1"/>
  <c r="B325" i="5" s="1"/>
  <c r="B480" i="5"/>
  <c r="B481" i="5" s="1"/>
  <c r="B482" i="5" s="1"/>
  <c r="B483" i="5" s="1"/>
  <c r="B484" i="5" s="1"/>
  <c r="B485" i="5" s="1"/>
  <c r="B486" i="5" s="1"/>
  <c r="B487" i="5" s="1"/>
  <c r="B488" i="5" s="1"/>
  <c r="B489" i="5" s="1"/>
  <c r="B490" i="5" s="1"/>
  <c r="B491" i="5" s="1"/>
  <c r="B492" i="5" s="1"/>
  <c r="B493" i="5" s="1"/>
  <c r="B494" i="5" s="1"/>
  <c r="B495" i="5" s="1"/>
  <c r="B496" i="5" s="1"/>
  <c r="B497" i="5" s="1"/>
  <c r="B498" i="5" s="1"/>
  <c r="B499" i="5" s="1"/>
  <c r="B500" i="5" s="1"/>
  <c r="B501" i="5" s="1"/>
  <c r="B502" i="5" s="1"/>
  <c r="B503" i="5" s="1"/>
  <c r="B504" i="5" s="1"/>
  <c r="B505" i="5" s="1"/>
  <c r="B506" i="5" s="1"/>
  <c r="B507" i="5" s="1"/>
  <c r="B508" i="5" s="1"/>
  <c r="B509" i="5" s="1"/>
  <c r="B510" i="5" s="1"/>
  <c r="B511" i="5" s="1"/>
  <c r="B512" i="5" s="1"/>
  <c r="B513" i="5" s="1"/>
  <c r="B514" i="5" s="1"/>
  <c r="B515" i="5" s="1"/>
  <c r="B516" i="5" s="1"/>
  <c r="B517" i="5" s="1"/>
  <c r="B518" i="5" s="1"/>
  <c r="B519" i="5" s="1"/>
  <c r="B520" i="5" s="1"/>
  <c r="B521" i="5" s="1"/>
  <c r="B522" i="5" s="1"/>
  <c r="B523" i="5" s="1"/>
  <c r="B524" i="5" s="1"/>
  <c r="B525" i="5" s="1"/>
  <c r="B526" i="5" s="1"/>
  <c r="B527" i="5" s="1"/>
  <c r="B528" i="5" s="1"/>
  <c r="B529" i="5" s="1"/>
  <c r="B530" i="5" s="1"/>
  <c r="B531" i="5" s="1"/>
  <c r="B532" i="5" s="1"/>
  <c r="B533" i="5" s="1"/>
  <c r="B534" i="5" s="1"/>
  <c r="B535" i="5" s="1"/>
  <c r="B536" i="5" s="1"/>
  <c r="B537" i="5" s="1"/>
  <c r="B538" i="5" s="1"/>
  <c r="B539" i="5" s="1"/>
  <c r="B540" i="5" s="1"/>
  <c r="B541" i="5" s="1"/>
  <c r="B542" i="5" s="1"/>
  <c r="B543" i="5" s="1"/>
  <c r="F533" i="5"/>
  <c r="B661" i="7"/>
  <c r="B662" i="7" s="1"/>
  <c r="B663" i="7" s="1"/>
  <c r="B664" i="7" s="1"/>
  <c r="B665" i="7" s="1"/>
  <c r="B666" i="7" s="1"/>
  <c r="B667" i="7" s="1"/>
  <c r="B668" i="7" s="1"/>
  <c r="B669" i="7" s="1"/>
  <c r="B670" i="7" s="1"/>
  <c r="B671" i="7" s="1"/>
  <c r="B672" i="7" s="1"/>
  <c r="B673" i="7" s="1"/>
  <c r="B674" i="7" s="1"/>
  <c r="B675" i="7" s="1"/>
  <c r="B676" i="7" s="1"/>
  <c r="B677" i="7" s="1"/>
  <c r="B678" i="7" s="1"/>
  <c r="B679" i="7" s="1"/>
  <c r="B680" i="7" s="1"/>
  <c r="B681" i="7" s="1"/>
  <c r="B682" i="7" s="1"/>
  <c r="B683" i="7" s="1"/>
  <c r="B684" i="7" s="1"/>
  <c r="B685" i="7" s="1"/>
  <c r="B686" i="7" s="1"/>
  <c r="B687" i="7" s="1"/>
  <c r="B688" i="7" s="1"/>
  <c r="B689" i="7" s="1"/>
  <c r="B690" i="7" s="1"/>
  <c r="B691" i="7" s="1"/>
  <c r="B692" i="7" s="1"/>
  <c r="B693" i="7" s="1"/>
  <c r="B694" i="7" s="1"/>
  <c r="B695" i="7" s="1"/>
  <c r="B696" i="7" s="1"/>
  <c r="B697" i="7" s="1"/>
  <c r="B698" i="7" s="1"/>
  <c r="B699" i="7" s="1"/>
  <c r="B700" i="7" s="1"/>
  <c r="B701" i="7" s="1"/>
  <c r="B702" i="7" s="1"/>
  <c r="B703" i="7" s="1"/>
  <c r="B704" i="7" s="1"/>
  <c r="B705" i="7" s="1"/>
  <c r="B706" i="7" s="1"/>
  <c r="B707" i="7" s="1"/>
  <c r="B708" i="7" s="1"/>
  <c r="B709" i="7" s="1"/>
  <c r="B710" i="7" s="1"/>
  <c r="B711" i="7" s="1"/>
  <c r="B712" i="7" s="1"/>
  <c r="B713" i="7" s="1"/>
  <c r="B714" i="7" s="1"/>
  <c r="B715" i="7" s="1"/>
  <c r="B716" i="7" s="1"/>
  <c r="B717" i="7" s="1"/>
  <c r="B718" i="7" s="1"/>
  <c r="B719" i="7" s="1"/>
  <c r="B720" i="7" s="1"/>
  <c r="B721" i="7" s="1"/>
  <c r="B226" i="7"/>
  <c r="B227" i="7" s="1"/>
  <c r="B228" i="7" s="1"/>
  <c r="B229" i="7" s="1"/>
  <c r="B230" i="7" s="1"/>
  <c r="B231" i="7" s="1"/>
  <c r="B232" i="7" s="1"/>
  <c r="B233" i="7" s="1"/>
  <c r="B234" i="7" s="1"/>
  <c r="B235" i="7" s="1"/>
  <c r="B236" i="7" s="1"/>
  <c r="B237" i="7" s="1"/>
  <c r="B238" i="7" s="1"/>
  <c r="B239" i="7" s="1"/>
  <c r="B240" i="7" s="1"/>
  <c r="B241" i="7" s="1"/>
  <c r="B242" i="7" s="1"/>
  <c r="F536" i="5"/>
  <c r="F535" i="5"/>
  <c r="F534" i="5"/>
  <c r="F532" i="5"/>
  <c r="F531" i="5"/>
  <c r="F530" i="5"/>
  <c r="F529" i="5"/>
  <c r="F528" i="5"/>
  <c r="G543" i="5"/>
  <c r="G542" i="5"/>
  <c r="G539" i="5"/>
  <c r="G538" i="5"/>
  <c r="G535" i="5"/>
  <c r="G534" i="5"/>
  <c r="G533" i="5"/>
  <c r="G530" i="5"/>
  <c r="G529" i="5"/>
  <c r="C42" i="5"/>
  <c r="B407" i="5"/>
  <c r="B408" i="5" s="1"/>
  <c r="B409" i="5" s="1"/>
  <c r="B410" i="5" s="1"/>
  <c r="B411" i="5" s="1"/>
  <c r="B412" i="5" s="1"/>
  <c r="B413" i="5" s="1"/>
  <c r="B414" i="5" s="1"/>
  <c r="B415" i="5" s="1"/>
  <c r="B416" i="5" s="1"/>
  <c r="B417" i="5" s="1"/>
  <c r="B418" i="5" s="1"/>
  <c r="B419" i="5" s="1"/>
  <c r="B420" i="5" s="1"/>
  <c r="B421" i="5" s="1"/>
  <c r="B422" i="5" s="1"/>
  <c r="B423" i="5" s="1"/>
  <c r="B424" i="5" s="1"/>
  <c r="B425" i="5" s="1"/>
  <c r="B426" i="5" s="1"/>
  <c r="B427" i="5" s="1"/>
  <c r="B428" i="5" s="1"/>
  <c r="B429" i="5" s="1"/>
  <c r="B430" i="5" s="1"/>
  <c r="B431" i="5" s="1"/>
  <c r="B432" i="5" s="1"/>
  <c r="B433" i="5" s="1"/>
  <c r="B434" i="5" s="1"/>
  <c r="B435" i="5" s="1"/>
  <c r="B436" i="5" s="1"/>
  <c r="B437" i="5" s="1"/>
  <c r="B438" i="5" s="1"/>
  <c r="B439" i="5" s="1"/>
  <c r="B440" i="5" s="1"/>
  <c r="B441" i="5" s="1"/>
  <c r="B442" i="5" s="1"/>
  <c r="B443" i="5" s="1"/>
  <c r="B444" i="5" s="1"/>
  <c r="B445" i="5" s="1"/>
  <c r="B446" i="5" s="1"/>
  <c r="B447" i="5" s="1"/>
  <c r="B448" i="5" s="1"/>
  <c r="B449" i="5" s="1"/>
  <c r="B450" i="5" s="1"/>
  <c r="B451" i="5" s="1"/>
  <c r="B452" i="5" s="1"/>
  <c r="B453" i="5" s="1"/>
  <c r="B454" i="5" s="1"/>
  <c r="B455" i="5" s="1"/>
  <c r="B456" i="5" s="1"/>
  <c r="B457" i="5" s="1"/>
  <c r="B458" i="5" s="1"/>
  <c r="B459" i="5" s="1"/>
  <c r="B460" i="5" s="1"/>
  <c r="B461" i="5" s="1"/>
  <c r="B462" i="5" s="1"/>
  <c r="B463" i="5" s="1"/>
  <c r="B464" i="5" s="1"/>
  <c r="B465" i="5" s="1"/>
  <c r="B466" i="5" s="1"/>
  <c r="B467" i="5" s="1"/>
  <c r="B468" i="5" s="1"/>
  <c r="B469" i="5" s="1"/>
  <c r="B470" i="5" s="1"/>
  <c r="B335" i="5"/>
  <c r="B336" i="5" s="1"/>
  <c r="B337" i="5" s="1"/>
  <c r="B338" i="5" s="1"/>
  <c r="B339" i="5" s="1"/>
  <c r="B340" i="5" s="1"/>
  <c r="B341" i="5" s="1"/>
  <c r="B342" i="5" s="1"/>
  <c r="B343" i="5" s="1"/>
  <c r="B344" i="5" s="1"/>
  <c r="B345" i="5" s="1"/>
  <c r="B346" i="5" s="1"/>
  <c r="B347" i="5" s="1"/>
  <c r="B348" i="5" s="1"/>
  <c r="B349" i="5" s="1"/>
  <c r="B350" i="5" s="1"/>
  <c r="B351" i="5" s="1"/>
  <c r="B352" i="5" s="1"/>
  <c r="B353" i="5" s="1"/>
  <c r="B354" i="5" s="1"/>
  <c r="B355" i="5" s="1"/>
  <c r="B356" i="5" s="1"/>
  <c r="B357" i="5" s="1"/>
  <c r="B358" i="5" s="1"/>
  <c r="B359" i="5" s="1"/>
  <c r="B360" i="5" s="1"/>
  <c r="B361" i="5" s="1"/>
  <c r="B362" i="5" s="1"/>
  <c r="B363" i="5" s="1"/>
  <c r="B364" i="5" s="1"/>
  <c r="B365" i="5" s="1"/>
  <c r="B366" i="5" s="1"/>
  <c r="B367" i="5" s="1"/>
  <c r="B368" i="5" s="1"/>
  <c r="B369" i="5" s="1"/>
  <c r="B370" i="5" s="1"/>
  <c r="B371" i="5" s="1"/>
  <c r="B372" i="5" s="1"/>
  <c r="B373" i="5" s="1"/>
  <c r="B374" i="5" s="1"/>
  <c r="B375" i="5" s="1"/>
  <c r="B376" i="5" s="1"/>
  <c r="B377" i="5" s="1"/>
  <c r="B378" i="5" s="1"/>
  <c r="B379" i="5" s="1"/>
  <c r="B380" i="5" s="1"/>
  <c r="B381" i="5" s="1"/>
  <c r="B382" i="5" s="1"/>
  <c r="B383" i="5" s="1"/>
  <c r="B384" i="5" s="1"/>
  <c r="B385" i="5" s="1"/>
  <c r="B386" i="5" s="1"/>
  <c r="B387" i="5" s="1"/>
  <c r="B388" i="5" s="1"/>
  <c r="B389" i="5" s="1"/>
  <c r="B390" i="5" s="1"/>
  <c r="B391" i="5" s="1"/>
  <c r="B392" i="5" s="1"/>
  <c r="B393" i="5" s="1"/>
  <c r="B394" i="5" s="1"/>
  <c r="B395" i="5" s="1"/>
  <c r="B396" i="5" s="1"/>
  <c r="B397" i="5" s="1"/>
  <c r="B398" i="5" s="1"/>
  <c r="B190" i="5"/>
  <c r="B191" i="5" s="1"/>
  <c r="B192" i="5" s="1"/>
  <c r="B193" i="5" s="1"/>
  <c r="B194" i="5" s="1"/>
  <c r="B195" i="5" s="1"/>
  <c r="B196" i="5" s="1"/>
  <c r="B197" i="5" s="1"/>
  <c r="B198" i="5" s="1"/>
  <c r="B199" i="5" s="1"/>
  <c r="B200" i="5" s="1"/>
  <c r="B201" i="5" s="1"/>
  <c r="B202" i="5" s="1"/>
  <c r="B203" i="5" s="1"/>
  <c r="B204" i="5" s="1"/>
  <c r="B205" i="5" s="1"/>
  <c r="B206" i="5" s="1"/>
  <c r="B207" i="5" s="1"/>
  <c r="B208" i="5" s="1"/>
  <c r="B209" i="5" s="1"/>
  <c r="B210" i="5" s="1"/>
  <c r="B211" i="5" s="1"/>
  <c r="B212" i="5" s="1"/>
  <c r="B213" i="5" s="1"/>
  <c r="B214" i="5" s="1"/>
  <c r="B215" i="5" s="1"/>
  <c r="B216" i="5" s="1"/>
  <c r="B217" i="5" s="1"/>
  <c r="B218" i="5" s="1"/>
  <c r="B219" i="5" s="1"/>
  <c r="B220" i="5" s="1"/>
  <c r="B221" i="5" s="1"/>
  <c r="B222" i="5" s="1"/>
  <c r="B223" i="5" s="1"/>
  <c r="B224" i="5" s="1"/>
  <c r="B225" i="5" s="1"/>
  <c r="B226" i="5" s="1"/>
  <c r="B227" i="5" s="1"/>
  <c r="B228" i="5" s="1"/>
  <c r="B229" i="5" s="1"/>
  <c r="B230" i="5" s="1"/>
  <c r="B231" i="5" s="1"/>
  <c r="B232" i="5" s="1"/>
  <c r="B233" i="5" s="1"/>
  <c r="B234" i="5" s="1"/>
  <c r="B235" i="5" s="1"/>
  <c r="B236" i="5" s="1"/>
  <c r="B237" i="5" s="1"/>
  <c r="B238" i="5" s="1"/>
  <c r="B239" i="5" s="1"/>
  <c r="B240" i="5" s="1"/>
  <c r="B241" i="5" s="1"/>
  <c r="B242" i="5" s="1"/>
  <c r="B243" i="5" s="1"/>
  <c r="B244" i="5" s="1"/>
  <c r="B245" i="5" s="1"/>
  <c r="B246" i="5" s="1"/>
  <c r="B247" i="5" s="1"/>
  <c r="B248" i="5" s="1"/>
  <c r="B249" i="5" s="1"/>
  <c r="B250" i="5" s="1"/>
  <c r="B251" i="5" s="1"/>
  <c r="B252" i="5" s="1"/>
  <c r="B253" i="5" s="1"/>
  <c r="B118" i="5"/>
  <c r="B119" i="5" s="1"/>
  <c r="B120" i="5" s="1"/>
  <c r="B121" i="5" s="1"/>
  <c r="B122" i="5" s="1"/>
  <c r="B123" i="5" s="1"/>
  <c r="B124" i="5" s="1"/>
  <c r="B125" i="5" s="1"/>
  <c r="B126" i="5" s="1"/>
  <c r="B127" i="5" s="1"/>
  <c r="B128" i="5" s="1"/>
  <c r="B129" i="5" s="1"/>
  <c r="B130" i="5" s="1"/>
  <c r="B131" i="5" s="1"/>
  <c r="B132" i="5" s="1"/>
  <c r="B133" i="5" s="1"/>
  <c r="B134" i="5" s="1"/>
  <c r="B135" i="5" s="1"/>
  <c r="B136" i="5" s="1"/>
  <c r="B137" i="5" s="1"/>
  <c r="B138" i="5" s="1"/>
  <c r="B139" i="5" s="1"/>
  <c r="B140" i="5" s="1"/>
  <c r="B141" i="5" s="1"/>
  <c r="B142" i="5" s="1"/>
  <c r="B143" i="5" s="1"/>
  <c r="B144" i="5" s="1"/>
  <c r="B145" i="5" s="1"/>
  <c r="B146" i="5" s="1"/>
  <c r="B147" i="5" s="1"/>
  <c r="B148" i="5" s="1"/>
  <c r="B149" i="5" s="1"/>
  <c r="B150" i="5" s="1"/>
  <c r="B151" i="5" s="1"/>
  <c r="B152" i="5" s="1"/>
  <c r="B153" i="5" s="1"/>
  <c r="B154" i="5" s="1"/>
  <c r="B155" i="5" s="1"/>
  <c r="B156" i="5" s="1"/>
  <c r="B157" i="5" s="1"/>
  <c r="B158" i="5" s="1"/>
  <c r="B159" i="5" s="1"/>
  <c r="B160" i="5" s="1"/>
  <c r="B161" i="5" s="1"/>
  <c r="B162" i="5" s="1"/>
  <c r="B163" i="5" s="1"/>
  <c r="B164" i="5" s="1"/>
  <c r="B165" i="5" s="1"/>
  <c r="B166" i="5" s="1"/>
  <c r="B167" i="5" s="1"/>
  <c r="B168" i="5" s="1"/>
  <c r="B169" i="5" s="1"/>
  <c r="B170" i="5" s="1"/>
  <c r="B171" i="5" s="1"/>
  <c r="B172" i="5" s="1"/>
  <c r="B173" i="5" s="1"/>
  <c r="B174" i="5" s="1"/>
  <c r="B175" i="5" s="1"/>
  <c r="B176" i="5" s="1"/>
  <c r="B177" i="5" s="1"/>
  <c r="B178" i="5" s="1"/>
  <c r="B179" i="5" s="1"/>
  <c r="B180" i="5" s="1"/>
  <c r="B181" i="5" s="1"/>
  <c r="C36" i="5"/>
  <c r="E36" i="5" s="1"/>
  <c r="E41" i="5"/>
  <c r="B117" i="6"/>
  <c r="B118" i="6" s="1"/>
  <c r="B119" i="6" s="1"/>
  <c r="B120" i="6" s="1"/>
  <c r="B121" i="6" s="1"/>
  <c r="B122" i="6" s="1"/>
  <c r="B123" i="6" s="1"/>
  <c r="B124" i="6" s="1"/>
  <c r="B125" i="6" s="1"/>
  <c r="B126" i="6" s="1"/>
  <c r="B127" i="6" s="1"/>
  <c r="B128" i="6" s="1"/>
  <c r="B129" i="6" s="1"/>
  <c r="B130" i="6" s="1"/>
  <c r="B131" i="6" s="1"/>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9" i="6"/>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B224" i="6" s="1"/>
  <c r="B225" i="6" s="1"/>
  <c r="B226" i="6" s="1"/>
  <c r="B227" i="6" s="1"/>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61" i="6"/>
  <c r="B262" i="6" s="1"/>
  <c r="B263" i="6" s="1"/>
  <c r="B264" i="6" s="1"/>
  <c r="B265" i="6" s="1"/>
  <c r="B266" i="6" s="1"/>
  <c r="B267" i="6" s="1"/>
  <c r="B268" i="6" s="1"/>
  <c r="B269" i="6" s="1"/>
  <c r="B270" i="6" s="1"/>
  <c r="B271" i="6" s="1"/>
  <c r="B272" i="6" s="1"/>
  <c r="B273" i="6" s="1"/>
  <c r="B274" i="6" s="1"/>
  <c r="B275" i="6" s="1"/>
  <c r="B276" i="6" s="1"/>
  <c r="B277" i="6" s="1"/>
  <c r="B278" i="6" s="1"/>
  <c r="B279" i="6" s="1"/>
  <c r="B280" i="6" s="1"/>
  <c r="B281" i="6" s="1"/>
  <c r="B282" i="6" s="1"/>
  <c r="B283" i="6" s="1"/>
  <c r="B284" i="6" s="1"/>
  <c r="B285" i="6" s="1"/>
  <c r="B286" i="6" s="1"/>
  <c r="B287" i="6" s="1"/>
  <c r="B288" i="6" s="1"/>
  <c r="B289" i="6" s="1"/>
  <c r="B290" i="6" s="1"/>
  <c r="B291" i="6" s="1"/>
  <c r="B292" i="6" s="1"/>
  <c r="B293" i="6" s="1"/>
  <c r="B294" i="6" s="1"/>
  <c r="B295" i="6" s="1"/>
  <c r="B296" i="6" s="1"/>
  <c r="B297" i="6" s="1"/>
  <c r="B298" i="6" s="1"/>
  <c r="B299" i="6" s="1"/>
  <c r="B300" i="6" s="1"/>
  <c r="B301" i="6" s="1"/>
  <c r="B302" i="6" s="1"/>
  <c r="B303" i="6" s="1"/>
  <c r="B304" i="6" s="1"/>
  <c r="B305" i="6" s="1"/>
  <c r="B306" i="6" s="1"/>
  <c r="B307" i="6" s="1"/>
  <c r="B308" i="6" s="1"/>
  <c r="B309" i="6" s="1"/>
  <c r="B310" i="6" s="1"/>
  <c r="B311" i="6" s="1"/>
  <c r="B312" i="6" s="1"/>
  <c r="B313" i="6" s="1"/>
  <c r="B314" i="6" s="1"/>
  <c r="B315" i="6" s="1"/>
  <c r="B316" i="6" s="1"/>
  <c r="B317" i="6" s="1"/>
  <c r="B318" i="6" s="1"/>
  <c r="B319" i="6" s="1"/>
  <c r="B320" i="6" s="1"/>
  <c r="B321" i="6" s="1"/>
  <c r="B322" i="6" s="1"/>
  <c r="B323" i="6" s="1"/>
  <c r="B324" i="6" s="1"/>
  <c r="B334" i="6"/>
  <c r="B335" i="6" s="1"/>
  <c r="B336" i="6" s="1"/>
  <c r="B337" i="6" s="1"/>
  <c r="B338" i="6" s="1"/>
  <c r="B339" i="6" s="1"/>
  <c r="B340" i="6" s="1"/>
  <c r="B341" i="6" s="1"/>
  <c r="B342" i="6" s="1"/>
  <c r="B343" i="6" s="1"/>
  <c r="B344" i="6" s="1"/>
  <c r="B345" i="6" s="1"/>
  <c r="B346" i="6" s="1"/>
  <c r="B347" i="6" s="1"/>
  <c r="B348" i="6" s="1"/>
  <c r="B349" i="6" s="1"/>
  <c r="B350" i="6" s="1"/>
  <c r="B351" i="6" s="1"/>
  <c r="B352" i="6" s="1"/>
  <c r="B353" i="6" s="1"/>
  <c r="B354" i="6" s="1"/>
  <c r="B355" i="6" s="1"/>
  <c r="B356" i="6" s="1"/>
  <c r="B357" i="6" s="1"/>
  <c r="B358" i="6" s="1"/>
  <c r="B359" i="6" s="1"/>
  <c r="B360" i="6" s="1"/>
  <c r="B361" i="6" s="1"/>
  <c r="B362" i="6" s="1"/>
  <c r="B363" i="6" s="1"/>
  <c r="B364" i="6" s="1"/>
  <c r="B365" i="6" s="1"/>
  <c r="B366" i="6" s="1"/>
  <c r="B367" i="6" s="1"/>
  <c r="B368" i="6" s="1"/>
  <c r="B369" i="6" s="1"/>
  <c r="B370" i="6" s="1"/>
  <c r="B371" i="6" s="1"/>
  <c r="B372" i="6" s="1"/>
  <c r="B373" i="6" s="1"/>
  <c r="B374" i="6" s="1"/>
  <c r="B375" i="6" s="1"/>
  <c r="B376" i="6" s="1"/>
  <c r="B377" i="6" s="1"/>
  <c r="B378" i="6" s="1"/>
  <c r="B379" i="6" s="1"/>
  <c r="B380" i="6" s="1"/>
  <c r="B381" i="6" s="1"/>
  <c r="B382" i="6" s="1"/>
  <c r="B383" i="6" s="1"/>
  <c r="B384" i="6" s="1"/>
  <c r="B385" i="6" s="1"/>
  <c r="B386" i="6" s="1"/>
  <c r="B387" i="6" s="1"/>
  <c r="B388" i="6" s="1"/>
  <c r="B389" i="6" s="1"/>
  <c r="B390" i="6" s="1"/>
  <c r="B391" i="6" s="1"/>
  <c r="B392" i="6" s="1"/>
  <c r="B393" i="6" s="1"/>
  <c r="B394" i="6" s="1"/>
  <c r="B395" i="6" s="1"/>
  <c r="B396" i="6" s="1"/>
  <c r="B397" i="6" s="1"/>
  <c r="B406" i="6"/>
  <c r="B407" i="6" s="1"/>
  <c r="B408" i="6" s="1"/>
  <c r="B409" i="6" s="1"/>
  <c r="B410" i="6" s="1"/>
  <c r="B411" i="6" s="1"/>
  <c r="B412" i="6" s="1"/>
  <c r="B413" i="6" s="1"/>
  <c r="B414" i="6" s="1"/>
  <c r="B415" i="6" s="1"/>
  <c r="B416" i="6" s="1"/>
  <c r="B417" i="6" s="1"/>
  <c r="B418" i="6" s="1"/>
  <c r="B419" i="6" s="1"/>
  <c r="B420" i="6" s="1"/>
  <c r="B421" i="6" s="1"/>
  <c r="B422" i="6" s="1"/>
  <c r="B423" i="6" s="1"/>
  <c r="B424" i="6" s="1"/>
  <c r="B425" i="6" s="1"/>
  <c r="B426" i="6" s="1"/>
  <c r="B427" i="6" s="1"/>
  <c r="B428" i="6" s="1"/>
  <c r="B429" i="6" s="1"/>
  <c r="B430" i="6" s="1"/>
  <c r="B431" i="6" s="1"/>
  <c r="B432" i="6" s="1"/>
  <c r="B433" i="6" s="1"/>
  <c r="B434" i="6" s="1"/>
  <c r="B435" i="6" s="1"/>
  <c r="B436" i="6" s="1"/>
  <c r="B437" i="6" s="1"/>
  <c r="B438" i="6" s="1"/>
  <c r="B439" i="6" s="1"/>
  <c r="B440" i="6" s="1"/>
  <c r="B441" i="6" s="1"/>
  <c r="B442" i="6" s="1"/>
  <c r="B443" i="6" s="1"/>
  <c r="B444" i="6" s="1"/>
  <c r="B445" i="6" s="1"/>
  <c r="B446" i="6" s="1"/>
  <c r="B447" i="6" s="1"/>
  <c r="B448" i="6" s="1"/>
  <c r="B449" i="6" s="1"/>
  <c r="B450" i="6" s="1"/>
  <c r="B451" i="6" s="1"/>
  <c r="B452" i="6" s="1"/>
  <c r="B453" i="6" s="1"/>
  <c r="B454" i="6" s="1"/>
  <c r="B455" i="6" s="1"/>
  <c r="B456" i="6" s="1"/>
  <c r="B457" i="6" s="1"/>
  <c r="B458" i="6" s="1"/>
  <c r="B459" i="6" s="1"/>
  <c r="B460" i="6" s="1"/>
  <c r="B461" i="6" s="1"/>
  <c r="B462" i="6" s="1"/>
  <c r="B463" i="6" s="1"/>
  <c r="B464" i="6" s="1"/>
  <c r="B465" i="6" s="1"/>
  <c r="B466" i="6" s="1"/>
  <c r="B467" i="6" s="1"/>
  <c r="B468" i="6" s="1"/>
  <c r="B469" i="6" s="1"/>
  <c r="B480" i="6"/>
  <c r="B481" i="6" s="1"/>
  <c r="B482" i="6" s="1"/>
  <c r="B483" i="6" s="1"/>
  <c r="B484" i="6" s="1"/>
  <c r="B485" i="6" s="1"/>
  <c r="B486" i="6" s="1"/>
  <c r="B487" i="6" s="1"/>
  <c r="B488" i="6" s="1"/>
  <c r="B489" i="6" s="1"/>
  <c r="B490" i="6" s="1"/>
  <c r="B491" i="6" s="1"/>
  <c r="B492" i="6" s="1"/>
  <c r="B493" i="6" s="1"/>
  <c r="B494" i="6" s="1"/>
  <c r="B495" i="6" s="1"/>
  <c r="B496" i="6" s="1"/>
  <c r="B497" i="6" s="1"/>
  <c r="B498" i="6" s="1"/>
  <c r="B499" i="6" s="1"/>
  <c r="B500" i="6" s="1"/>
  <c r="B501" i="6" s="1"/>
  <c r="B502" i="6" s="1"/>
  <c r="B503" i="6" s="1"/>
  <c r="B504" i="6" s="1"/>
  <c r="B505" i="6" s="1"/>
  <c r="B506" i="6" s="1"/>
  <c r="B507" i="6" s="1"/>
  <c r="B508" i="6" s="1"/>
  <c r="B509" i="6" s="1"/>
  <c r="B510" i="6" s="1"/>
  <c r="B511" i="6" s="1"/>
  <c r="B512" i="6" s="1"/>
  <c r="B513" i="6" s="1"/>
  <c r="B514" i="6" s="1"/>
  <c r="B515" i="6" s="1"/>
  <c r="B516" i="6" s="1"/>
  <c r="B517" i="6" s="1"/>
  <c r="B518" i="6" s="1"/>
  <c r="B519" i="6" s="1"/>
  <c r="B520" i="6" s="1"/>
  <c r="B521" i="6" s="1"/>
  <c r="B522" i="6" s="1"/>
  <c r="B523" i="6" s="1"/>
  <c r="B524" i="6" s="1"/>
  <c r="B525" i="6" s="1"/>
  <c r="B526" i="6" s="1"/>
  <c r="B527" i="6" s="1"/>
  <c r="B528" i="6" s="1"/>
  <c r="B529" i="6" s="1"/>
  <c r="B530" i="6" s="1"/>
  <c r="B531" i="6" s="1"/>
  <c r="B532" i="6" s="1"/>
  <c r="B533" i="6" s="1"/>
  <c r="B534" i="6" s="1"/>
  <c r="B535" i="6" s="1"/>
  <c r="B536" i="6" s="1"/>
  <c r="B537" i="6" s="1"/>
  <c r="B538" i="6" s="1"/>
  <c r="B539" i="6" s="1"/>
  <c r="B540" i="6" s="1"/>
  <c r="B541" i="6" s="1"/>
  <c r="B542" i="6" s="1"/>
  <c r="H47" i="6"/>
  <c r="H59" i="9"/>
  <c r="B243" i="7" l="1"/>
  <c r="B244" i="7" s="1"/>
  <c r="B245" i="7" s="1"/>
  <c r="B246" i="7" s="1"/>
  <c r="B247" i="7" s="1"/>
  <c r="B248" i="7" s="1"/>
  <c r="B249" i="7" s="1"/>
  <c r="B250" i="7" s="1"/>
  <c r="B251" i="7" s="1"/>
  <c r="B252" i="7" s="1"/>
  <c r="B253" i="7" s="1"/>
  <c r="B254" i="7" s="1"/>
  <c r="B255" i="7" s="1"/>
  <c r="B256" i="7" s="1"/>
  <c r="B257" i="7" s="1"/>
  <c r="B258" i="7" s="1"/>
  <c r="B259" i="7" s="1"/>
  <c r="B260" i="7" s="1"/>
  <c r="B261" i="7" s="1"/>
  <c r="B262" i="7" s="1"/>
  <c r="B263" i="7" s="1"/>
  <c r="B264" i="7" s="1"/>
  <c r="B265" i="7" s="1"/>
  <c r="B266" i="7" s="1"/>
  <c r="B267" i="7" s="1"/>
  <c r="B268" i="7" s="1"/>
  <c r="B269" i="7" s="1"/>
  <c r="B270" i="7" s="1"/>
  <c r="B271" i="7" s="1"/>
  <c r="B272" i="7" s="1"/>
  <c r="B273" i="7" s="1"/>
  <c r="B274" i="7" s="1"/>
  <c r="B275" i="7" s="1"/>
  <c r="B276" i="7" s="1"/>
  <c r="B277" i="7" s="1"/>
  <c r="B278" i="7" s="1"/>
  <c r="B279" i="7" s="1"/>
  <c r="B280" i="7" s="1"/>
  <c r="B281" i="7" s="1"/>
  <c r="B282" i="7" s="1"/>
  <c r="B283" i="7" s="1"/>
  <c r="B284" i="7" s="1"/>
  <c r="B285" i="7" s="1"/>
  <c r="B286" i="7" s="1"/>
  <c r="B287" i="7" s="1"/>
  <c r="B288" i="7" s="1"/>
  <c r="B289" i="7" s="1"/>
  <c r="G41" i="5"/>
  <c r="I41" i="5" s="1"/>
  <c r="C541" i="6"/>
  <c r="C538" i="6"/>
  <c r="L333" i="6"/>
  <c r="N405" i="6" s="1"/>
  <c r="C535" i="6"/>
  <c r="C539" i="6"/>
  <c r="K333" i="6"/>
  <c r="H81" i="3"/>
  <c r="H90" i="9"/>
  <c r="D18" i="6"/>
  <c r="E38" i="5"/>
  <c r="G38" i="5" s="1"/>
  <c r="I38" i="5" s="1"/>
  <c r="C37" i="5"/>
  <c r="E37" i="5" s="1"/>
  <c r="G37" i="5" s="1"/>
  <c r="I37" i="5" s="1"/>
  <c r="C39" i="5"/>
  <c r="E39" i="5" s="1"/>
  <c r="G39" i="5" s="1"/>
  <c r="I39" i="5" s="1"/>
  <c r="E40" i="5"/>
  <c r="G40" i="5" s="1"/>
  <c r="I40" i="5" s="1"/>
  <c r="M405" i="6" l="1"/>
  <c r="C478" i="6" s="1"/>
  <c r="C525" i="6"/>
  <c r="C505" i="6"/>
  <c r="C517" i="6"/>
  <c r="C520" i="6"/>
  <c r="C515" i="6"/>
  <c r="C526" i="6"/>
  <c r="C523" i="6"/>
  <c r="C522" i="6"/>
  <c r="C509" i="6"/>
  <c r="C512" i="6"/>
  <c r="C524" i="6"/>
  <c r="C514" i="6"/>
  <c r="C516" i="6"/>
  <c r="C518" i="6"/>
  <c r="C511" i="6"/>
  <c r="C528" i="6"/>
  <c r="C530" i="6"/>
  <c r="C543" i="5"/>
  <c r="C531" i="6"/>
  <c r="C540" i="5"/>
  <c r="C529" i="6"/>
  <c r="C540" i="6"/>
  <c r="C506" i="6"/>
  <c r="C541" i="5"/>
  <c r="C542" i="6"/>
  <c r="C519" i="6"/>
  <c r="C513" i="6"/>
  <c r="C532" i="6"/>
  <c r="C527" i="6"/>
  <c r="C510" i="6"/>
  <c r="C533" i="6"/>
  <c r="C536" i="6"/>
  <c r="C534" i="6"/>
  <c r="C542" i="5"/>
  <c r="C537" i="6"/>
  <c r="C479" i="5" l="1"/>
  <c r="G43" i="5"/>
  <c r="I43" i="5" s="1"/>
  <c r="E44" i="5"/>
  <c r="G44" i="5" s="1"/>
  <c r="I44" i="5" s="1"/>
  <c r="E42" i="5"/>
  <c r="G42" i="5" s="1"/>
  <c r="I42" i="5" s="1"/>
  <c r="C479" i="6" l="1"/>
  <c r="C480" i="5"/>
  <c r="C480" i="6" l="1"/>
  <c r="C481" i="5"/>
  <c r="E44" i="6"/>
  <c r="G44" i="6" s="1"/>
  <c r="I44" i="6" s="1"/>
  <c r="E43" i="6"/>
  <c r="G43" i="6" s="1"/>
  <c r="I43" i="6" s="1"/>
  <c r="C481" i="6" l="1"/>
  <c r="C482" i="5"/>
  <c r="E42" i="6"/>
  <c r="G42" i="6" s="1"/>
  <c r="I42" i="6" s="1"/>
  <c r="I41" i="6"/>
  <c r="I40" i="6"/>
  <c r="E36" i="6"/>
  <c r="E37" i="6"/>
  <c r="E46" i="6"/>
  <c r="G46" i="6" s="1"/>
  <c r="I46" i="6" s="1"/>
  <c r="E45" i="6"/>
  <c r="G45" i="6" s="1"/>
  <c r="I45" i="6" s="1"/>
  <c r="G37" i="6" l="1"/>
  <c r="I37" i="6" s="1"/>
  <c r="G36" i="6"/>
  <c r="I36" i="6" s="1"/>
  <c r="C483" i="5"/>
  <c r="I51" i="6" l="1"/>
  <c r="I63" i="9"/>
  <c r="C484" i="5"/>
  <c r="C484" i="6" l="1"/>
  <c r="C485" i="5"/>
  <c r="C485" i="6" l="1"/>
  <c r="C486" i="5"/>
  <c r="C486" i="6" l="1"/>
  <c r="C487" i="5"/>
  <c r="C487" i="6" l="1"/>
  <c r="C488" i="5"/>
  <c r="C488" i="6" l="1"/>
  <c r="C489" i="5"/>
  <c r="C489" i="6" l="1"/>
  <c r="C490" i="5"/>
  <c r="C490" i="6" l="1"/>
  <c r="C491" i="5"/>
  <c r="C491" i="6" l="1"/>
  <c r="C492" i="5"/>
  <c r="C492" i="6" l="1"/>
  <c r="C493" i="5"/>
  <c r="C493" i="6" l="1"/>
  <c r="C494" i="5"/>
  <c r="C494" i="6" l="1"/>
  <c r="D352" i="5"/>
  <c r="F424" i="5" s="1"/>
  <c r="C352" i="5"/>
  <c r="E424" i="5" s="1"/>
  <c r="F352" i="5"/>
  <c r="H424" i="5" s="1"/>
  <c r="E352" i="5"/>
  <c r="G424" i="5" s="1"/>
  <c r="I352" i="5"/>
  <c r="K424" i="5" s="1"/>
  <c r="H352" i="5"/>
  <c r="J424" i="5" s="1"/>
  <c r="G352" i="5"/>
  <c r="I424" i="5" s="1"/>
  <c r="J352" i="5"/>
  <c r="L424" i="5" s="1"/>
  <c r="K352" i="5"/>
  <c r="M424" i="5" s="1"/>
  <c r="C495" i="5"/>
  <c r="N352" i="5"/>
  <c r="P424" i="5" s="1"/>
  <c r="M352" i="5"/>
  <c r="O424" i="5" s="1"/>
  <c r="L352" i="5"/>
  <c r="N424" i="5" s="1"/>
  <c r="C496" i="5" l="1"/>
  <c r="C496" i="6" l="1"/>
  <c r="D16" i="6" s="1"/>
  <c r="C497" i="5"/>
  <c r="C497" i="6" l="1"/>
  <c r="C498" i="5"/>
  <c r="C498" i="6" l="1"/>
  <c r="C499" i="5"/>
  <c r="C499" i="6" l="1"/>
  <c r="C500" i="5"/>
  <c r="C500" i="6" l="1"/>
  <c r="C501" i="5"/>
  <c r="C501" i="6" l="1"/>
  <c r="C502" i="5"/>
  <c r="C502" i="6" l="1"/>
  <c r="C503" i="5"/>
  <c r="C504" i="5" l="1"/>
  <c r="C504" i="6" l="1"/>
  <c r="C505" i="5"/>
  <c r="C506" i="5" l="1"/>
  <c r="C507" i="5" l="1"/>
  <c r="C508" i="5" l="1"/>
  <c r="C509" i="5" l="1"/>
  <c r="C510" i="5" l="1"/>
  <c r="C511" i="5" l="1"/>
  <c r="C512" i="5" l="1"/>
  <c r="C513" i="5" l="1"/>
  <c r="C514" i="5" l="1"/>
  <c r="C515" i="5" l="1"/>
  <c r="C516" i="5" l="1"/>
  <c r="C517" i="5" l="1"/>
  <c r="C518" i="5" l="1"/>
  <c r="C519" i="5" l="1"/>
  <c r="C520" i="5" l="1"/>
  <c r="C521" i="5" l="1"/>
  <c r="C522" i="5" l="1"/>
  <c r="C523" i="5" l="1"/>
  <c r="C524" i="5" l="1"/>
  <c r="C525" i="5" l="1"/>
  <c r="C526" i="5" l="1"/>
  <c r="J166" i="5"/>
  <c r="K166" i="5"/>
  <c r="N166" i="5"/>
  <c r="M166" i="5"/>
  <c r="L166" i="5"/>
  <c r="N238" i="5" l="1"/>
  <c r="L383" i="5" s="1"/>
  <c r="N455" i="5" s="1"/>
  <c r="O238" i="5"/>
  <c r="M383" i="5" s="1"/>
  <c r="O455" i="5" s="1"/>
  <c r="M238" i="5"/>
  <c r="K383" i="5" s="1"/>
  <c r="M455" i="5" s="1"/>
  <c r="P238" i="5"/>
  <c r="N383" i="5" s="1"/>
  <c r="P455" i="5" s="1"/>
  <c r="L238" i="5"/>
  <c r="J383" i="5" s="1"/>
  <c r="L455" i="5" s="1"/>
  <c r="C527" i="5"/>
  <c r="J167" i="5"/>
  <c r="K167" i="5"/>
  <c r="N167" i="5"/>
  <c r="M167" i="5"/>
  <c r="L167" i="5"/>
  <c r="L239" i="5" l="1"/>
  <c r="J384" i="5" s="1"/>
  <c r="L456" i="5" s="1"/>
  <c r="N239" i="5"/>
  <c r="L384" i="5" s="1"/>
  <c r="N456" i="5" s="1"/>
  <c r="O239" i="5"/>
  <c r="M384" i="5" s="1"/>
  <c r="O456" i="5" s="1"/>
  <c r="P239" i="5"/>
  <c r="N384" i="5" s="1"/>
  <c r="P456" i="5" s="1"/>
  <c r="M239" i="5"/>
  <c r="K384" i="5" s="1"/>
  <c r="M456" i="5" s="1"/>
  <c r="C528" i="5"/>
  <c r="K168" i="5"/>
  <c r="J168" i="5"/>
  <c r="N169" i="5"/>
  <c r="M169" i="5"/>
  <c r="L169" i="5"/>
  <c r="L168" i="5"/>
  <c r="N168" i="5"/>
  <c r="M168" i="5"/>
  <c r="M240" i="5" l="1"/>
  <c r="K385" i="5" s="1"/>
  <c r="M457" i="5" s="1"/>
  <c r="O240" i="5"/>
  <c r="M385" i="5" s="1"/>
  <c r="O457" i="5" s="1"/>
  <c r="P240" i="5"/>
  <c r="N385" i="5" s="1"/>
  <c r="P457" i="5" s="1"/>
  <c r="N240" i="5"/>
  <c r="L385" i="5" s="1"/>
  <c r="N457" i="5" s="1"/>
  <c r="O241" i="5"/>
  <c r="M386" i="5" s="1"/>
  <c r="O458" i="5" s="1"/>
  <c r="P241" i="5"/>
  <c r="N386" i="5" s="1"/>
  <c r="P458" i="5" s="1"/>
  <c r="N241" i="5"/>
  <c r="L386" i="5" s="1"/>
  <c r="N458" i="5" s="1"/>
  <c r="L240" i="5"/>
  <c r="J385" i="5" s="1"/>
  <c r="L457" i="5" s="1"/>
  <c r="C529" i="5"/>
  <c r="C531" i="5" l="1"/>
  <c r="C530" i="5"/>
  <c r="M387" i="5"/>
  <c r="O459" i="5" s="1"/>
  <c r="N387" i="5"/>
  <c r="P459" i="5" s="1"/>
  <c r="L387" i="5"/>
  <c r="N459" i="5" s="1"/>
  <c r="N388" i="5" l="1"/>
  <c r="P460" i="5" s="1"/>
  <c r="M388" i="5"/>
  <c r="O460" i="5" s="1"/>
  <c r="L388" i="5"/>
  <c r="N460" i="5" s="1"/>
  <c r="C532" i="5"/>
  <c r="M389" i="5" l="1"/>
  <c r="O461" i="5" s="1"/>
  <c r="N389" i="5"/>
  <c r="P461" i="5" s="1"/>
  <c r="L389" i="5"/>
  <c r="N461" i="5" s="1"/>
  <c r="N390" i="5"/>
  <c r="P462" i="5" s="1"/>
  <c r="M390" i="5"/>
  <c r="O462" i="5" s="1"/>
  <c r="L390" i="5"/>
  <c r="N462" i="5" s="1"/>
  <c r="C533" i="5"/>
  <c r="E46" i="5" l="1"/>
  <c r="C47" i="5"/>
  <c r="G45" i="5"/>
  <c r="I45" i="5" s="1"/>
  <c r="C534" i="5"/>
  <c r="N391" i="5" l="1"/>
  <c r="P463" i="5" s="1"/>
  <c r="M391" i="5"/>
  <c r="O463" i="5" s="1"/>
  <c r="L391" i="5"/>
  <c r="N463" i="5" s="1"/>
  <c r="C535" i="5"/>
  <c r="G46" i="5"/>
  <c r="I46" i="5" s="1"/>
  <c r="E47" i="5"/>
  <c r="G47" i="5" s="1"/>
  <c r="I47" i="5" s="1"/>
  <c r="I52" i="5" s="1"/>
  <c r="I85" i="3" l="1"/>
  <c r="N541" i="7"/>
  <c r="C583" i="7"/>
  <c r="O583" i="7" s="1"/>
  <c r="C584" i="7"/>
  <c r="O584" i="7" s="1"/>
  <c r="C536" i="5" l="1"/>
  <c r="M392" i="5"/>
  <c r="O464" i="5" s="1"/>
  <c r="L392" i="5"/>
  <c r="N464" i="5" s="1"/>
  <c r="N392" i="5"/>
  <c r="P464" i="5" s="1"/>
  <c r="I94" i="9"/>
  <c r="P584" i="7"/>
  <c r="E621" i="7" s="1"/>
  <c r="P583" i="7"/>
  <c r="K620" i="7" s="1"/>
  <c r="L620" i="7" l="1"/>
  <c r="C537" i="5"/>
  <c r="J620" i="7"/>
  <c r="I621" i="7"/>
  <c r="J621" i="7"/>
  <c r="M393" i="5"/>
  <c r="O465" i="5" s="1"/>
  <c r="L393" i="5"/>
  <c r="N465" i="5" s="1"/>
  <c r="N393" i="5"/>
  <c r="P465" i="5" s="1"/>
  <c r="H621" i="7"/>
  <c r="C621" i="7"/>
  <c r="G621" i="7"/>
  <c r="M621" i="7"/>
  <c r="N621" i="7"/>
  <c r="K621" i="7"/>
  <c r="L621" i="7"/>
  <c r="D621" i="7"/>
  <c r="F621" i="7"/>
  <c r="D620" i="7"/>
  <c r="H620" i="7"/>
  <c r="G620" i="7"/>
  <c r="E620" i="7"/>
  <c r="M620" i="7"/>
  <c r="I620" i="7"/>
  <c r="N620" i="7"/>
  <c r="F620" i="7"/>
  <c r="C620" i="7"/>
  <c r="C538" i="5" l="1"/>
  <c r="O621" i="7"/>
  <c r="M394" i="5"/>
  <c r="O466" i="5" s="1"/>
  <c r="L394" i="5"/>
  <c r="N466" i="5" s="1"/>
  <c r="N394" i="5"/>
  <c r="P466" i="5" s="1"/>
  <c r="O620" i="7"/>
  <c r="C539" i="5" l="1"/>
  <c r="D16" i="5" s="1"/>
  <c r="C507" i="6"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<sst xmlns="http://schemas.openxmlformats.org/spreadsheetml/2006/main" count="1465" uniqueCount="433">
  <si>
    <t>1/ Weekly forecast reflects settlement futures prices and/or available farm prices received on that date.</t>
  </si>
  <si>
    <t>2009-10</t>
  </si>
  <si>
    <t>2010-11</t>
  </si>
  <si>
    <t>2012-13</t>
  </si>
  <si>
    <t>2011-12</t>
  </si>
  <si>
    <t>Brief description of the futures forecast model</t>
  </si>
  <si>
    <t>This worksheet defines key terms associated with the futures forecast model.</t>
  </si>
  <si>
    <t>Share of total for the marketing year</t>
  </si>
  <si>
    <t>Data and sources</t>
  </si>
  <si>
    <t>Forecast procedures</t>
  </si>
  <si>
    <t>2005-06</t>
  </si>
  <si>
    <t>2006-07</t>
  </si>
  <si>
    <t>2007-08</t>
  </si>
  <si>
    <t>The futures forecast model requires the following data:</t>
  </si>
  <si>
    <t>WASDE projection</t>
  </si>
  <si>
    <t>Sum of weights</t>
  </si>
  <si>
    <t xml:space="preserve">Calendar </t>
  </si>
  <si>
    <t>Nearby futures contracts</t>
  </si>
  <si>
    <t xml:space="preserve">May </t>
  </si>
  <si>
    <t xml:space="preserve">July </t>
  </si>
  <si>
    <t>Calendar</t>
  </si>
  <si>
    <t>#NA = Not available.</t>
  </si>
  <si>
    <t>Futures SAP forecast</t>
  </si>
  <si>
    <t>Futures price based on nearby contract 3/</t>
  </si>
  <si>
    <t>Forecast</t>
  </si>
  <si>
    <t xml:space="preserve">year </t>
  </si>
  <si>
    <t>NOTE: The futures forecast is not an official USDA forecast.</t>
  </si>
  <si>
    <t xml:space="preserve"> ● On this worksheet, users can change the model's forecasts by inserting their own numbers for futures prices, monthly basis values, and/or monthly marketing weights.</t>
  </si>
  <si>
    <t>Definitions</t>
  </si>
  <si>
    <t>Documentation</t>
  </si>
  <si>
    <t>Data</t>
  </si>
  <si>
    <t>● This worksheet provides a brief description of the forecast model, data sources, and forecast procedures.</t>
  </si>
  <si>
    <t>End of Data</t>
  </si>
  <si>
    <r>
      <t xml:space="preserve">The user may change the weekly forecast by going to the </t>
    </r>
    <r>
      <rPr>
        <b/>
        <sz val="12"/>
        <rFont val="Times New Roman"/>
        <family val="1"/>
      </rPr>
      <t>change forecast</t>
    </r>
    <r>
      <rPr>
        <sz val="12"/>
        <rFont val="Times New Roman"/>
        <family val="1"/>
      </rPr>
      <t xml:space="preserve"> worksheet.</t>
    </r>
  </si>
  <si>
    <t xml:space="preserve">Release date of </t>
  </si>
  <si>
    <t>period 1/</t>
  </si>
  <si>
    <r>
      <t>Agricultural Prices</t>
    </r>
    <r>
      <rPr>
        <sz val="10"/>
        <rFont val="Arial"/>
        <family val="2"/>
      </rPr>
      <t xml:space="preserve"> 2/ </t>
    </r>
  </si>
  <si>
    <t>Marketing-weight average</t>
  </si>
  <si>
    <t>year</t>
  </si>
  <si>
    <t>Basis average</t>
  </si>
  <si>
    <t xml:space="preserve">Date of futures forecast: </t>
  </si>
  <si>
    <t>Step # 1</t>
  </si>
  <si>
    <t>Monthly farm price forecast</t>
  </si>
  <si>
    <t>Composite monthly forecast actual/futures</t>
  </si>
  <si>
    <t xml:space="preserve">Monthly price weight </t>
  </si>
  <si>
    <t>Current futures price by trading contract 2/</t>
  </si>
  <si>
    <t>Actual monthly farm price, if available 4/</t>
  </si>
  <si>
    <t>WASDE release date</t>
  </si>
  <si>
    <t>This worksheet provides:</t>
  </si>
  <si>
    <t>Season-average farm price received</t>
  </si>
  <si>
    <t>Sum of weights =</t>
  </si>
  <si>
    <t>September</t>
  </si>
  <si>
    <t>October</t>
  </si>
  <si>
    <t>November</t>
  </si>
  <si>
    <t>December</t>
  </si>
  <si>
    <t>January</t>
  </si>
  <si>
    <t>February</t>
  </si>
  <si>
    <t>March</t>
  </si>
  <si>
    <t>April</t>
  </si>
  <si>
    <t>May</t>
  </si>
  <si>
    <t>June</t>
  </si>
  <si>
    <t>July</t>
  </si>
  <si>
    <t>August</t>
  </si>
  <si>
    <t xml:space="preserve"> </t>
  </si>
  <si>
    <t>1987-88</t>
  </si>
  <si>
    <t>1988-89</t>
  </si>
  <si>
    <t>1989-90</t>
  </si>
  <si>
    <t>1990-91</t>
  </si>
  <si>
    <t>1991-92</t>
  </si>
  <si>
    <t>1992-93</t>
  </si>
  <si>
    <t>1993-94</t>
  </si>
  <si>
    <t>1994-95</t>
  </si>
  <si>
    <t>1995-96</t>
  </si>
  <si>
    <t>1996-97</t>
  </si>
  <si>
    <t>1997-98</t>
  </si>
  <si>
    <t>1998-99</t>
  </si>
  <si>
    <t>1999-00</t>
  </si>
  <si>
    <t>2000-01</t>
  </si>
  <si>
    <t>2001-02</t>
  </si>
  <si>
    <t>2002-03</t>
  </si>
  <si>
    <t>2003-04</t>
  </si>
  <si>
    <t>2004-05</t>
  </si>
  <si>
    <t xml:space="preserve">September </t>
  </si>
  <si>
    <t xml:space="preserve">Marketing </t>
  </si>
  <si>
    <t xml:space="preserve"> Annual</t>
  </si>
  <si>
    <t xml:space="preserve">  </t>
  </si>
  <si>
    <t>Forecast of season-average price received:</t>
  </si>
  <si>
    <t>2008-09</t>
  </si>
  <si>
    <t>1/ Date on which the settlement prices are observed.</t>
  </si>
  <si>
    <t>1/ Weekly forecast reflects futures settlement prices and/or available farm prices received on that date.</t>
  </si>
  <si>
    <t>2013-14</t>
  </si>
  <si>
    <t>2014-15</t>
  </si>
  <si>
    <t>2015-16</t>
  </si>
  <si>
    <t>2016-17</t>
  </si>
  <si>
    <t>2017-18</t>
  </si>
  <si>
    <t>2018-19</t>
  </si>
  <si>
    <t xml:space="preserve">Date of Futures Forecast: </t>
  </si>
  <si>
    <t>Date of Futures Forecast:</t>
  </si>
  <si>
    <t>Change Forecast</t>
  </si>
  <si>
    <t xml:space="preserve">October </t>
  </si>
  <si>
    <t xml:space="preserve">December </t>
  </si>
  <si>
    <t xml:space="preserve">March </t>
  </si>
  <si>
    <t xml:space="preserve">November </t>
  </si>
  <si>
    <t xml:space="preserve">January </t>
  </si>
  <si>
    <t xml:space="preserve">April </t>
  </si>
  <si>
    <t xml:space="preserve">June </t>
  </si>
  <si>
    <t xml:space="preserve">August </t>
  </si>
  <si>
    <t xml:space="preserve">February </t>
  </si>
  <si>
    <t xml:space="preserve">Cents per pound </t>
  </si>
  <si>
    <t>2010/11</t>
  </si>
  <si>
    <t>Percent harvested</t>
  </si>
  <si>
    <t>1,000 Bales</t>
  </si>
  <si>
    <t xml:space="preserve">Monthly Percent of Total Marketing Year </t>
  </si>
  <si>
    <t>Cents per pound</t>
  </si>
  <si>
    <t>2019-20</t>
  </si>
  <si>
    <t xml:space="preserve">Percent </t>
  </si>
  <si>
    <t>1/</t>
  </si>
  <si>
    <t>Error 2/</t>
  </si>
  <si>
    <t>Error 3/</t>
  </si>
  <si>
    <t>Forecast period</t>
  </si>
  <si>
    <t>2020-21</t>
  </si>
  <si>
    <t>2021-22</t>
  </si>
  <si>
    <t>Marketing-year month 1/</t>
  </si>
  <si>
    <t xml:space="preserve">Marketing-year month </t>
  </si>
  <si>
    <t xml:space="preserve"> ● This worksheet provides:</t>
  </si>
  <si>
    <t>─ A chart of weekly forecasts for the entire marketing year.</t>
  </si>
  <si>
    <t>● This worksheet defines key terms associated with the futures forecast model.</t>
  </si>
  <si>
    <t>─ Weekly and monthly futures prices of the nearby contract by marketing year.</t>
  </si>
  <si>
    <t>─ Monthly and annual farm prices received by marketing year.</t>
  </si>
  <si>
    <t>─ Monthly basis values by marketing year.</t>
  </si>
  <si>
    <t>─ Monthly marketing weights by marketing year.</t>
  </si>
  <si>
    <t xml:space="preserve">Monthly marketing weights (7-year Olympic average) </t>
  </si>
  <si>
    <t>Basis = 7-year Olympic monthly average,</t>
  </si>
  <si>
    <t>Monthly basis (7-year Olympic average)</t>
  </si>
  <si>
    <t xml:space="preserve">7-year Olympic average </t>
  </si>
  <si>
    <t xml:space="preserve">   Cents per pound </t>
  </si>
  <si>
    <t>2/ Contract months include October, December, March, May, and July. Futures price quotation from the Intercontinental Exchange (ICE) settlement prices.</t>
  </si>
  <si>
    <t xml:space="preserve">● National marketing assistance loan rates obtained from the 2014 and 2018 Farm Act. </t>
  </si>
  <si>
    <t xml:space="preserve">Step # 5 Futures model forecast of the season-average price received (weighted average) (Cents/lb.)  = </t>
  </si>
  <si>
    <t>─ A weekly forecast of the season-average farm price received. Users may change the weekly forecast by going to the Change Forecast worksheet.</t>
  </si>
  <si>
    <t xml:space="preserve">Date of weekly forecast </t>
  </si>
  <si>
    <t xml:space="preserve">  Cents per pound </t>
  </si>
  <si>
    <t xml:space="preserve">Futures model forecast </t>
  </si>
  <si>
    <t xml:space="preserve">Midpoint of WASDE projection </t>
  </si>
  <si>
    <t xml:space="preserve">● Step # 3 inserts an actual monthly price received by farmers into column F, if available. </t>
  </si>
  <si>
    <t xml:space="preserve">    Step # 2</t>
  </si>
  <si>
    <t xml:space="preserve"> Step # 3 </t>
  </si>
  <si>
    <t xml:space="preserve">  Step # 4</t>
  </si>
  <si>
    <t xml:space="preserve"> (Col. A)</t>
  </si>
  <si>
    <t xml:space="preserve"> (Col. B)</t>
  </si>
  <si>
    <t xml:space="preserve">  (Col. C)</t>
  </si>
  <si>
    <t xml:space="preserve">  (Col. D)</t>
  </si>
  <si>
    <t xml:space="preserve">  (Col. E)</t>
  </si>
  <si>
    <t xml:space="preserve">  (Col. F)</t>
  </si>
  <si>
    <t>(Col. G)</t>
  </si>
  <si>
    <t>(Col. H)</t>
  </si>
  <si>
    <t>(Col. I)</t>
  </si>
  <si>
    <t>Basis (7-year Olympic U.S. average)</t>
  </si>
  <si>
    <t xml:space="preserve">   Percent</t>
  </si>
  <si>
    <t xml:space="preserve">A value of zero implies an actual price is available for that date. </t>
  </si>
  <si>
    <t xml:space="preserve">3/ When the forecast month coincides with the month during which the contract expires, futures prices are obtained from the next nearby contract. </t>
  </si>
  <si>
    <t xml:space="preserve">4/ A value of zero implies farm prices received are not available. </t>
  </si>
  <si>
    <t xml:space="preserve">1/ Weekly forecast reflects futures settlement price on that date. </t>
  </si>
  <si>
    <t xml:space="preserve">1/ Weekly forecast reflects available farm prices received on that date. </t>
  </si>
  <si>
    <t xml:space="preserve">Forecast accuracy statistics     </t>
  </si>
  <si>
    <t xml:space="preserve">  Different basis values may be entered into column D by the user. </t>
  </si>
  <si>
    <t xml:space="preserve"> Different marketing weights may be inserted into column H by the user. </t>
  </si>
  <si>
    <t xml:space="preserve">Monthly marketing weights (7-year U.S. Olympic average) </t>
  </si>
  <si>
    <t xml:space="preserve"> Different marketing weights may be entered into column H by the user. </t>
  </si>
  <si>
    <t>Basis (7-year U.S. Olympic average)</t>
  </si>
  <si>
    <t xml:space="preserve">● A season-average price forecast is derived from a summation of weighted monthly farm price forecasts for the marketing year. For more information on season-average price, see the Definitions worksheet. </t>
  </si>
  <si>
    <t>● The monthly forecasts are derived from the nearby futures contract traded throughout the marketing year. For more information on futures prices, see the Definitions worksheet.</t>
  </si>
  <si>
    <t>● Monthly marketing weights are used to weight each month's price. For more information on marketing weights, see the Definitions worksheet.</t>
  </si>
  <si>
    <t>Monthly basis (7-year Olympic U.S. average)</t>
  </si>
  <si>
    <t xml:space="preserve">Monthly marketing weights (7-year Olympic U.S. average) </t>
  </si>
  <si>
    <t xml:space="preserve">● Weekly and monthly futures prices of the nearby contract by marketing year </t>
  </si>
  <si>
    <t>● Monthly and annual farm prices received by marketing year</t>
  </si>
  <si>
    <t>● Monthly basis values by marketing year</t>
  </si>
  <si>
    <t>● Monthly marketing weights by marketing year</t>
  </si>
  <si>
    <t xml:space="preserve">● Monthly season-average price received projection from World Agricultural Supply and Demand Estimates (WASDE) </t>
  </si>
  <si>
    <t>in 7 mo. Window</t>
  </si>
  <si>
    <t xml:space="preserve">FUTURES PRICE FORECAST MODEL: Estimates for the season-average price for upland cotton </t>
  </si>
  <si>
    <r>
      <t xml:space="preserve">This </t>
    </r>
    <r>
      <rPr>
        <b/>
        <sz val="12"/>
        <rFont val="Times New Roman"/>
        <family val="1"/>
      </rPr>
      <t xml:space="preserve">Contents </t>
    </r>
    <r>
      <rPr>
        <sz val="12"/>
        <rFont val="Times New Roman"/>
        <family val="1"/>
      </rPr>
      <t>sheet provides an explanation of each worksheet in the file.</t>
    </r>
  </si>
  <si>
    <t>end of data</t>
  </si>
  <si>
    <t>Monthly farm-price forecast</t>
  </si>
  <si>
    <t>Forecast period /1</t>
  </si>
  <si>
    <t xml:space="preserve">/1 Weekly forecast reflects futures settlement price on that date. </t>
  </si>
  <si>
    <t>1987/88-1993/94</t>
  </si>
  <si>
    <t>1988/89-1994/95</t>
  </si>
  <si>
    <t>1989/90-1995/96</t>
  </si>
  <si>
    <t>1990/91-1996-97</t>
  </si>
  <si>
    <t>1991/92-1997/98</t>
  </si>
  <si>
    <t>1992/93-1998/99</t>
  </si>
  <si>
    <t>1993/94-1999/00</t>
  </si>
  <si>
    <t>1994/95-2000/01</t>
  </si>
  <si>
    <t>1995/96-2001/02</t>
  </si>
  <si>
    <t>1996/97-2002/03</t>
  </si>
  <si>
    <t>1997/98-2003/04</t>
  </si>
  <si>
    <t>1998/99-2004/05</t>
  </si>
  <si>
    <t>1999/00-2005/06</t>
  </si>
  <si>
    <t>2000/01-2006/07</t>
  </si>
  <si>
    <t>2001/02-2007/08</t>
  </si>
  <si>
    <t>2002/03-2008/09</t>
  </si>
  <si>
    <t>2003/04-2009/10</t>
  </si>
  <si>
    <t>2004/05-2010/11</t>
  </si>
  <si>
    <t>2005/06-2011/12</t>
  </si>
  <si>
    <t>2006/07-2012/13</t>
  </si>
  <si>
    <t>2007/08-2013/14</t>
  </si>
  <si>
    <t>2008/09-2014/15</t>
  </si>
  <si>
    <t>2009/10-2015/16</t>
  </si>
  <si>
    <t>2010/11-2016/17</t>
  </si>
  <si>
    <t>2011/12-2017/18</t>
  </si>
  <si>
    <t>2012/13-2018/19</t>
  </si>
  <si>
    <t>2013/14-2019/20</t>
  </si>
  <si>
    <t>----------------------------------Cents per pound -------------------------------------</t>
  </si>
  <si>
    <t>--------------------------------------Cents per pound -------------------------------------</t>
  </si>
  <si>
    <t>-------------------------------------------Cents per pound ------------------------------------------</t>
  </si>
  <si>
    <t>----------------------------------------Cents per pound -------------------------------------------</t>
  </si>
  <si>
    <t>1/ The marketing year for cotton is September-August.</t>
  </si>
  <si>
    <t xml:space="preserve">2/ As of January 1, 2015, National Agricultural Statistics Service discontinued reporting mid-month farm prices and instead reports only full-month prices. As a result, an additional month's time is required before the full-month price is available, thus requiring an additional month of a futures price instead of a farm price. </t>
  </si>
  <si>
    <t>Marketing-year month</t>
  </si>
  <si>
    <t>● Step # 5 computes the season-average price-received forecast, a summation of monthly price weights found in column I.</t>
  </si>
  <si>
    <t xml:space="preserve">Step # 5 Futures model forecast of the season-average price received (weighted average) (cents/lb.)  = </t>
  </si>
  <si>
    <t>2/ Error = Futures forecast - Actual SAP.</t>
  </si>
  <si>
    <t>3/ Percent error = Error/ Actual SAP.</t>
  </si>
  <si>
    <t>The futures price is used as a predictor of the season-average U.S. farm price. Futures prices reflect both expected supply and use, and thus can be used to forecast short-run farm prices.</t>
  </si>
  <si>
    <t xml:space="preserve">Step # 5 Futures model forecast of the season-average price received (weighted average) (cents/lb.) = </t>
  </si>
  <si>
    <t>Official USDA forecasts are available from:</t>
  </si>
  <si>
    <r>
      <t xml:space="preserve">● </t>
    </r>
    <r>
      <rPr>
        <b/>
        <sz val="12"/>
        <rFont val="Times New Roman"/>
        <family val="1"/>
      </rPr>
      <t>Marketing year:</t>
    </r>
    <r>
      <rPr>
        <sz val="12"/>
        <rFont val="Times New Roman"/>
        <family val="1"/>
      </rPr>
      <t xml:space="preserve"> For field crops, the 12-month period starting with the month when the harvest of a specific crop typically begins. For upland cotton, the marketing year runs from August to July. </t>
    </r>
  </si>
  <si>
    <t>Forecast of season-average price received</t>
  </si>
  <si>
    <t xml:space="preserve">2/ As of January 1, 2015, National Agricultural Statistics Service discontinued reporting mid-month farm prices and instead reports only full-month prices. As a result, an additional month's time is required before the full-month price is available, thus requiring an additional month of a futures-adjusted forecast. </t>
  </si>
  <si>
    <t>2/ Contract months include October, December, March, May, and July. Futures price is quotation from the Intercontinental Exchange (ICE) settlement prices.</t>
  </si>
  <si>
    <t xml:space="preserve">─ An explanation of the detailed computational steps for the weekly forecasts for the marketing year. Forecast accuracy statistics are computed when the final USDA, National Agricultural Statistics Service Season-average price (SAP) becomes available. </t>
  </si>
  <si>
    <t xml:space="preserve">─ An explanation of the detailed computational steps for the weekly forecasts for the marketing year. Forecast accuracy statistics are computed when the final USDA, National Agricultural Statistics Service SAP becomes available. </t>
  </si>
  <si>
    <t>● This worksheet provides current and historical data needed to produce the marketing-year forecasts:</t>
  </si>
  <si>
    <t xml:space="preserve">─ The most recent World Agricultural Supply and Demand Estimates (WASDE) for season-average farm price received. </t>
  </si>
  <si>
    <t>2/ Contract months include October, December, March, May, and July. Futures price is a quotation from the Intercontinental Exchange (ICE) settlement prices.</t>
  </si>
  <si>
    <t>Source:USDA, Economic Research Service using data from USDA, National Agricultural Statistics Service.</t>
  </si>
  <si>
    <t>Source: USDA, Economic Research Service using data from Chicago Mercantile Exchange FutureSource, 2018 Farm Bill, and USDA, National Agricultural Statistics Service and World Agricultural Outlook Board.</t>
  </si>
  <si>
    <t>Source: USDA, Economic Research Service using data from USDA, National Agricultural Statistics Service.</t>
  </si>
  <si>
    <t>On this worksheet, users can change a marketing-year forecast by using their own futures prices, monthly basis values, and/or monthly marketing weights.</t>
  </si>
  <si>
    <t>● Weekly and monthly futures prices of the nearby contract by marketing year. Daily settlement prices by contract for upland cotton are obtained from the Intercontinental Exchange (ICE) for marketing years 1987/88 to the present.</t>
  </si>
  <si>
    <t>2014/15-2019/21</t>
  </si>
  <si>
    <t>2014/15-2020/21</t>
  </si>
  <si>
    <t xml:space="preserve">Explanation of forecast (table 1): </t>
  </si>
  <si>
    <t xml:space="preserve">● Step # 1 enters the most recent Thursday's settlement price from each trading contract into table 1, column B. These prices provide a futures price for each month as found in column C. </t>
  </si>
  <si>
    <t xml:space="preserve">Explanation of detailed computational steps for the weekly futures model forecasts (tables 2 through 7) </t>
  </si>
  <si>
    <t xml:space="preserve">─ Step # 3 inserts a monthly price received, if available, from Data! table 4 into table 4. </t>
  </si>
  <si>
    <t xml:space="preserve">─ Step # 3 inserts a monthly price received, if available, from Data! table 4 into table 4. Initially, this is a mid-month price but a month later becomes the full-month price received. As of January 2015, only full-month prices are available and used. </t>
  </si>
  <si>
    <t xml:space="preserve">● Step # 1 enters the most recent Thursday's settlement price from each trading contract into table 1, column B. These prices provide a futures price for each month, as found in column C. </t>
  </si>
  <si>
    <t xml:space="preserve">● Monthly basis values by marketing year. Monthly farm prices received less monthly average futures settlement prices from the nearby futures contract. See Data! table 7. </t>
  </si>
  <si>
    <t xml:space="preserve">─ Monthly season-average-price-received projection from USDA, World Agricultural Supply and Demand Estimates (WASDE). </t>
  </si>
  <si>
    <t>/2 Because USDA, National Agricultural Statistics Service no longer reports the mid-month price, we no longer have a price for the contract expiration month. Therefore, we use the nearby contract’s average monthly futures price of the month prior to contract expiration.</t>
  </si>
  <si>
    <t>─ Step # 1 enters each Thursday’s settlement price from each trading contract for the respective marketing-year's month. Prices are taken from Data! table1 and entered into table 2.</t>
  </si>
  <si>
    <t xml:space="preserve">─ Step # 2 calculates a monthly price-received forecast and enters it into table 3. This forecast is the sum of a moving 7-year Olympic monthly-average basis from Data! table 8 and the futures price from table 2. </t>
  </si>
  <si>
    <t>Chart of weekly futures model forecasts for the entire projection cycle (figure 1)</t>
  </si>
  <si>
    <t>Explanation of detailed computational steps for the weekly forecasts for the projection cycle (tables 2 through 7)</t>
  </si>
  <si>
    <t>Explanation of forecast (table 1)</t>
  </si>
  <si>
    <t>1/ The marketing year for upland cotton is August–July.</t>
  </si>
  <si>
    <t xml:space="preserve">2/ As of January 1, 2015,USDA, National Agricultural Statistics Service discontinued reporting mid-month farm prices and instead reports only full-month prices. As a result, an additional month's time is required before the full-month price is available, thus requiring an additional month of a futures-adjusted forecast. </t>
  </si>
  <si>
    <t>1/ The marketing year for cotton is September–August.</t>
  </si>
  <si>
    <t>The following steps are used to compute the model forecast: (refer to example tables 1 and 2 below to follow each step.)</t>
  </si>
  <si>
    <t xml:space="preserve">─ Step # 2 calculates a monthly price-received forecast and enters it into table 3. This forecast is the sum of a moving 7-year Olympic monthly average basis from Data! table 8 and the futures price in table 2. </t>
  </si>
  <si>
    <t>2022-23</t>
  </si>
  <si>
    <t>2015/16-2021/22</t>
  </si>
  <si>
    <t>Source: USDA, Economic Research Service using data from Reuters Refinitiv Eikon.</t>
  </si>
  <si>
    <t>Source: USDA, Economic Research Service using data from Reuters Refinitiv Eikon, 2018 Farm Bill, and USDA, National Agricultural Statistics Service and World Agricultural Outlook Board.</t>
  </si>
  <si>
    <t>Source: USDA, Economic Research Service using data from Reuters Refinitiv Eikon and USDA, National Agricultural Statistics Service.</t>
  </si>
  <si>
    <t>Explanation of detailed computational steps for the weekly forecasts for the marketing year (tables 2 through 7)</t>
  </si>
  <si>
    <t>Chart of weekly futures model forecasts for the entire marketing year (figure 1)</t>
  </si>
  <si>
    <t>Source: USDA, Economic Research Service using data from National Agricultural Statistics Service.</t>
  </si>
  <si>
    <t>Source: USDA, Economic Research Service using data from National Agricultural Statistics Service and Reuters Refinitiv Eikon.</t>
  </si>
  <si>
    <t>● Step # 5 computes the season-average price received forecast, a sum of monthly price weights found in column I.</t>
  </si>
  <si>
    <r>
      <t>● Monthly season-average price-received projections from WASDE. Price projections from USDA are from</t>
    </r>
    <r>
      <rPr>
        <i/>
        <sz val="12"/>
        <rFont val="Times New Roman"/>
        <family val="1"/>
      </rPr>
      <t xml:space="preserve"> World Agricultural Supply and Demand Estimates</t>
    </r>
    <r>
      <rPr>
        <sz val="12"/>
        <rFont val="Times New Roman"/>
        <family val="1"/>
      </rPr>
      <t xml:space="preserve"> (WASDE), published by USDA’s World Agricultural Outlook Board.</t>
    </r>
  </si>
  <si>
    <t>This worksheet provides current and historical data needed to produce the marketing–year forecasts:</t>
  </si>
  <si>
    <t>WASDE SAP</t>
  </si>
  <si>
    <t>projection</t>
  </si>
  <si>
    <t>National marketing</t>
  </si>
  <si>
    <t xml:space="preserve"> assistance loan rate</t>
  </si>
  <si>
    <t>Mkt. wt. = 7-year Olympic avg.</t>
  </si>
  <si>
    <t>Midpoint of the</t>
  </si>
  <si>
    <t>assistance loan rate</t>
  </si>
  <si>
    <t>Mkt. wt.= 7-year Olympic avg.</t>
  </si>
  <si>
    <t>Monthly basis = 7-year Olympic average,</t>
  </si>
  <si>
    <t xml:space="preserve">Monthly basis = 7-year Olympic average </t>
  </si>
  <si>
    <t>Weekly forecast</t>
  </si>
  <si>
    <t>period</t>
  </si>
  <si>
    <t>WASDE release</t>
  </si>
  <si>
    <t>date</t>
  </si>
  <si>
    <t>Sum of</t>
  </si>
  <si>
    <t xml:space="preserve">marketings </t>
  </si>
  <si>
    <t>Weight adjustment</t>
  </si>
  <si>
    <t>needed</t>
  </si>
  <si>
    <t>7-year Olympic</t>
  </si>
  <si>
    <t>average</t>
  </si>
  <si>
    <t xml:space="preserve">average </t>
  </si>
  <si>
    <t>● Step # 4 computes each month’s price weight, as found in column I, and is a product of columns G and H. Column G reflects a composite forecast derived from farm prices received</t>
  </si>
  <si>
    <t xml:space="preserve"> and futures prices. Column H reflects each month’s moving 7-year Olympic average monthly marketing weight.</t>
  </si>
  <si>
    <t>Column F reflects, when available, actual monthly farm prices received by U.S. producers.</t>
  </si>
  <si>
    <t>● Step # 2 calculates a monthly price forecast found in column E by adding a moving 7-year Olympic average basis found in column D to the monthly futures price found in column C.</t>
  </si>
  <si>
    <t>● Step # 3 inserts an actual monthly price received by farmers into column F, if available. Initially, this is a mid-month price but a month later becomes the full-month price received.</t>
  </si>
  <si>
    <t xml:space="preserve">As of January 2015, only full-month prices are available and used. </t>
  </si>
  <si>
    <t>─ Step # 5 computes the weekly forecasts for season-average price received and enters them into table 7. Each weekly forecast is a summation of that week's price weights (table 6) for each month of the marketing year. Accuracy statistics are computed in</t>
  </si>
  <si>
    <t xml:space="preserve">table 7 when the National Agricultural Statistics Service final SAP becomes available. Accuracy is also illustrated in figure 1. </t>
  </si>
  <si>
    <t>─ Step # 4 computes each month’s price-received forecast, weighted by percentage of monthly marketings, and inserts it into table 6. It is a product of the monthly composite forecast in table 5 times a moving 7-year Olympic monthly average marketing</t>
  </si>
  <si>
    <t xml:space="preserve">weight from Data! table 11. </t>
  </si>
  <si>
    <t>● Step # 4 computes each month’s price weight, as found in column I, and is a product of columns G and H. Column G reflects a composite forecast derived from farm prices</t>
  </si>
  <si>
    <t>column C. Column F reflects, when available, actual monthly farm prices received by U.S. producers.</t>
  </si>
  <si>
    <t>● Step # 2 calculates a monthly price forecast found in column E by adding a moving 7-year Olympic average basis found in column D to the monthly futures price found in</t>
  </si>
  <si>
    <t>● Step # 1 enters the most recent Thursday's settlement price from each trading contract into table 1, column B. These prices provide a futures price for each month, as found in</t>
  </si>
  <si>
    <t xml:space="preserve">column C. Different futures prices may be entered into column B by the user. </t>
  </si>
  <si>
    <t>received or futures prices. Column H reflects each month’s moving 7-year Olympic average monthly marketing weight.</t>
  </si>
  <si>
    <t xml:space="preserve">2/ Contract months include October, December, March, May, and July. Futures price is quotation from the Intercontinental Exchange (ICE) settlement prices. A value of zero implies an actual price is available for that date. </t>
  </si>
  <si>
    <t>As of January 2015, only full-month prices are available and used.</t>
  </si>
  <si>
    <t>● Step # 3 inserts an actual monthly price received by farmers into column F, if available. Initially, this is a mid-month price but a month later becomes the full-month price</t>
  </si>
  <si>
    <t>received. As of January 2015, only full-month prices are available and used.</t>
  </si>
  <si>
    <t>● Step # 1 enters the most recent Thursday's settlement price from each trading contract into table 2, column B. These prices provide a futures price for each month, as found in</t>
  </si>
  <si>
    <t xml:space="preserve">column C. Different futures prices many be entered into column B by the user. </t>
  </si>
  <si>
    <t xml:space="preserve">● Step # 2 calculates a monthly price forecast found in column E by adding a moving 7-year Olympic average monthly basis found in column D to the monthly futures price </t>
  </si>
  <si>
    <t xml:space="preserve">found in column C. Column F reflects, when available, actual monthly farm prices received by U.S. producers. Different basis values may be entered into column D by the user. </t>
  </si>
  <si>
    <t>● The futures forecast model consists of several components: futures prices, farm prices received, basis values (farm price received less the futures price), and marketing weights. For more information on basis,</t>
  </si>
  <si>
    <t xml:space="preserve"> futures prices, and marketing weights, see the Definitions worksheet.</t>
  </si>
  <si>
    <t>● The monthly futures price is adjusted by a basis to compute the monthly farm price forecast, which is replaced with the actual monthly price received by farmers as it becomes available from USDA's</t>
  </si>
  <si>
    <t xml:space="preserve">National Agricultural Statistics Service. For more information on basis, see the Definitions worksheet. </t>
  </si>
  <si>
    <t>● Monthly marketing weights by marketing year. Monthly marketing weights are computed by ERS from monthly marketings, see Data! table 9 for monthly marketings and Data! tables 10-12 for monthly marketing weight computations.</t>
  </si>
  <si>
    <t>The forecast period for each marketing year covers 15 months, beginning in May, 3 months before the start of the marketing year (August through July) and concludes with July, the last month of the marketing year.</t>
  </si>
  <si>
    <t xml:space="preserve">The forecast period is similar for both the futures model forecast and USDA’s WASDE projections. Model forecasts are made weekly, relying on Thursday's settlement futures price, but are reported once a month. </t>
  </si>
  <si>
    <t xml:space="preserve">● Step # 2 calculates a monthly price forecast found in column E by adding a moving 7-year monthly Olympic average basis found in column D to the monthly futures price found in column C. </t>
  </si>
  <si>
    <t xml:space="preserve">● Step # 3 inserts an actual monthly price received by farmers into column F, if available. Initially, this is a mid-month price but a month later becomes the full-month price received. </t>
  </si>
  <si>
    <t>● Step # 4 computes each month’s price weight, as found in column I, and is a product of columns G and H. Column G reflects a composite forecast derived from farm prices received or</t>
  </si>
  <si>
    <t>● Step # 4 computes each month’s price weight, as found in column I, and is a product of columns G and H. Column G reflects a forecast derived from actual farm prices received and/or</t>
  </si>
  <si>
    <t>futures-adjusted forecasts. Column H reflects each month’s moving 7-year Olympic monthly-average marketing weight.</t>
  </si>
  <si>
    <t>● Step # 2 calculates a monthly price forecast found in column E by adding a moving 7-year Olympic monthly-average basis found in column D to the monthly futures price found in column C.</t>
  </si>
  <si>
    <t xml:space="preserve">weights from Data! table 11. </t>
  </si>
  <si>
    <t>─ Step # 4 computes each month’s price-received forecast, weighted by percentage of monthly marketings, and inserts it into table 6. It is a product of the monthly forecast in table 5 times a moving 7-year adjusted Olympic monthly average of marketing</t>
  </si>
  <si>
    <t xml:space="preserve">in table 7 when the USDA, National Agricultural Statistics Service final SAP becomes available. Accuracy is also illustrated in figure 1. </t>
  </si>
  <si>
    <t>─ Step # 5 computes the weekly forecasts for season-average price received and enters them into table 7. Each weekly forecast is a summation of that week's price weights (table 6) for each month of the marketing year. Accuracy statistics are computed</t>
  </si>
  <si>
    <r>
      <t>●</t>
    </r>
    <r>
      <rPr>
        <b/>
        <sz val="12"/>
        <rFont val="Times New Roman"/>
        <family val="1"/>
      </rPr>
      <t xml:space="preserve"> Season-average price received:</t>
    </r>
    <r>
      <rPr>
        <sz val="12"/>
        <rFont val="Times New Roman"/>
        <family val="1"/>
      </rPr>
      <t xml:space="preserve"> The monthly or season farm price received is determined by USDA's National Agricultural Statistics Service (NASS). Through sampling, NASS collects data on sales from producers to first buyers. </t>
    </r>
  </si>
  <si>
    <t xml:space="preserve">The price is determined by dividing sales by quantity sold and represents all grades and qualities. The price is reported both monthly and annually. </t>
  </si>
  <si>
    <r>
      <t xml:space="preserve">● </t>
    </r>
    <r>
      <rPr>
        <b/>
        <sz val="12"/>
        <rFont val="Times New Roman"/>
        <family val="1"/>
      </rPr>
      <t>National marketing assistance loan rate:</t>
    </r>
    <r>
      <rPr>
        <sz val="12"/>
        <rFont val="Times New Roman"/>
        <family val="1"/>
      </rPr>
      <t xml:space="preserve"> Marketing assistance loans (MAL) are a marketing tool available to producers beginning at harvest. The MAL provides interim financing at harvest time to help agricultural producers meet cashflow needs without having to sell their commodities when market prices </t>
    </r>
  </si>
  <si>
    <t xml:space="preserve">are typically at harvest-time lows, allowing the producer to delay the sale of the commodity until more favorable market conditions emerge. MALs are considered “nonrecourse” because the loan can be redeemed by repayment, or by delivering the agricultural commodity that was pledged as </t>
  </si>
  <si>
    <t>collateral to the Commodity Credit Corporation (CCC) as full payment for the loan upon maturity. The 2014 and 2018 Farm Bill sets the national loan rate for upland cotton.</t>
  </si>
  <si>
    <r>
      <rPr>
        <b/>
        <sz val="12"/>
        <rFont val="Times New Roman"/>
        <family val="1"/>
      </rPr>
      <t>● Marketing weights:</t>
    </r>
    <r>
      <rPr>
        <sz val="12"/>
        <rFont val="Times New Roman"/>
        <family val="1"/>
      </rPr>
      <t xml:space="preserve"> A marketing weight represents the proportion of the marketing year’s crop that is marketed in a given month. For example, in a given marketing year, 25 percent of the crop may be sold in October. The marketing weight for that month for that marketing year would be 0.25. </t>
    </r>
  </si>
  <si>
    <t xml:space="preserve">Marketing weights are used to construct a weighted season-average price. In this model, a 7-year monthly moving Olympic average of these weights is used to compute the forecast. The 7-year Olympic average is updated annually. ERS computes the monthly marketing weights from monthly marketings </t>
  </si>
  <si>
    <t xml:space="preserve">provided by USDA, National Agricultural Statistics Service, Agricultural Prices. See Data! tables 9 through 12. </t>
  </si>
  <si>
    <r>
      <t xml:space="preserve">● </t>
    </r>
    <r>
      <rPr>
        <b/>
        <sz val="12"/>
        <rFont val="Times New Roman"/>
        <family val="1"/>
      </rPr>
      <t>Futures price:</t>
    </r>
    <r>
      <rPr>
        <sz val="12"/>
        <rFont val="Times New Roman"/>
        <family val="1"/>
      </rPr>
      <t xml:space="preserve"> The settlement futures prices from the Intercontinental Exchange (ICE) contract for No. 2 upland cotton are used for this analysis. The price for the nearby contract is used except when the Marketing-year month coincides with the month in which the contract expires. </t>
    </r>
  </si>
  <si>
    <t>For example, the October contract prices are used for the months of August and September, while the December contract prices are used for the months of October and November, etc. See table 3 on the Data worksheet for information on which futures contracts cover which months.</t>
  </si>
  <si>
    <r>
      <t xml:space="preserve">● </t>
    </r>
    <r>
      <rPr>
        <b/>
        <sz val="12"/>
        <rFont val="Times New Roman"/>
        <family val="1"/>
      </rPr>
      <t>Basis:</t>
    </r>
    <r>
      <rPr>
        <sz val="12"/>
        <rFont val="Times New Roman"/>
        <family val="1"/>
      </rPr>
      <t xml:space="preserve"> The basis computed for this analysis is the monthly U.S. average price received by producers (as published by USDA's National Agricultural Statistics Service; see the Data and Source section of the Documentation worksheet for more information) less a monthly average of the nearby futures</t>
    </r>
  </si>
  <si>
    <t xml:space="preserve">settlement price observed for a given month. For months when the contract expires, the next nearby contract is used instead of the current nearby contract. For example, the September cotton basis is the difference between the September farm price received by U.S. cotton producers and September’s </t>
  </si>
  <si>
    <t>average settlement price of the nearby December futures cotton contract. In December, the basis is the difference between the December farm price received by U.S. cotton producers and December's average settlement price of the March futures contract, which is the next nearby contract for cotton.</t>
  </si>
  <si>
    <t xml:space="preserve"> In this model, a 7-year moving monthly Olympic average of the basis is used to compute the forecast. The 7-year Olympic average is updated annually.</t>
  </si>
  <si>
    <t>Users are encouraged to read Forecasting the U.S. Season-Average Farm Price (SAP) of Upland Cotton: Derivation of a Futures Price Forecasting Model, which provides background information on the model for cotton, its data requirements,</t>
  </si>
  <si>
    <t>the forecast procedure and forecast results for marketing years 2008/09 through 2016/17. The report is available on the ERS website.</t>
  </si>
  <si>
    <t xml:space="preserve"> Chart of weekly futures-adjusted model forecasts for the entire marketing year (figure 1)</t>
  </si>
  <si>
    <t>3/ Percent error = Error -  Actual SAP.</t>
  </si>
  <si>
    <t>received or futures prices. Column H reflects each month’s moving 7-year Olympic average marketing weight.</t>
  </si>
  <si>
    <t>futures prices. Column H reflects each month’s moving 7-year Olympic average marketing weight.</t>
  </si>
  <si>
    <t>2023-24</t>
  </si>
  <si>
    <t>2016/17-2022/23</t>
  </si>
  <si>
    <t>Marketing</t>
  </si>
  <si>
    <t>Year</t>
  </si>
  <si>
    <t>Table 6. Monthly and annual price received by U.S. upland cotton producers, marketing years 1987/88–2023/24</t>
  </si>
  <si>
    <t>Table 9. Monthly marketings for U.S. upland cotton, marketing years 1987/88–2023/24</t>
  </si>
  <si>
    <t>Table 10. Monthly marketing weights for U.S. upland cotton, marketing years 1987/88–2023/24</t>
  </si>
  <si>
    <t>Table 1. Futures model forecast of U.S. upland cotton producers' season-average price (SAP) received, marketing year 2023/24</t>
  </si>
  <si>
    <t xml:space="preserve">2023/24 Forecast </t>
  </si>
  <si>
    <t>2023-24 Forecast</t>
  </si>
  <si>
    <t>Table 2. Weekly nearby futures price by marketing-year month, marketing year 2023/24</t>
  </si>
  <si>
    <t>Table 3. Monthly price-received forecast (nearby futures price plus the basis) by weekly forecast period, marketing year 2023/24</t>
  </si>
  <si>
    <t>Table 4. Actual monthly farm price received by weekly forecast period, marketing year 2023/24</t>
  </si>
  <si>
    <t>Table 5. Composite forecast of futures forecasts and actual price received (when available), by weekly forecast period, marketing year 2023/24</t>
  </si>
  <si>
    <t>Table 6. Composite forecast/actual monthly farm price received weighted by percentage of monthly marketings (monthly price weight) by weekly forecast period, marketing year 2023/24</t>
  </si>
  <si>
    <t xml:space="preserve">Mkt. wt. = 7-year Olympic avg. </t>
  </si>
  <si>
    <t>Table 7. Futures forecast of season-average price (SAP) received by weekly forecast period, marketing year 2023/24</t>
  </si>
  <si>
    <t xml:space="preserve">Thereafter, marketing year 2022/23 forecasts are archived in the historical forecasts section (see index page). </t>
  </si>
  <si>
    <r>
      <t xml:space="preserve">● Monthly and annual farm prices received by marketing year are obtained from </t>
    </r>
    <r>
      <rPr>
        <i/>
        <sz val="12"/>
        <rFont val="Times New Roman"/>
        <family val="1"/>
      </rPr>
      <t>Agricultural Prices,</t>
    </r>
    <r>
      <rPr>
        <sz val="12"/>
        <rFont val="Times New Roman"/>
        <family val="1"/>
      </rPr>
      <t xml:space="preserve"> published by USDA's National Agricultural Statistics Service.</t>
    </r>
  </si>
  <si>
    <r>
      <t xml:space="preserve">Monthly marketings are from USDA, National Agricultural Statistics Service's monthly </t>
    </r>
    <r>
      <rPr>
        <i/>
        <sz val="12"/>
        <rFont val="Times New Roman"/>
        <family val="1"/>
      </rPr>
      <t>Agricultural Prices.</t>
    </r>
  </si>
  <si>
    <r>
      <t xml:space="preserve">Source: USDA,  Economic Research Service using data from </t>
    </r>
    <r>
      <rPr>
        <i/>
        <sz val="10"/>
        <rFont val="Arial"/>
        <family val="2"/>
      </rPr>
      <t>World Agricultural Supply and Demand Estimates</t>
    </r>
    <r>
      <rPr>
        <sz val="10"/>
        <rFont val="Arial"/>
        <family val="2"/>
      </rPr>
      <t>.</t>
    </r>
  </si>
  <si>
    <t xml:space="preserve">Graph of the futures forecast of U.S. cotton producers’ season-average price received and price loss coverage payment rate for the marketing year 2023/24. The y-axis has the season-average price received in dollars per bushel, the secondary y-axis has the price loss coverage payment rate in dollars per bushel, and the x-axis has the forecast period starting in May 2023 and ending in August 2024. There are four lines on the graph. A maroon line shows the actual season-average price received. A green line shows the futures season-average price forecast. A dark blue line shows the WASDE season-average price. A light blue line with stars shows the national marketing. </t>
  </si>
  <si>
    <t>Graph of the futures forecast of U.S. cotton producers’ season-average price received and price loss coverage payment rate for the marketing year 2022/23. The y-axis has the season-average price received in dollars per bushel, the secondary y-axis has the price loss coverage payment rate in dollars per bushel, and the x-axis has the forecast period starting in May 2022 and ending in August 2023. There are four lines on the graph. A maroon line shows the actual season-average price received. A green line shows the futures season-average price forecast. A dark blue line shows the WASDE season-average price. A light blue line with stars shows the national marketing.</t>
  </si>
  <si>
    <t>Table 1. Weekly (Thursday) settlement price of the nearby upland cotton futures contract, marketing year 2024/25</t>
  </si>
  <si>
    <t>Table 2. Weekly (Thursday) settlement price of the nearby upland cotton futures contract, marketing year 2023/24</t>
  </si>
  <si>
    <t>Table 3. Average monthly settlement price for the nearby upland cotton futures contract by marketing-year month, marketing years 1977/78–2024/25</t>
  </si>
  <si>
    <t>2024-25</t>
  </si>
  <si>
    <r>
      <t xml:space="preserve">Table 4. Observed monthly farm price received by week for U.S. upland cotton producers, marketing year 2024/25 (from monthly </t>
    </r>
    <r>
      <rPr>
        <b/>
        <i/>
        <sz val="10"/>
        <rFont val="Arial"/>
        <family val="2"/>
      </rPr>
      <t>Agricultural Prices</t>
    </r>
    <r>
      <rPr>
        <b/>
        <sz val="10"/>
        <rFont val="Arial"/>
        <family val="2"/>
      </rPr>
      <t xml:space="preserve"> report)</t>
    </r>
  </si>
  <si>
    <r>
      <t>Table 5. Observed monthly farm price received by week for U.S. upland cotton producers, marketing year 2023/24 (from monthly</t>
    </r>
    <r>
      <rPr>
        <b/>
        <i/>
        <sz val="10"/>
        <rFont val="Arial"/>
        <family val="2"/>
      </rPr>
      <t xml:space="preserve"> Agricultural Price</t>
    </r>
    <r>
      <rPr>
        <b/>
        <sz val="10"/>
        <rFont val="Arial"/>
        <family val="2"/>
      </rPr>
      <t>s report)</t>
    </r>
  </si>
  <si>
    <t>Table 7. Average monthly basis (farm price received less futures) for U.S. upland cotton, marketing years 1987/88–2024/25</t>
  </si>
  <si>
    <t>Table 8. 7-year Olympic moving-average monthly basis (farm price received less futures), for U.S. upland cotton, marketing years 1994/95–2024/25</t>
  </si>
  <si>
    <t>2017/18-2023/24</t>
  </si>
  <si>
    <t>Table 12. Adjusted 7-year Olympic average monthly marketing weights for U.S. upland cotton, marketing years 1987/88–2024/25</t>
  </si>
  <si>
    <t>Table 13. WASDE monthly projection of the U.S. farm price received for upland cotton by forecast period, marketing year 2024/25</t>
  </si>
  <si>
    <t>Table 14. WASDE monthly projection of the U.S. farm price received for upland cotton by forecast period, marketing year 2023/24</t>
  </si>
  <si>
    <t>Weekly forecast of the upland cotton season-average farm price received (SAP) for crop year 2023/24</t>
  </si>
  <si>
    <t>Weekly forecast of the upland cotton season-average farm  price (SAP)  received  for marketing year 2023/24</t>
  </si>
  <si>
    <t xml:space="preserve">2024/25 Forecast </t>
  </si>
  <si>
    <t>Weekly forecast of the upland cotton season-average farm price received for crop year 2024/25</t>
  </si>
  <si>
    <t>Weekly forecast of the upland cotton season-average farm price received (SAP) for marketing year 2024/25</t>
  </si>
  <si>
    <t>Table 1. Futures model forecast of U.S. upland cotton producers' season-average price received (SAP), marketing year 2024/25</t>
  </si>
  <si>
    <t>Table 2. Weekly nearby futures price by marketing-year month, marketing year 2024/25</t>
  </si>
  <si>
    <t>Table 3. Monthly price-received forecast (nearby futures price plus the basis) by weekly forecast period, marketing year 2024/25</t>
  </si>
  <si>
    <t>Table 4. Actual monthly farm price received by weekly forecast period, marketing year 2024/25</t>
  </si>
  <si>
    <t>Table 5. Composite forecast of futures forecasts and actual price received (when available), by weekly forecast period, marketing year 2024/25</t>
  </si>
  <si>
    <t>Table 6. Composite forecast/actual monthly farm price received weighted by percentage of monthly marketings (monthly price weight) by weekly forecast period, marketing year 2024/25</t>
  </si>
  <si>
    <t>Table 7. Futures forecast of season-average price (SAP) received by weekly forecast period, marketing year 2024/25</t>
  </si>
  <si>
    <t>How to change the most recent forecast for marketing year 2024/25 (table 1)</t>
  </si>
  <si>
    <t>How to change the forecast for marketing year 2023/24 (table 2)</t>
  </si>
  <si>
    <t>Table 1. Futures model forecast of U.S. upland cotton producers' season-average price (SAP) received, marketing year 2024/25</t>
  </si>
  <si>
    <t>Table 2. Futures model forecast of U.S. cotton producers' season-average price (SAP) received, marketing year 2023/24</t>
  </si>
  <si>
    <t>2024-25 Forecast</t>
  </si>
  <si>
    <t>These forecasts are relevant from May 2023 through August 2024. However, the ability to change these forecasts remains in the spreadsheet until May 2025, the beginning of the next forecast period.</t>
  </si>
  <si>
    <t>Table 3. Average monthly settlement price for the nearby upland cotton futures contract by marketing year month, marketing years 1987/88–2024/25</t>
  </si>
  <si>
    <t>Table 4. Observed monthly farm price received by week for U.S. upland cotton producers, marketing year 2024/25 (from monthly Agricultural Prices report)</t>
  </si>
  <si>
    <t>Table 5. Observed monthly farm price received by week for U.S. upland cotton producers, marketing year 2023/24 (from monthly Agricultural Prices report)</t>
  </si>
  <si>
    <t>Table 6. Monthly and annual price received by U.S. upland cotton producers, marketing years 1987/88–2024/25</t>
  </si>
  <si>
    <t>Table 8. 7-year Olympic average monthly basis (farm price received less futures), for U.S. upland cotton, marketing years 1994/95–2024/25</t>
  </si>
  <si>
    <t>Table 9. Monthly marketings for U.S. upland cotton, marketing years 1987/88–2024/25</t>
  </si>
  <si>
    <t>Table 10. Monthly marketing weights for U.S. upland cotton, marketing years 1987/88–2024/25</t>
  </si>
  <si>
    <t>Table 11. 7-year Olympic average monthly marketing weights for U.S. upland cotton, marketing years 1994/95–2024/25</t>
  </si>
  <si>
    <t>Table 1. Futures model forecast of U.S. upland cotton producers' season-average price (SAP) received , marketing year 2024/25</t>
  </si>
  <si>
    <t>Table 2. Futures model forecast of U.S. upland cotton producers' season-average price (SAP) received, marketing year 2023/24</t>
  </si>
  <si>
    <t xml:space="preserve">2017/18-2022/23 mkt. yrs. </t>
  </si>
  <si>
    <t>2018/19-2023/24 mkt. yrs.</t>
  </si>
  <si>
    <t xml:space="preserve">Actual SAP available in </t>
  </si>
  <si>
    <t xml:space="preserve"> Agricultural Prices report</t>
  </si>
  <si>
    <t>Actual SAP available in</t>
  </si>
  <si>
    <t>Agricultural</t>
  </si>
  <si>
    <t>Prices report</t>
  </si>
  <si>
    <t xml:space="preserve">2017/18–2023/24 mkt. yr. </t>
  </si>
  <si>
    <t>2016/17–2022/23, mkt. yr.</t>
  </si>
  <si>
    <t>2017/18-2023/24 mkt. yrs.</t>
  </si>
  <si>
    <t xml:space="preserve">2016/17-2022/23 mkt. yrs. </t>
  </si>
  <si>
    <t xml:space="preserve"> 2015/16—2021/22 mkt. yrs. </t>
  </si>
  <si>
    <t xml:space="preserve"> 2016/17—2022/23 mkt. yrs.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</si>
</sst>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_(* \(#,##0.00\);_(* &quot;-&quot;??_);_(@_)"/>
    <numFmt numFmtId="164" formatCode="0.0"/>
    <numFmt numFmtId="165" formatCode="0.000"/>
    <numFmt numFmtId="166" formatCode="mmmm\ d"/>
    <numFmt numFmtId="167" formatCode="[$-409]mmmm\ d\,\ yyyy;@"/>
    <numFmt numFmtId="168" formatCode="mmmm\ d\,\ yyyy"/>
    <numFmt numFmtId="169" formatCode="[$-409]d\-mmm\-yy;@"/>
    <numFmt numFmtId="170" formatCode="mmm\-yy_)"/>
    <numFmt numFmtId="171" formatCode="[$-409]dd\-mmm\-yy;@"/>
    <numFmt numFmtId="172" formatCode="_(* #,##0_);_(* \(#,##0\);_(* &quot;-&quot;??_);_(@_)"/>
    <numFmt numFmtId="173" formatCode="0.0000"/>
    <numFmt numFmtId="174" formatCode="0.00000"/>
  </numFmts>
  <fonts count="57">
    <font>
      <sz val="10"/>
      <name val="Arial"/>
    </font>
    <font>
      <sz val="10"/>
      <name val="Arial"/>
      <family val="2"/>
    </font>
    <font>
      <sz val="8"/>
      <name val="Arial"/>
      <family val="2"/>
    </font>
    <font>
      <sz val="12"/>
      <name val="Times New Roman"/>
      <family val="1"/>
    </font>
    <font>
      <sz val="12"/>
      <name val="Arial"/>
      <family val="2"/>
    </font>
    <font>
      <sz val="12"/>
      <name val="Arial"/>
      <family val="2"/>
    </font>
    <font>
      <b/>
      <sz val="12"/>
      <name val="Times New Roman"/>
      <family val="1"/>
    </font>
    <font>
      <b/>
      <sz val="14"/>
      <name val="Times New Roman"/>
      <family val="1"/>
    </font>
    <font>
      <sz val="10"/>
      <name val="Times New Roman"/>
      <family val="1"/>
    </font>
    <font>
      <b/>
      <sz val="12"/>
      <name val="Arial"/>
      <family val="2"/>
    </font>
    <font>
      <b/>
      <sz val="10"/>
      <name val="Arial"/>
      <family val="2"/>
    </font>
    <font>
      <sz val="11"/>
      <name val="Arial"/>
      <family val="2"/>
    </font>
    <font>
      <sz val="14"/>
      <name val="Times New Roman"/>
      <family val="1"/>
    </font>
    <font>
      <u/>
      <sz val="6.85"/>
      <color indexed="12"/>
      <name val="Arial MT"/>
    </font>
    <font>
      <sz val="12"/>
      <name val="Arial MT"/>
    </font>
    <font>
      <b/>
      <sz val="10"/>
      <name val="Arial"/>
      <family val="2"/>
    </font>
    <font>
      <sz val="14"/>
      <name val="Arial"/>
      <family val="2"/>
    </font>
    <font>
      <sz val="12"/>
      <name val="Fixedsys"/>
      <family val="3"/>
    </font>
    <font>
      <b/>
      <sz val="10"/>
      <name val="Times New Roman"/>
      <family val="1"/>
    </font>
    <font>
      <b/>
      <sz val="14"/>
      <name val="Arial"/>
      <family val="2"/>
    </font>
    <font>
      <sz val="10"/>
      <name val="Arial"/>
      <family val="2"/>
    </font>
    <font>
      <vertAlign val="superscript"/>
      <sz val="10"/>
      <name val="Arial"/>
      <family val="2"/>
    </font>
    <font>
      <sz val="10"/>
      <name val="Arial"/>
      <family val="2"/>
    </font>
    <font>
      <u/>
      <sz val="14"/>
      <name val="Times New Roman"/>
      <family val="1"/>
    </font>
    <font>
      <i/>
      <sz val="10"/>
      <name val="Arial"/>
      <family val="2"/>
    </font>
    <font>
      <sz val="10"/>
      <name val="Arial"/>
      <family val="2"/>
    </font>
    <font>
      <u/>
      <sz val="10"/>
      <color indexed="12"/>
      <name val="Times New Roman"/>
      <family val="1"/>
    </font>
    <font>
      <u/>
      <sz val="12"/>
      <color indexed="12"/>
      <name val="Times New Roman"/>
      <family val="1"/>
    </font>
    <font>
      <sz val="10"/>
      <color indexed="10"/>
      <name val="Arial"/>
      <family val="2"/>
    </font>
    <font>
      <sz val="12"/>
      <color indexed="10"/>
      <name val="Times New Roman"/>
      <family val="1"/>
    </font>
    <font>
      <sz val="10"/>
      <color indexed="10"/>
      <name val="Arial"/>
      <family val="2"/>
    </font>
    <font>
      <sz val="10"/>
      <color indexed="8"/>
      <name val="Arial"/>
      <family val="2"/>
    </font>
    <font>
      <u/>
      <sz val="12"/>
      <color indexed="17"/>
      <name val="Times New Roman"/>
      <family val="1"/>
    </font>
    <font>
      <sz val="12"/>
      <color indexed="17"/>
      <name val="Times New Roman"/>
      <family val="1"/>
    </font>
    <font>
      <b/>
      <u/>
      <sz val="12"/>
      <color indexed="12"/>
      <name val="Times New Roman"/>
      <family val="1"/>
    </font>
    <font>
      <sz val="12"/>
      <color indexed="12"/>
      <name val="Times New Roman"/>
      <family val="1"/>
    </font>
    <font>
      <b/>
      <vertAlign val="superscript"/>
      <sz val="10"/>
      <name val="Arial"/>
      <family val="2"/>
    </font>
    <font>
      <sz val="10"/>
      <color indexed="12"/>
      <name val="Arial"/>
      <family val="2"/>
    </font>
    <font>
      <sz val="10"/>
      <name val="Arial"/>
      <family val="2"/>
    </font>
    <font>
      <sz val="11"/>
      <name val="Calibri"/>
      <family val="2"/>
    </font>
    <font>
      <sz val="7"/>
      <name val="Times New Roman"/>
      <family val="1"/>
    </font>
    <font>
      <u/>
      <sz val="10"/>
      <name val="Times New Roman"/>
      <family val="1"/>
    </font>
    <font>
      <u/>
      <sz val="10"/>
      <name val="Arial"/>
      <family val="2"/>
    </font>
    <font>
      <u/>
      <sz val="11"/>
      <name val="Calibri"/>
      <family val="2"/>
    </font>
    <font>
      <u/>
      <sz val="7"/>
      <name val="Times New Roman"/>
      <family val="1"/>
    </font>
    <font>
      <vertAlign val="superscript"/>
      <sz val="12"/>
      <name val="Times New Roman"/>
      <family val="1"/>
    </font>
    <font>
      <b/>
      <sz val="12"/>
      <name val="Calibri"/>
      <family val="2"/>
    </font>
    <font>
      <sz val="12"/>
      <name val="Calibri"/>
      <family val="2"/>
    </font>
    <font>
      <sz val="11"/>
      <name val="Times New Roman"/>
      <family val="1"/>
    </font>
    <font>
      <sz val="10"/>
      <color rgb="FFFF0000"/>
      <name val="Arial"/>
      <family val="2"/>
    </font>
    <font>
      <i/>
      <sz val="12"/>
      <name val="Times New Roman"/>
      <family val="1"/>
    </font>
    <font>
      <u/>
      <sz val="10"/>
      <color indexed="12"/>
      <name val="Arial MT"/>
    </font>
    <font>
      <sz val="10"/>
      <color indexed="12"/>
      <name val="Times New Roman"/>
      <family val="1"/>
    </font>
    <font>
      <u/>
      <sz val="10"/>
      <color indexed="12"/>
      <name val="Arial"/>
      <family val="2"/>
    </font>
    <font>
      <b/>
      <i/>
      <sz val="10"/>
      <name val="Arial"/>
      <family val="2"/>
    </font>
    <font>
      <b/>
      <u/>
      <sz val="10"/>
      <color indexed="12"/>
      <name val="Arial"/>
      <family val="2"/>
    </font>
    <font>
      <sz val="12"/>
      <color rgb="FFFF0000"/>
      <name val="Times New Roman"/>
      <family val="1"/>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4" tint="0.79998168889431442"/>
        <bgColor indexed="64"/>
      </patternFill>
    </fill>
  </fills>
  <borders count="19">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top style="medium">
        <color indexed="64"/>
      </top>
      <bottom style="medium">
        <color indexed="64"/>
      </bottom>
      <diagonal/>
    </border>
    <border>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s>
  <cellStyleXfs count="7">
    <xf numFmtId="0" fontId="0" fillId="0" borderId="0"/>
    <xf numFmtId="0" fontId="13" fillId="0" borderId="0" applyNumberFormat="0" applyFill="0" applyBorder="0" applyAlignment="0" applyProtection="0">
      <alignment vertical="top"/>
      <protection locked="0"/>
    </xf>
    <xf numFmtId="0" fontId="4" fillId="0" borderId="0"/>
    <xf numFmtId="0" fontId="14" fillId="0" borderId="0"/>
    <xf numFmtId="0" fontId="4" fillId="0" borderId="0"/>
    <xf numFmtId="43" fontId="38" fillId="0" borderId="0" applyFont="0" applyFill="0" applyBorder="0" applyAlignment="0" applyProtection="0"/>
    <xf numFmtId="43" fontId="1" fillId="0" borderId="0" applyFont="0" applyFill="0" applyBorder="0" applyAlignment="0" applyProtection="0"/>
  </cellStyleXfs>
  <cellXfs count="429">
    <xf numFmtId="0" fontId="0" fillId="0" borderId="0" xfId="0"/>
    <xf numFmtId="0" fontId="3" fillId="0" borderId="0" xfId="0" applyFont="1" applyAlignment="1">
      <alignment horizontal="left" indent="2"/>
    </xf>
    <xf numFmtId="0" fontId="3" fillId="0" borderId="0" xfId="0" applyFont="1" applyAlignment="1">
      <alignment horizontal="left" indent="1"/>
    </xf>
    <xf numFmtId="0" fontId="3" fillId="0" borderId="0" xfId="0" applyFont="1"/>
    <xf numFmtId="0" fontId="6" fillId="0" borderId="0" xfId="0" applyFont="1"/>
    <xf numFmtId="0" fontId="7" fillId="0" borderId="0" xfId="0" applyFont="1"/>
    <xf numFmtId="0" fontId="8" fillId="0" borderId="0" xfId="0" applyFont="1"/>
    <xf numFmtId="0" fontId="4" fillId="0" borderId="0" xfId="0" applyFont="1"/>
    <xf numFmtId="0" fontId="10" fillId="0" borderId="1" xfId="0" applyFont="1" applyBorder="1"/>
    <xf numFmtId="0" fontId="0" fillId="0" borderId="1" xfId="0" applyBorder="1"/>
    <xf numFmtId="0" fontId="11" fillId="0" borderId="0" xfId="0" applyFont="1"/>
    <xf numFmtId="0" fontId="12" fillId="0" borderId="0" xfId="0" applyFont="1"/>
    <xf numFmtId="0" fontId="14" fillId="0" borderId="0" xfId="3"/>
    <xf numFmtId="0" fontId="10" fillId="0" borderId="0" xfId="3" applyFont="1"/>
    <xf numFmtId="0" fontId="4" fillId="0" borderId="0" xfId="4"/>
    <xf numFmtId="0" fontId="14" fillId="0" borderId="0" xfId="3" applyAlignment="1">
      <alignment horizontal="center"/>
    </xf>
    <xf numFmtId="166" fontId="10" fillId="0" borderId="0" xfId="3" applyNumberFormat="1" applyFont="1" applyAlignment="1">
      <alignment horizontal="left"/>
    </xf>
    <xf numFmtId="0" fontId="15" fillId="0" borderId="0" xfId="0" applyFont="1"/>
    <xf numFmtId="0" fontId="16" fillId="0" borderId="0" xfId="0" applyFont="1"/>
    <xf numFmtId="0" fontId="19" fillId="0" borderId="0" xfId="0" applyFont="1"/>
    <xf numFmtId="0" fontId="6" fillId="0" borderId="0" xfId="0" applyFont="1" applyAlignment="1">
      <alignment horizontal="left"/>
    </xf>
    <xf numFmtId="0" fontId="17" fillId="0" borderId="0" xfId="0" applyFont="1"/>
    <xf numFmtId="2" fontId="11" fillId="0" borderId="0" xfId="0" applyNumberFormat="1" applyFont="1"/>
    <xf numFmtId="0" fontId="21" fillId="0" borderId="0" xfId="0" quotePrefix="1" applyFont="1"/>
    <xf numFmtId="0" fontId="22" fillId="0" borderId="0" xfId="0" applyFont="1"/>
    <xf numFmtId="0" fontId="20" fillId="0" borderId="0" xfId="0" applyFont="1"/>
    <xf numFmtId="0" fontId="9" fillId="0" borderId="0" xfId="0" applyFont="1"/>
    <xf numFmtId="0" fontId="10" fillId="0" borderId="0" xfId="0" applyFont="1"/>
    <xf numFmtId="0" fontId="22" fillId="0" borderId="1" xfId="0" applyFont="1" applyBorder="1"/>
    <xf numFmtId="0" fontId="22" fillId="0" borderId="0" xfId="3" applyFont="1"/>
    <xf numFmtId="0" fontId="22" fillId="0" borderId="0" xfId="3" applyFont="1" applyAlignment="1">
      <alignment horizontal="left"/>
    </xf>
    <xf numFmtId="0" fontId="22" fillId="0" borderId="0" xfId="2" applyFont="1"/>
    <xf numFmtId="0" fontId="22" fillId="0" borderId="1" xfId="3" applyFont="1" applyBorder="1"/>
    <xf numFmtId="2" fontId="21" fillId="0" borderId="0" xfId="0" quotePrefix="1" applyNumberFormat="1" applyFont="1"/>
    <xf numFmtId="0" fontId="23" fillId="0" borderId="0" xfId="0" applyFont="1"/>
    <xf numFmtId="169" fontId="3" fillId="0" borderId="2" xfId="0" applyNumberFormat="1" applyFont="1" applyBorder="1"/>
    <xf numFmtId="0" fontId="7" fillId="0" borderId="0" xfId="0" applyFont="1" applyAlignment="1">
      <alignment horizontal="left"/>
    </xf>
    <xf numFmtId="0" fontId="6" fillId="0" borderId="0" xfId="0" applyFont="1" applyAlignment="1">
      <alignment horizontal="left" indent="1"/>
    </xf>
    <xf numFmtId="0" fontId="18" fillId="0" borderId="0" xfId="0" applyFont="1" applyAlignment="1">
      <alignment horizontal="left" indent="1"/>
    </xf>
    <xf numFmtId="0" fontId="3" fillId="0" borderId="0" xfId="0" applyFont="1" applyAlignment="1">
      <alignment horizontal="right"/>
    </xf>
    <xf numFmtId="0" fontId="26" fillId="0" borderId="0" xfId="1" applyFont="1" applyAlignment="1" applyProtection="1">
      <alignment horizontal="left" indent="4"/>
    </xf>
    <xf numFmtId="0" fontId="8" fillId="0" borderId="0" xfId="0" applyFont="1" applyProtection="1">
      <protection locked="0"/>
    </xf>
    <xf numFmtId="0" fontId="0" fillId="0" borderId="0" xfId="0" applyProtection="1">
      <protection locked="0"/>
    </xf>
    <xf numFmtId="2" fontId="3" fillId="0" borderId="0" xfId="0" applyNumberFormat="1" applyFont="1"/>
    <xf numFmtId="0" fontId="29" fillId="0" borderId="0" xfId="0" applyFont="1"/>
    <xf numFmtId="0" fontId="4" fillId="0" borderId="0" xfId="2"/>
    <xf numFmtId="0" fontId="30" fillId="0" borderId="0" xfId="0" applyFont="1"/>
    <xf numFmtId="0" fontId="22" fillId="0" borderId="0" xfId="3" quotePrefix="1" applyFont="1"/>
    <xf numFmtId="0" fontId="22" fillId="0" borderId="0" xfId="0" quotePrefix="1" applyFont="1"/>
    <xf numFmtId="0" fontId="22" fillId="0" borderId="0" xfId="3" applyFont="1" applyAlignment="1">
      <alignment horizontal="right"/>
    </xf>
    <xf numFmtId="0" fontId="22" fillId="0" borderId="1" xfId="3" applyFont="1" applyBorder="1" applyAlignment="1">
      <alignment horizontal="right"/>
    </xf>
    <xf numFmtId="0" fontId="10" fillId="0" borderId="1" xfId="3" applyFont="1" applyBorder="1"/>
    <xf numFmtId="0" fontId="31" fillId="0" borderId="0" xfId="3" applyFont="1"/>
    <xf numFmtId="0" fontId="28" fillId="0" borderId="0" xfId="0" applyFont="1"/>
    <xf numFmtId="0" fontId="1" fillId="0" borderId="0" xfId="0" applyFont="1"/>
    <xf numFmtId="0" fontId="3" fillId="0" borderId="0" xfId="0" applyFont="1" applyAlignment="1">
      <alignment horizontal="left"/>
    </xf>
    <xf numFmtId="0" fontId="22" fillId="0" borderId="1" xfId="3" applyFont="1" applyBorder="1" applyAlignment="1">
      <alignment horizontal="left"/>
    </xf>
    <xf numFmtId="2" fontId="22" fillId="0" borderId="0" xfId="0" applyNumberFormat="1" applyFont="1"/>
    <xf numFmtId="2" fontId="22" fillId="0" borderId="1" xfId="3" applyNumberFormat="1" applyFont="1" applyBorder="1"/>
    <xf numFmtId="2" fontId="22" fillId="0" borderId="0" xfId="3" applyNumberFormat="1" applyFont="1"/>
    <xf numFmtId="0" fontId="22" fillId="0" borderId="0" xfId="4" applyFont="1"/>
    <xf numFmtId="167" fontId="22" fillId="0" borderId="0" xfId="4" applyNumberFormat="1" applyFont="1"/>
    <xf numFmtId="2" fontId="22" fillId="0" borderId="1" xfId="0" applyNumberFormat="1" applyFont="1" applyBorder="1"/>
    <xf numFmtId="166" fontId="22" fillId="0" borderId="0" xfId="3" applyNumberFormat="1" applyFont="1" applyAlignment="1">
      <alignment horizontal="left"/>
    </xf>
    <xf numFmtId="168" fontId="22" fillId="0" borderId="0" xfId="3" applyNumberFormat="1" applyFont="1"/>
    <xf numFmtId="171" fontId="22" fillId="0" borderId="0" xfId="3" applyNumberFormat="1" applyFont="1"/>
    <xf numFmtId="0" fontId="22" fillId="2" borderId="1" xfId="3" applyFont="1" applyFill="1" applyBorder="1" applyAlignment="1">
      <alignment horizontal="right"/>
    </xf>
    <xf numFmtId="2" fontId="0" fillId="2" borderId="0" xfId="0" applyNumberFormat="1" applyFill="1"/>
    <xf numFmtId="0" fontId="32" fillId="0" borderId="0" xfId="1" applyFont="1" applyAlignment="1" applyProtection="1"/>
    <xf numFmtId="0" fontId="33" fillId="0" borderId="0" xfId="0" applyFont="1"/>
    <xf numFmtId="169" fontId="22" fillId="0" borderId="0" xfId="3" applyNumberFormat="1" applyFont="1"/>
    <xf numFmtId="2" fontId="0" fillId="0" borderId="0" xfId="0" applyNumberFormat="1"/>
    <xf numFmtId="15" fontId="0" fillId="0" borderId="0" xfId="0" applyNumberFormat="1"/>
    <xf numFmtId="165" fontId="22" fillId="0" borderId="0" xfId="3" applyNumberFormat="1" applyFont="1"/>
    <xf numFmtId="165" fontId="22" fillId="0" borderId="0" xfId="0" applyNumberFormat="1" applyFont="1"/>
    <xf numFmtId="15" fontId="0" fillId="0" borderId="1" xfId="0" applyNumberFormat="1" applyBorder="1"/>
    <xf numFmtId="2" fontId="20" fillId="0" borderId="0" xfId="3" applyNumberFormat="1" applyFont="1"/>
    <xf numFmtId="2" fontId="22" fillId="0" borderId="0" xfId="3" applyNumberFormat="1" applyFont="1" applyAlignment="1">
      <alignment horizontal="left"/>
    </xf>
    <xf numFmtId="2" fontId="20" fillId="0" borderId="0" xfId="0" applyNumberFormat="1" applyFont="1"/>
    <xf numFmtId="2" fontId="0" fillId="0" borderId="1" xfId="0" applyNumberFormat="1" applyBorder="1"/>
    <xf numFmtId="15" fontId="1" fillId="0" borderId="0" xfId="0" applyNumberFormat="1" applyFont="1"/>
    <xf numFmtId="0" fontId="1" fillId="0" borderId="1" xfId="0" applyFont="1" applyBorder="1"/>
    <xf numFmtId="2" fontId="1" fillId="0" borderId="0" xfId="0" applyNumberFormat="1" applyFont="1"/>
    <xf numFmtId="2" fontId="1" fillId="0" borderId="0" xfId="3" applyNumberFormat="1" applyFont="1"/>
    <xf numFmtId="169" fontId="1" fillId="0" borderId="0" xfId="0" applyNumberFormat="1" applyFont="1"/>
    <xf numFmtId="0" fontId="1" fillId="0" borderId="0" xfId="0" applyFont="1" applyAlignment="1">
      <alignment horizontal="left"/>
    </xf>
    <xf numFmtId="0" fontId="9" fillId="0" borderId="0" xfId="0" applyFont="1" applyAlignment="1">
      <alignment horizontal="center"/>
    </xf>
    <xf numFmtId="0" fontId="0" fillId="0" borderId="6" xfId="0" applyBorder="1"/>
    <xf numFmtId="0" fontId="1" fillId="0" borderId="0" xfId="3" applyFont="1" applyAlignment="1">
      <alignment vertical="top" wrapText="1"/>
    </xf>
    <xf numFmtId="2" fontId="1" fillId="0" borderId="0" xfId="0" applyNumberFormat="1" applyFont="1" applyAlignment="1">
      <alignment horizontal="right"/>
    </xf>
    <xf numFmtId="0" fontId="1" fillId="0" borderId="0" xfId="0" applyFont="1" applyAlignment="1">
      <alignment horizontal="right"/>
    </xf>
    <xf numFmtId="2" fontId="22" fillId="0" borderId="0" xfId="0" applyNumberFormat="1" applyFont="1" applyAlignment="1">
      <alignment horizontal="right"/>
    </xf>
    <xf numFmtId="165" fontId="1" fillId="0" borderId="0" xfId="3" applyNumberFormat="1" applyFont="1" applyAlignment="1">
      <alignment vertical="top" wrapText="1"/>
    </xf>
    <xf numFmtId="2" fontId="22" fillId="0" borderId="0" xfId="3" applyNumberFormat="1" applyFont="1" applyAlignment="1">
      <alignment vertical="top" wrapText="1"/>
    </xf>
    <xf numFmtId="2" fontId="1" fillId="0" borderId="1" xfId="0" applyNumberFormat="1" applyFont="1" applyBorder="1" applyAlignment="1">
      <alignment horizontal="right"/>
    </xf>
    <xf numFmtId="0" fontId="1" fillId="0" borderId="0" xfId="3" applyFont="1"/>
    <xf numFmtId="2" fontId="1" fillId="0" borderId="0" xfId="3" applyNumberFormat="1" applyFont="1" applyAlignment="1">
      <alignment horizontal="left"/>
    </xf>
    <xf numFmtId="165" fontId="22" fillId="0" borderId="1" xfId="0" applyNumberFormat="1" applyFont="1" applyBorder="1"/>
    <xf numFmtId="0" fontId="0" fillId="3" borderId="0" xfId="0" applyFill="1"/>
    <xf numFmtId="0" fontId="22" fillId="3" borderId="5" xfId="3" applyFont="1" applyFill="1" applyBorder="1"/>
    <xf numFmtId="0" fontId="22" fillId="3" borderId="1" xfId="3" applyFont="1" applyFill="1" applyBorder="1"/>
    <xf numFmtId="165" fontId="0" fillId="0" borderId="0" xfId="0" applyNumberFormat="1"/>
    <xf numFmtId="0" fontId="1" fillId="0" borderId="0" xfId="3" applyFont="1" applyAlignment="1">
      <alignment horizontal="right"/>
    </xf>
    <xf numFmtId="0" fontId="0" fillId="0" borderId="12" xfId="0" applyBorder="1"/>
    <xf numFmtId="0" fontId="1" fillId="0" borderId="0" xfId="0" applyFont="1" applyAlignment="1">
      <alignment horizontal="left" wrapText="1"/>
    </xf>
    <xf numFmtId="0" fontId="1" fillId="0" borderId="0" xfId="0" applyFont="1" applyAlignment="1">
      <alignment horizontal="left" vertical="top" wrapText="1"/>
    </xf>
    <xf numFmtId="0" fontId="1" fillId="0" borderId="0" xfId="0" applyFont="1" applyAlignment="1">
      <alignment vertical="top"/>
    </xf>
    <xf numFmtId="0" fontId="1" fillId="0" borderId="0" xfId="4" applyFont="1"/>
    <xf numFmtId="0" fontId="21" fillId="0" borderId="0" xfId="0" quotePrefix="1" applyFont="1" applyAlignment="1">
      <alignment horizontal="right"/>
    </xf>
    <xf numFmtId="0" fontId="22" fillId="0" borderId="0" xfId="0" applyFont="1" applyAlignment="1">
      <alignment horizontal="right"/>
    </xf>
    <xf numFmtId="0" fontId="21" fillId="0" borderId="1" xfId="0" quotePrefix="1" applyFont="1" applyBorder="1" applyAlignment="1">
      <alignment horizontal="right"/>
    </xf>
    <xf numFmtId="0" fontId="22" fillId="0" borderId="1" xfId="0" applyFont="1" applyBorder="1" applyAlignment="1">
      <alignment horizontal="right"/>
    </xf>
    <xf numFmtId="0" fontId="0" fillId="0" borderId="7" xfId="0" applyBorder="1" applyAlignment="1">
      <alignment horizontal="center"/>
    </xf>
    <xf numFmtId="0" fontId="22" fillId="0" borderId="16" xfId="3" applyFont="1" applyBorder="1" applyAlignment="1">
      <alignment horizontal="center" wrapText="1"/>
    </xf>
    <xf numFmtId="0" fontId="0" fillId="0" borderId="17" xfId="0" applyBorder="1" applyAlignment="1">
      <alignment horizontal="center" wrapText="1"/>
    </xf>
    <xf numFmtId="0" fontId="0" fillId="0" borderId="16" xfId="0" applyBorder="1"/>
    <xf numFmtId="0" fontId="22" fillId="2" borderId="17" xfId="3" applyFont="1" applyFill="1" applyBorder="1" applyAlignment="1">
      <alignment horizontal="right"/>
    </xf>
    <xf numFmtId="0" fontId="0" fillId="0" borderId="17" xfId="0" applyBorder="1"/>
    <xf numFmtId="0" fontId="22" fillId="0" borderId="16" xfId="3" applyFont="1" applyBorder="1" applyAlignment="1">
      <alignment horizontal="right"/>
    </xf>
    <xf numFmtId="0" fontId="0" fillId="0" borderId="10" xfId="0" applyBorder="1"/>
    <xf numFmtId="0" fontId="22" fillId="0" borderId="13" xfId="3" applyFont="1" applyBorder="1"/>
    <xf numFmtId="172" fontId="0" fillId="0" borderId="0" xfId="5" applyNumberFormat="1" applyFont="1"/>
    <xf numFmtId="172" fontId="22" fillId="0" borderId="0" xfId="3" applyNumberFormat="1" applyFont="1"/>
    <xf numFmtId="172" fontId="1" fillId="0" borderId="0" xfId="5" applyNumberFormat="1" applyFont="1"/>
    <xf numFmtId="0" fontId="6" fillId="0" borderId="0" xfId="0" applyFont="1" applyAlignment="1">
      <alignment vertical="top" wrapText="1"/>
    </xf>
    <xf numFmtId="2" fontId="22" fillId="0" borderId="1" xfId="0" applyNumberFormat="1" applyFont="1" applyBorder="1" applyAlignment="1">
      <alignment horizontal="right"/>
    </xf>
    <xf numFmtId="43" fontId="22" fillId="0" borderId="0" xfId="5" applyFont="1" applyAlignment="1">
      <alignment horizontal="left"/>
    </xf>
    <xf numFmtId="2" fontId="22" fillId="0" borderId="0" xfId="4" applyNumberFormat="1" applyFont="1"/>
    <xf numFmtId="0" fontId="36" fillId="0" borderId="0" xfId="3" quotePrefix="1" applyFont="1" applyAlignment="1">
      <alignment horizontal="left"/>
    </xf>
    <xf numFmtId="0" fontId="1" fillId="0" borderId="0" xfId="3" applyFont="1" applyAlignment="1">
      <alignment horizontal="right" vertical="top" wrapText="1"/>
    </xf>
    <xf numFmtId="0" fontId="1" fillId="0" borderId="0" xfId="3" applyFont="1" applyAlignment="1">
      <alignment horizontal="center"/>
    </xf>
    <xf numFmtId="0" fontId="1" fillId="0" borderId="1" xfId="3" applyFont="1" applyBorder="1" applyAlignment="1">
      <alignment horizontal="right" vertical="top" wrapText="1"/>
    </xf>
    <xf numFmtId="0" fontId="22" fillId="0" borderId="1" xfId="0" applyFont="1" applyBorder="1" applyAlignment="1">
      <alignment horizontal="right" vertical="top" wrapText="1"/>
    </xf>
    <xf numFmtId="0" fontId="1" fillId="0" borderId="1" xfId="0" applyFont="1" applyBorder="1" applyAlignment="1">
      <alignment horizontal="right" vertical="top" wrapText="1"/>
    </xf>
    <xf numFmtId="0" fontId="10" fillId="0" borderId="0" xfId="0" applyFont="1" applyAlignment="1">
      <alignment horizontal="right"/>
    </xf>
    <xf numFmtId="3" fontId="0" fillId="0" borderId="0" xfId="0" applyNumberFormat="1"/>
    <xf numFmtId="0" fontId="27" fillId="0" borderId="0" xfId="1" applyFont="1" applyAlignment="1" applyProtection="1">
      <alignment horizontal="center" vertical="center"/>
    </xf>
    <xf numFmtId="0" fontId="1" fillId="0" borderId="1" xfId="3" applyFont="1" applyBorder="1"/>
    <xf numFmtId="0" fontId="3" fillId="0" borderId="0" xfId="0" applyFont="1" applyAlignment="1">
      <alignment vertical="top" wrapText="1"/>
    </xf>
    <xf numFmtId="14" fontId="0" fillId="0" borderId="0" xfId="0" applyNumberFormat="1"/>
    <xf numFmtId="0" fontId="39" fillId="0" borderId="0" xfId="0" applyFont="1" applyAlignment="1">
      <alignment horizontal="left" vertical="center" indent="8"/>
    </xf>
    <xf numFmtId="0" fontId="40" fillId="0" borderId="0" xfId="0" applyFont="1" applyAlignment="1">
      <alignment horizontal="left" vertical="center" indent="12"/>
    </xf>
    <xf numFmtId="0" fontId="39" fillId="0" borderId="0" xfId="0" applyFont="1" applyAlignment="1">
      <alignment horizontal="left" vertical="center" indent="15"/>
    </xf>
    <xf numFmtId="0" fontId="41" fillId="0" borderId="0" xfId="0" applyFont="1"/>
    <xf numFmtId="0" fontId="42" fillId="0" borderId="0" xfId="0" applyFont="1"/>
    <xf numFmtId="0" fontId="43" fillId="0" borderId="0" xfId="0" applyFont="1" applyAlignment="1">
      <alignment horizontal="left" vertical="center" indent="8"/>
    </xf>
    <xf numFmtId="0" fontId="44" fillId="0" borderId="0" xfId="0" applyFont="1" applyAlignment="1">
      <alignment horizontal="left" vertical="center" indent="12"/>
    </xf>
    <xf numFmtId="0" fontId="0" fillId="0" borderId="0" xfId="0" applyAlignment="1">
      <alignment horizontal="left"/>
    </xf>
    <xf numFmtId="0" fontId="40" fillId="0" borderId="0" xfId="0" applyFont="1" applyAlignment="1">
      <alignment horizontal="left" vertical="center"/>
    </xf>
    <xf numFmtId="0" fontId="8" fillId="0" borderId="0" xfId="0" applyFont="1" applyAlignment="1">
      <alignment horizontal="left"/>
    </xf>
    <xf numFmtId="0" fontId="45" fillId="0" borderId="0" xfId="0" quotePrefix="1" applyFont="1"/>
    <xf numFmtId="0" fontId="1" fillId="0" borderId="0" xfId="0" quotePrefix="1" applyFont="1"/>
    <xf numFmtId="0" fontId="46" fillId="0" borderId="0" xfId="0" applyFont="1" applyAlignment="1">
      <alignment horizontal="left" vertical="center"/>
    </xf>
    <xf numFmtId="0" fontId="47" fillId="0" borderId="0" xfId="0" applyFont="1" applyAlignment="1">
      <alignment horizontal="left" vertical="center"/>
    </xf>
    <xf numFmtId="0" fontId="18" fillId="0" borderId="0" xfId="0" applyFont="1" applyAlignment="1">
      <alignment horizontal="left"/>
    </xf>
    <xf numFmtId="0" fontId="48" fillId="0" borderId="0" xfId="0" applyFont="1" applyAlignment="1">
      <alignment vertical="center"/>
    </xf>
    <xf numFmtId="165" fontId="0" fillId="0" borderId="1" xfId="0" applyNumberFormat="1" applyBorder="1"/>
    <xf numFmtId="2" fontId="1" fillId="0" borderId="1" xfId="0" applyNumberFormat="1" applyFont="1" applyBorder="1"/>
    <xf numFmtId="0" fontId="1" fillId="0" borderId="0" xfId="5" applyNumberFormat="1" applyFont="1"/>
    <xf numFmtId="169" fontId="0" fillId="0" borderId="0" xfId="0" applyNumberFormat="1"/>
    <xf numFmtId="0" fontId="49" fillId="0" borderId="0" xfId="0" applyFont="1"/>
    <xf numFmtId="0" fontId="6" fillId="0" borderId="0" xfId="0" applyFont="1" applyAlignment="1">
      <alignment wrapText="1"/>
    </xf>
    <xf numFmtId="164" fontId="0" fillId="0" borderId="0" xfId="0" applyNumberFormat="1"/>
    <xf numFmtId="0" fontId="39" fillId="0" borderId="0" xfId="0" applyFont="1"/>
    <xf numFmtId="0" fontId="1" fillId="0" borderId="7" xfId="3" applyFont="1" applyBorder="1" applyAlignment="1">
      <alignment horizontal="center"/>
    </xf>
    <xf numFmtId="0" fontId="27" fillId="0" borderId="0" xfId="1" applyFont="1" applyAlignment="1" applyProtection="1"/>
    <xf numFmtId="0" fontId="0" fillId="0" borderId="1" xfId="0" applyBorder="1" applyAlignment="1">
      <alignment horizontal="center"/>
    </xf>
    <xf numFmtId="0" fontId="34" fillId="0" borderId="0" xfId="1" applyFont="1" applyAlignment="1" applyProtection="1"/>
    <xf numFmtId="0" fontId="12" fillId="4" borderId="0" xfId="0" applyFont="1" applyFill="1"/>
    <xf numFmtId="0" fontId="6" fillId="4" borderId="0" xfId="0" applyFont="1" applyFill="1" applyAlignment="1">
      <alignment horizontal="right"/>
    </xf>
    <xf numFmtId="169" fontId="3" fillId="4" borderId="2" xfId="0" applyNumberFormat="1" applyFont="1" applyFill="1" applyBorder="1"/>
    <xf numFmtId="0" fontId="12" fillId="4" borderId="1" xfId="0" applyFont="1" applyFill="1" applyBorder="1"/>
    <xf numFmtId="0" fontId="0" fillId="4" borderId="1" xfId="0" applyFill="1" applyBorder="1"/>
    <xf numFmtId="0" fontId="9" fillId="4" borderId="1" xfId="0" applyFont="1" applyFill="1" applyBorder="1" applyAlignment="1">
      <alignment horizontal="right"/>
    </xf>
    <xf numFmtId="0" fontId="9" fillId="4" borderId="0" xfId="0" applyFont="1" applyFill="1" applyAlignment="1">
      <alignment horizontal="right"/>
    </xf>
    <xf numFmtId="0" fontId="6" fillId="4" borderId="0" xfId="0" applyFont="1" applyFill="1"/>
    <xf numFmtId="0" fontId="3" fillId="4" borderId="0" xfId="0" applyFont="1" applyFill="1"/>
    <xf numFmtId="0" fontId="3" fillId="4" borderId="0" xfId="0" applyFont="1" applyFill="1" applyAlignment="1">
      <alignment horizontal="right"/>
    </xf>
    <xf numFmtId="2" fontId="3" fillId="4" borderId="2" xfId="0" applyNumberFormat="1" applyFont="1" applyFill="1" applyBorder="1"/>
    <xf numFmtId="2" fontId="3" fillId="4" borderId="0" xfId="0" applyNumberFormat="1" applyFont="1" applyFill="1"/>
    <xf numFmtId="0" fontId="0" fillId="7" borderId="1" xfId="0" applyFill="1" applyBorder="1"/>
    <xf numFmtId="0" fontId="0" fillId="7" borderId="0" xfId="0" applyFill="1"/>
    <xf numFmtId="0" fontId="0" fillId="7" borderId="6" xfId="0" applyFill="1" applyBorder="1"/>
    <xf numFmtId="0" fontId="9" fillId="7" borderId="12" xfId="0" applyFont="1" applyFill="1" applyBorder="1"/>
    <xf numFmtId="0" fontId="9" fillId="7" borderId="0" xfId="0" applyFont="1" applyFill="1"/>
    <xf numFmtId="0" fontId="1" fillId="7" borderId="12" xfId="0" applyFont="1" applyFill="1" applyBorder="1"/>
    <xf numFmtId="2" fontId="11" fillId="7" borderId="2" xfId="0" applyNumberFormat="1" applyFont="1" applyFill="1" applyBorder="1"/>
    <xf numFmtId="0" fontId="0" fillId="7" borderId="13" xfId="0" applyFill="1" applyBorder="1"/>
    <xf numFmtId="165" fontId="0" fillId="7" borderId="1" xfId="0" applyNumberFormat="1" applyFill="1" applyBorder="1"/>
    <xf numFmtId="0" fontId="0" fillId="7" borderId="14" xfId="0" applyFill="1" applyBorder="1"/>
    <xf numFmtId="0" fontId="9" fillId="4" borderId="1" xfId="0" applyFont="1" applyFill="1" applyBorder="1" applyAlignment="1">
      <alignment horizontal="center"/>
    </xf>
    <xf numFmtId="0" fontId="3" fillId="4" borderId="0" xfId="0" applyFont="1" applyFill="1" applyAlignment="1">
      <alignment horizontal="left"/>
    </xf>
    <xf numFmtId="0" fontId="10" fillId="5" borderId="8" xfId="3" applyFont="1" applyFill="1" applyBorder="1" applyAlignment="1">
      <alignment horizontal="center"/>
    </xf>
    <xf numFmtId="0" fontId="3" fillId="0" borderId="0" xfId="0" applyFont="1" applyAlignment="1">
      <alignment vertical="top"/>
    </xf>
    <xf numFmtId="0" fontId="0" fillId="0" borderId="0" xfId="0" applyAlignment="1">
      <alignment vertical="top"/>
    </xf>
    <xf numFmtId="0" fontId="27" fillId="0" borderId="0" xfId="1" applyFont="1" applyFill="1" applyAlignment="1" applyProtection="1"/>
    <xf numFmtId="0" fontId="27" fillId="0" borderId="0" xfId="1" applyNumberFormat="1" applyFont="1" applyAlignment="1" applyProtection="1"/>
    <xf numFmtId="0" fontId="8" fillId="0" borderId="0" xfId="0" applyFont="1" applyAlignment="1">
      <alignment vertical="top"/>
    </xf>
    <xf numFmtId="0" fontId="27" fillId="0" borderId="0" xfId="1" applyFont="1" applyAlignment="1" applyProtection="1">
      <alignment readingOrder="1"/>
    </xf>
    <xf numFmtId="0" fontId="35" fillId="0" borderId="0" xfId="1" applyFont="1" applyAlignment="1" applyProtection="1"/>
    <xf numFmtId="0" fontId="1" fillId="0" borderId="7" xfId="3" applyFont="1" applyBorder="1"/>
    <xf numFmtId="0" fontId="22" fillId="0" borderId="7" xfId="3" applyFont="1" applyBorder="1"/>
    <xf numFmtId="0" fontId="1" fillId="0" borderId="16" xfId="0" applyFont="1" applyBorder="1" applyAlignment="1">
      <alignment horizontal="center"/>
    </xf>
    <xf numFmtId="0" fontId="0" fillId="0" borderId="17" xfId="0" applyBorder="1" applyAlignment="1">
      <alignment horizontal="center"/>
    </xf>
    <xf numFmtId="0" fontId="22" fillId="0" borderId="16" xfId="3" applyFont="1" applyBorder="1" applyAlignment="1">
      <alignment horizontal="center"/>
    </xf>
    <xf numFmtId="0" fontId="22" fillId="0" borderId="17" xfId="3" applyFont="1" applyBorder="1" applyAlignment="1">
      <alignment horizontal="center"/>
    </xf>
    <xf numFmtId="0" fontId="1" fillId="0" borderId="16" xfId="3" applyFont="1" applyBorder="1"/>
    <xf numFmtId="0" fontId="1" fillId="2" borderId="16" xfId="3" applyFont="1" applyFill="1" applyBorder="1" applyAlignment="1">
      <alignment horizontal="center"/>
    </xf>
    <xf numFmtId="0" fontId="24" fillId="0" borderId="0" xfId="0" quotePrefix="1" applyFont="1"/>
    <xf numFmtId="0" fontId="24" fillId="0" borderId="0" xfId="0" quotePrefix="1" applyFont="1" applyAlignment="1">
      <alignment horizontal="right"/>
    </xf>
    <xf numFmtId="0" fontId="1" fillId="0" borderId="7" xfId="3" applyFont="1" applyBorder="1" applyAlignment="1">
      <alignment vertical="top"/>
    </xf>
    <xf numFmtId="0" fontId="1" fillId="0" borderId="0" xfId="3" applyFont="1" applyAlignment="1">
      <alignment vertical="top"/>
    </xf>
    <xf numFmtId="0" fontId="27" fillId="0" borderId="0" xfId="1" applyFont="1" applyBorder="1" applyAlignment="1" applyProtection="1"/>
    <xf numFmtId="165" fontId="1" fillId="0" borderId="16" xfId="0" applyNumberFormat="1" applyFont="1" applyBorder="1" applyAlignment="1">
      <alignment horizontal="center" wrapText="1"/>
    </xf>
    <xf numFmtId="0" fontId="1" fillId="0" borderId="17" xfId="0" applyFont="1" applyBorder="1" applyAlignment="1">
      <alignment horizontal="center" wrapText="1"/>
    </xf>
    <xf numFmtId="0" fontId="0" fillId="0" borderId="16" xfId="0" applyBorder="1" applyAlignment="1">
      <alignment horizontal="center"/>
    </xf>
    <xf numFmtId="0" fontId="0" fillId="0" borderId="16" xfId="0" applyBorder="1" applyAlignment="1">
      <alignment horizontal="center" wrapText="1"/>
    </xf>
    <xf numFmtId="0" fontId="0" fillId="0" borderId="7" xfId="0" applyBorder="1"/>
    <xf numFmtId="0" fontId="1" fillId="0" borderId="7" xfId="0" applyFont="1" applyBorder="1"/>
    <xf numFmtId="0" fontId="22" fillId="0" borderId="0" xfId="3" applyFont="1" applyAlignment="1">
      <alignment horizontal="center"/>
    </xf>
    <xf numFmtId="0" fontId="22" fillId="0" borderId="1" xfId="3" applyFont="1" applyBorder="1" applyAlignment="1">
      <alignment horizontal="center"/>
    </xf>
    <xf numFmtId="0" fontId="3" fillId="0" borderId="0" xfId="0" applyFont="1" applyAlignment="1" applyProtection="1">
      <alignment vertical="top"/>
      <protection locked="0"/>
    </xf>
    <xf numFmtId="0" fontId="8" fillId="0" borderId="0" xfId="0" applyFont="1" applyAlignment="1">
      <alignment vertical="top" wrapText="1"/>
    </xf>
    <xf numFmtId="0" fontId="1" fillId="0" borderId="7" xfId="3" applyFont="1" applyBorder="1" applyAlignment="1">
      <alignment horizontal="right"/>
    </xf>
    <xf numFmtId="0" fontId="10" fillId="0" borderId="5" xfId="3" applyFont="1" applyBorder="1"/>
    <xf numFmtId="0" fontId="10" fillId="0" borderId="7" xfId="3" applyFont="1" applyBorder="1"/>
    <xf numFmtId="0" fontId="10" fillId="4" borderId="5" xfId="3" applyFont="1" applyFill="1" applyBorder="1" applyAlignment="1">
      <alignment horizontal="center"/>
    </xf>
    <xf numFmtId="0" fontId="10" fillId="7" borderId="5" xfId="3" applyFont="1" applyFill="1" applyBorder="1" applyAlignment="1">
      <alignment horizontal="center"/>
    </xf>
    <xf numFmtId="0" fontId="10" fillId="8" borderId="5" xfId="3" applyFont="1" applyFill="1" applyBorder="1" applyAlignment="1">
      <alignment horizontal="center"/>
    </xf>
    <xf numFmtId="0" fontId="10" fillId="6" borderId="5" xfId="3" applyFont="1" applyFill="1" applyBorder="1" applyAlignment="1">
      <alignment horizontal="center"/>
    </xf>
    <xf numFmtId="0" fontId="10" fillId="5" borderId="5" xfId="3" applyFont="1" applyFill="1" applyBorder="1" applyAlignment="1">
      <alignment horizontal="center"/>
    </xf>
    <xf numFmtId="0" fontId="0" fillId="0" borderId="0" xfId="0" applyAlignment="1">
      <alignment horizontal="center"/>
    </xf>
    <xf numFmtId="0" fontId="0" fillId="0" borderId="0" xfId="0" applyAlignment="1">
      <alignment horizontal="right"/>
    </xf>
    <xf numFmtId="0" fontId="1" fillId="0" borderId="12" xfId="0" applyFont="1" applyBorder="1"/>
    <xf numFmtId="0" fontId="0" fillId="0" borderId="13" xfId="0" applyBorder="1"/>
    <xf numFmtId="2" fontId="0" fillId="0" borderId="1" xfId="0" applyNumberFormat="1" applyBorder="1" applyAlignment="1">
      <alignment horizontal="right"/>
    </xf>
    <xf numFmtId="164" fontId="0" fillId="0" borderId="1" xfId="0" applyNumberFormat="1" applyBorder="1"/>
    <xf numFmtId="0" fontId="1" fillId="0" borderId="0" xfId="0" applyFont="1" applyAlignment="1">
      <alignment horizontal="right" vertical="top" wrapText="1"/>
    </xf>
    <xf numFmtId="0" fontId="1" fillId="0" borderId="0" xfId="0" applyFont="1" applyAlignment="1">
      <alignment horizontal="center" vertical="top" wrapText="1"/>
    </xf>
    <xf numFmtId="0" fontId="0" fillId="0" borderId="6" xfId="0" applyBorder="1" applyAlignment="1">
      <alignment horizontal="center"/>
    </xf>
    <xf numFmtId="0" fontId="0" fillId="0" borderId="6" xfId="0" applyBorder="1" applyAlignment="1">
      <alignment horizontal="center" vertical="top" wrapText="1"/>
    </xf>
    <xf numFmtId="0" fontId="1" fillId="0" borderId="6" xfId="0" applyFont="1" applyBorder="1" applyAlignment="1">
      <alignment horizontal="right"/>
    </xf>
    <xf numFmtId="165" fontId="0" fillId="0" borderId="6" xfId="0" applyNumberFormat="1" applyBorder="1"/>
    <xf numFmtId="0" fontId="0" fillId="0" borderId="14" xfId="0" applyBorder="1"/>
    <xf numFmtId="0" fontId="9" fillId="7" borderId="10" xfId="0" applyFont="1" applyFill="1" applyBorder="1"/>
    <xf numFmtId="0" fontId="9" fillId="7" borderId="7" xfId="0" applyFont="1" applyFill="1" applyBorder="1"/>
    <xf numFmtId="0" fontId="0" fillId="7" borderId="7" xfId="0" applyFill="1" applyBorder="1"/>
    <xf numFmtId="0" fontId="0" fillId="7" borderId="11" xfId="0" applyFill="1" applyBorder="1"/>
    <xf numFmtId="0" fontId="0" fillId="0" borderId="0" xfId="0" applyAlignment="1">
      <alignment vertical="top" wrapText="1"/>
    </xf>
    <xf numFmtId="0" fontId="10" fillId="0" borderId="0" xfId="3" applyFont="1" applyAlignment="1">
      <alignment horizontal="right"/>
    </xf>
    <xf numFmtId="169" fontId="22" fillId="0" borderId="0" xfId="3" applyNumberFormat="1" applyFont="1" applyAlignment="1">
      <alignment horizontal="right"/>
    </xf>
    <xf numFmtId="169" fontId="22" fillId="0" borderId="1" xfId="3" applyNumberFormat="1" applyFont="1" applyBorder="1" applyAlignment="1">
      <alignment horizontal="right"/>
    </xf>
    <xf numFmtId="169" fontId="22" fillId="0" borderId="1" xfId="3" applyNumberFormat="1" applyFont="1" applyBorder="1"/>
    <xf numFmtId="0" fontId="1" fillId="0" borderId="16" xfId="3" applyFont="1" applyBorder="1" applyAlignment="1">
      <alignment horizontal="center" vertical="top" wrapText="1"/>
    </xf>
    <xf numFmtId="0" fontId="22" fillId="0" borderId="0" xfId="0" applyFont="1" applyAlignment="1">
      <alignment horizontal="right" vertical="top" wrapText="1"/>
    </xf>
    <xf numFmtId="0" fontId="1" fillId="0" borderId="12" xfId="0" applyFont="1" applyBorder="1" applyAlignment="1">
      <alignment horizontal="center" vertical="top" wrapText="1"/>
    </xf>
    <xf numFmtId="0" fontId="1" fillId="0" borderId="6" xfId="0" applyFont="1" applyBorder="1" applyAlignment="1">
      <alignment horizontal="center" vertical="top" wrapText="1"/>
    </xf>
    <xf numFmtId="0" fontId="1" fillId="0" borderId="18" xfId="3" applyFont="1" applyBorder="1" applyAlignment="1">
      <alignment horizontal="center" vertical="top" wrapText="1"/>
    </xf>
    <xf numFmtId="0" fontId="0" fillId="0" borderId="18" xfId="0" applyBorder="1" applyAlignment="1">
      <alignment horizontal="center" vertical="top" wrapText="1"/>
    </xf>
    <xf numFmtId="0" fontId="22" fillId="0" borderId="17" xfId="3" applyFont="1" applyBorder="1" applyAlignment="1">
      <alignment horizontal="right" vertical="top" wrapText="1"/>
    </xf>
    <xf numFmtId="0" fontId="1" fillId="0" borderId="13" xfId="0" applyFont="1" applyBorder="1" applyAlignment="1">
      <alignment horizontal="center" vertical="top" wrapText="1"/>
    </xf>
    <xf numFmtId="0" fontId="1" fillId="0" borderId="14" xfId="0" applyFont="1" applyBorder="1" applyAlignment="1">
      <alignment horizontal="center" vertical="top" wrapText="1"/>
    </xf>
    <xf numFmtId="0" fontId="22" fillId="0" borderId="17" xfId="0" applyFont="1" applyBorder="1" applyAlignment="1">
      <alignment horizontal="right" vertical="top" wrapText="1"/>
    </xf>
    <xf numFmtId="0" fontId="0" fillId="0" borderId="17" xfId="0" applyBorder="1" applyAlignment="1">
      <alignment vertical="top" wrapText="1"/>
    </xf>
    <xf numFmtId="0" fontId="1" fillId="0" borderId="13" xfId="3" applyFont="1" applyBorder="1" applyAlignment="1">
      <alignment horizontal="right" vertical="top" wrapText="1"/>
    </xf>
    <xf numFmtId="0" fontId="22" fillId="0" borderId="14" xfId="0" applyFont="1" applyBorder="1" applyAlignment="1">
      <alignment horizontal="right" vertical="top" wrapText="1"/>
    </xf>
    <xf numFmtId="0" fontId="1" fillId="0" borderId="17" xfId="3" applyFont="1" applyBorder="1" applyAlignment="1">
      <alignment horizontal="right" vertical="top" wrapText="1"/>
    </xf>
    <xf numFmtId="0" fontId="22" fillId="0" borderId="13" xfId="3" applyFont="1" applyBorder="1" applyAlignment="1">
      <alignment horizontal="right" vertical="top" wrapText="1"/>
    </xf>
    <xf numFmtId="2" fontId="22" fillId="0" borderId="0" xfId="2" applyNumberFormat="1" applyFont="1" applyAlignment="1">
      <alignment horizontal="right"/>
    </xf>
    <xf numFmtId="2" fontId="22" fillId="0" borderId="0" xfId="3" applyNumberFormat="1" applyFont="1" applyAlignment="1">
      <alignment horizontal="right"/>
    </xf>
    <xf numFmtId="14" fontId="22" fillId="0" borderId="0" xfId="3" applyNumberFormat="1" applyFont="1" applyAlignment="1">
      <alignment horizontal="right"/>
    </xf>
    <xf numFmtId="2" fontId="22" fillId="0" borderId="1" xfId="2" applyNumberFormat="1" applyFont="1" applyBorder="1" applyAlignment="1">
      <alignment horizontal="right"/>
    </xf>
    <xf numFmtId="2" fontId="22" fillId="0" borderId="1" xfId="3" applyNumberFormat="1" applyFont="1" applyBorder="1" applyAlignment="1">
      <alignment horizontal="right"/>
    </xf>
    <xf numFmtId="169" fontId="1" fillId="0" borderId="0" xfId="3" applyNumberFormat="1" applyFont="1" applyAlignment="1">
      <alignment horizontal="right"/>
    </xf>
    <xf numFmtId="0" fontId="22" fillId="0" borderId="7" xfId="3" applyFont="1" applyBorder="1" applyAlignment="1">
      <alignment horizontal="left"/>
    </xf>
    <xf numFmtId="0" fontId="1" fillId="0" borderId="0" xfId="3" applyFont="1" applyAlignment="1">
      <alignment wrapText="1"/>
    </xf>
    <xf numFmtId="2" fontId="3" fillId="0" borderId="1" xfId="0" applyNumberFormat="1" applyFont="1" applyBorder="1"/>
    <xf numFmtId="0" fontId="6" fillId="4" borderId="8" xfId="0" applyFont="1" applyFill="1" applyBorder="1"/>
    <xf numFmtId="0" fontId="7" fillId="4" borderId="5" xfId="0" applyFont="1" applyFill="1" applyBorder="1"/>
    <xf numFmtId="0" fontId="7" fillId="4" borderId="9" xfId="0" applyFont="1" applyFill="1" applyBorder="1"/>
    <xf numFmtId="0" fontId="7" fillId="4" borderId="12" xfId="0" applyFont="1" applyFill="1" applyBorder="1"/>
    <xf numFmtId="0" fontId="12" fillId="4" borderId="6" xfId="0" applyFont="1" applyFill="1" applyBorder="1"/>
    <xf numFmtId="0" fontId="0" fillId="4" borderId="6" xfId="0" applyFill="1" applyBorder="1"/>
    <xf numFmtId="0" fontId="6" fillId="4" borderId="12" xfId="0" applyFont="1" applyFill="1" applyBorder="1"/>
    <xf numFmtId="0" fontId="29" fillId="4" borderId="0" xfId="0" applyFont="1" applyFill="1"/>
    <xf numFmtId="0" fontId="0" fillId="4" borderId="13" xfId="0" applyFill="1" applyBorder="1"/>
    <xf numFmtId="0" fontId="3" fillId="4" borderId="1" xfId="0" applyFont="1" applyFill="1" applyBorder="1"/>
    <xf numFmtId="0" fontId="3" fillId="4" borderId="1" xfId="0" applyFont="1" applyFill="1" applyBorder="1" applyAlignment="1">
      <alignment horizontal="right"/>
    </xf>
    <xf numFmtId="2" fontId="3" fillId="4" borderId="1" xfId="0" applyNumberFormat="1" applyFont="1" applyFill="1" applyBorder="1"/>
    <xf numFmtId="0" fontId="0" fillId="4" borderId="14" xfId="0" applyFill="1" applyBorder="1"/>
    <xf numFmtId="0" fontId="9" fillId="7" borderId="8" xfId="0" applyFont="1" applyFill="1" applyBorder="1"/>
    <xf numFmtId="0" fontId="9" fillId="7" borderId="5" xfId="0" applyFont="1" applyFill="1" applyBorder="1"/>
    <xf numFmtId="0" fontId="0" fillId="7" borderId="5" xfId="0" applyFill="1" applyBorder="1"/>
    <xf numFmtId="169" fontId="1" fillId="0" borderId="0" xfId="3" applyNumberFormat="1" applyFont="1"/>
    <xf numFmtId="0" fontId="22" fillId="0" borderId="16" xfId="0" applyFont="1" applyBorder="1" applyAlignment="1">
      <alignment horizontal="center" vertical="top" wrapText="1"/>
    </xf>
    <xf numFmtId="0" fontId="1" fillId="0" borderId="16" xfId="0" applyFont="1" applyBorder="1" applyAlignment="1">
      <alignment horizontal="center" vertical="top" wrapText="1"/>
    </xf>
    <xf numFmtId="0" fontId="22" fillId="0" borderId="0" xfId="3" applyFont="1" applyAlignment="1">
      <alignment horizontal="right" vertical="top" wrapText="1"/>
    </xf>
    <xf numFmtId="0" fontId="0" fillId="0" borderId="17" xfId="0" applyBorder="1" applyAlignment="1">
      <alignment horizontal="center" vertical="top" wrapText="1"/>
    </xf>
    <xf numFmtId="0" fontId="25" fillId="0" borderId="0" xfId="0" applyFont="1"/>
    <xf numFmtId="170" fontId="1" fillId="0" borderId="0" xfId="3" applyNumberFormat="1" applyFont="1"/>
    <xf numFmtId="0" fontId="0" fillId="0" borderId="0" xfId="0" applyAlignment="1">
      <alignment wrapText="1"/>
    </xf>
    <xf numFmtId="0" fontId="22" fillId="0" borderId="7" xfId="3" applyFont="1" applyBorder="1" applyAlignment="1">
      <alignment horizontal="right"/>
    </xf>
    <xf numFmtId="0" fontId="22" fillId="0" borderId="7" xfId="0" quotePrefix="1" applyFont="1" applyBorder="1"/>
    <xf numFmtId="0" fontId="22" fillId="0" borderId="7" xfId="0" applyFont="1" applyBorder="1"/>
    <xf numFmtId="164" fontId="22" fillId="0" borderId="0" xfId="0" applyNumberFormat="1" applyFont="1" applyAlignment="1">
      <alignment horizontal="right"/>
    </xf>
    <xf numFmtId="169" fontId="22" fillId="0" borderId="0" xfId="2" applyNumberFormat="1" applyFont="1" applyAlignment="1">
      <alignment horizontal="right"/>
    </xf>
    <xf numFmtId="2" fontId="1" fillId="0" borderId="0" xfId="0" quotePrefix="1" applyNumberFormat="1" applyFont="1" applyAlignment="1">
      <alignment horizontal="right"/>
    </xf>
    <xf numFmtId="164" fontId="22" fillId="0" borderId="1" xfId="0" applyNumberFormat="1" applyFont="1" applyBorder="1" applyAlignment="1">
      <alignment horizontal="right"/>
    </xf>
    <xf numFmtId="169" fontId="22" fillId="0" borderId="1" xfId="2" applyNumberFormat="1" applyFont="1" applyBorder="1" applyAlignment="1">
      <alignment horizontal="right"/>
    </xf>
    <xf numFmtId="0" fontId="0" fillId="0" borderId="1" xfId="0" applyBorder="1" applyAlignment="1">
      <alignment horizontal="right"/>
    </xf>
    <xf numFmtId="0" fontId="0" fillId="0" borderId="0" xfId="0" quotePrefix="1"/>
    <xf numFmtId="164" fontId="0" fillId="0" borderId="14" xfId="0" applyNumberFormat="1" applyBorder="1"/>
    <xf numFmtId="0" fontId="18" fillId="0" borderId="0" xfId="0" applyFont="1"/>
    <xf numFmtId="0" fontId="1" fillId="0" borderId="6" xfId="0" applyFont="1" applyBorder="1"/>
    <xf numFmtId="0" fontId="22" fillId="7" borderId="17" xfId="3" applyFont="1" applyFill="1" applyBorder="1" applyAlignment="1">
      <alignment horizontal="right" vertical="top" wrapText="1"/>
    </xf>
    <xf numFmtId="0" fontId="1" fillId="7" borderId="0" xfId="3" applyFont="1" applyFill="1" applyAlignment="1">
      <alignment horizontal="right"/>
    </xf>
    <xf numFmtId="2" fontId="22" fillId="7" borderId="0" xfId="0" applyNumberFormat="1" applyFont="1" applyFill="1" applyAlignment="1">
      <alignment horizontal="right"/>
    </xf>
    <xf numFmtId="2" fontId="22" fillId="7" borderId="1" xfId="0" applyNumberFormat="1" applyFont="1" applyFill="1" applyBorder="1" applyAlignment="1">
      <alignment horizontal="right"/>
    </xf>
    <xf numFmtId="0" fontId="1" fillId="6" borderId="17" xfId="3" applyFont="1" applyFill="1" applyBorder="1" applyAlignment="1">
      <alignment horizontal="center" vertical="top" wrapText="1"/>
    </xf>
    <xf numFmtId="0" fontId="1" fillId="6" borderId="0" xfId="3" applyFont="1" applyFill="1" applyAlignment="1">
      <alignment horizontal="right"/>
    </xf>
    <xf numFmtId="2" fontId="22" fillId="6" borderId="0" xfId="2" applyNumberFormat="1" applyFont="1" applyFill="1" applyAlignment="1">
      <alignment horizontal="right"/>
    </xf>
    <xf numFmtId="2" fontId="22" fillId="6" borderId="1" xfId="2" applyNumberFormat="1" applyFont="1" applyFill="1" applyBorder="1" applyAlignment="1">
      <alignment horizontal="right"/>
    </xf>
    <xf numFmtId="0" fontId="0" fillId="4" borderId="0" xfId="0" applyFill="1"/>
    <xf numFmtId="0" fontId="1" fillId="4" borderId="6" xfId="0" applyFont="1" applyFill="1" applyBorder="1"/>
    <xf numFmtId="0" fontId="1" fillId="4" borderId="14" xfId="0" applyFont="1" applyFill="1" applyBorder="1"/>
    <xf numFmtId="0" fontId="0" fillId="0" borderId="0" xfId="0" applyAlignment="1">
      <alignment horizontal="center" vertical="top" wrapText="1"/>
    </xf>
    <xf numFmtId="0" fontId="0" fillId="0" borderId="12" xfId="0" applyBorder="1" applyAlignment="1">
      <alignment horizontal="center" vertical="top" wrapText="1"/>
    </xf>
    <xf numFmtId="0" fontId="22" fillId="0" borderId="5" xfId="3" applyFont="1" applyBorder="1" applyAlignment="1">
      <alignment horizontal="center"/>
    </xf>
    <xf numFmtId="0" fontId="1" fillId="0" borderId="15" xfId="3" applyFont="1" applyBorder="1" applyAlignment="1">
      <alignment horizontal="center" wrapText="1"/>
    </xf>
    <xf numFmtId="0" fontId="0" fillId="0" borderId="3" xfId="0" applyBorder="1" applyAlignment="1">
      <alignment horizontal="center" wrapText="1"/>
    </xf>
    <xf numFmtId="0" fontId="1" fillId="0" borderId="5" xfId="0" applyFont="1" applyBorder="1" applyAlignment="1">
      <alignment horizontal="center"/>
    </xf>
    <xf numFmtId="0" fontId="0" fillId="0" borderId="5" xfId="0" applyBorder="1" applyAlignment="1">
      <alignment horizontal="center"/>
    </xf>
    <xf numFmtId="0" fontId="1" fillId="0" borderId="5" xfId="3" applyFont="1" applyBorder="1" applyAlignment="1">
      <alignment horizontal="center"/>
    </xf>
    <xf numFmtId="0" fontId="31" fillId="0" borderId="7" xfId="3" applyFont="1" applyBorder="1" applyAlignment="1">
      <alignment horizontal="center"/>
    </xf>
    <xf numFmtId="0" fontId="22" fillId="0" borderId="4" xfId="3" applyFont="1" applyBorder="1" applyAlignment="1">
      <alignment horizontal="center"/>
    </xf>
    <xf numFmtId="0" fontId="0" fillId="0" borderId="7" xfId="0" quotePrefix="1" applyBorder="1" applyAlignment="1">
      <alignment horizontal="center"/>
    </xf>
    <xf numFmtId="0" fontId="0" fillId="0" borderId="11" xfId="0" applyBorder="1" applyAlignment="1">
      <alignment horizontal="center"/>
    </xf>
    <xf numFmtId="0" fontId="1" fillId="0" borderId="10" xfId="0" applyFont="1" applyBorder="1" applyAlignment="1">
      <alignment horizontal="center" vertical="top" wrapText="1"/>
    </xf>
    <xf numFmtId="0" fontId="0" fillId="0" borderId="11" xfId="0" applyBorder="1" applyAlignment="1">
      <alignment horizontal="center" vertical="top" wrapText="1"/>
    </xf>
    <xf numFmtId="0" fontId="1" fillId="0" borderId="1" xfId="3" applyFont="1" applyBorder="1" applyAlignment="1">
      <alignment vertical="top" wrapText="1"/>
    </xf>
    <xf numFmtId="3" fontId="0" fillId="0" borderId="1" xfId="0" applyNumberFormat="1" applyBorder="1"/>
    <xf numFmtId="0" fontId="1" fillId="0" borderId="1" xfId="3" applyFont="1" applyBorder="1" applyAlignment="1">
      <alignment horizontal="center"/>
    </xf>
    <xf numFmtId="0" fontId="22" fillId="0" borderId="5" xfId="3" applyFont="1" applyBorder="1"/>
    <xf numFmtId="0" fontId="1" fillId="0" borderId="5" xfId="3" applyFont="1" applyBorder="1"/>
    <xf numFmtId="0" fontId="22" fillId="0" borderId="5" xfId="0" applyFont="1" applyBorder="1" applyAlignment="1">
      <alignment horizontal="center"/>
    </xf>
    <xf numFmtId="0" fontId="1" fillId="0" borderId="5" xfId="0" applyFont="1" applyBorder="1"/>
    <xf numFmtId="0" fontId="0" fillId="0" borderId="5" xfId="0" applyBorder="1"/>
    <xf numFmtId="0" fontId="1" fillId="0" borderId="15" xfId="3" applyFont="1" applyBorder="1" applyAlignment="1">
      <alignment horizontal="center"/>
    </xf>
    <xf numFmtId="0" fontId="0" fillId="0" borderId="3" xfId="0" applyBorder="1" applyAlignment="1">
      <alignment horizontal="center"/>
    </xf>
    <xf numFmtId="0" fontId="22" fillId="0" borderId="0" xfId="0" applyFont="1" applyAlignment="1">
      <alignment horizontal="center"/>
    </xf>
    <xf numFmtId="0" fontId="0" fillId="0" borderId="7" xfId="0" applyBorder="1" applyAlignment="1">
      <alignment horizontal="left"/>
    </xf>
    <xf numFmtId="0" fontId="51" fillId="0" borderId="0" xfId="1" applyNumberFormat="1" applyFont="1" applyBorder="1" applyAlignment="1" applyProtection="1"/>
    <xf numFmtId="0" fontId="52" fillId="0" borderId="0" xfId="1" applyFont="1" applyBorder="1" applyAlignment="1" applyProtection="1">
      <alignment horizontal="left"/>
    </xf>
    <xf numFmtId="0" fontId="53" fillId="0" borderId="0" xfId="1" applyNumberFormat="1" applyFont="1" applyAlignment="1" applyProtection="1"/>
    <xf numFmtId="0" fontId="53" fillId="0" borderId="0" xfId="1" applyFont="1" applyAlignment="1" applyProtection="1"/>
    <xf numFmtId="0" fontId="53" fillId="0" borderId="0" xfId="1" applyNumberFormat="1" applyFont="1" applyBorder="1" applyAlignment="1" applyProtection="1"/>
    <xf numFmtId="0" fontId="53" fillId="0" borderId="0" xfId="1" applyFont="1" applyBorder="1" applyAlignment="1" applyProtection="1"/>
    <xf numFmtId="0" fontId="37" fillId="0" borderId="0" xfId="1" applyFont="1" applyAlignment="1" applyProtection="1"/>
    <xf numFmtId="0" fontId="53" fillId="0" borderId="0" xfId="1" applyNumberFormat="1" applyFont="1" applyAlignment="1" applyProtection="1">
      <alignment readingOrder="1"/>
    </xf>
    <xf numFmtId="0" fontId="53" fillId="0" borderId="0" xfId="1" applyFont="1" applyAlignment="1" applyProtection="1">
      <alignment readingOrder="1"/>
    </xf>
    <xf numFmtId="0" fontId="18" fillId="0" borderId="0" xfId="0" applyFont="1" applyAlignment="1">
      <alignment horizontal="center"/>
    </xf>
    <xf numFmtId="0" fontId="3" fillId="0" borderId="0" xfId="0" applyFont="1" applyAlignment="1">
      <alignment wrapText="1"/>
    </xf>
    <xf numFmtId="0" fontId="5" fillId="0" borderId="10" xfId="0" applyFont="1" applyBorder="1" applyAlignment="1">
      <alignment horizontal="center"/>
    </xf>
    <xf numFmtId="0" fontId="22" fillId="0" borderId="12" xfId="0" applyFont="1" applyBorder="1" applyAlignment="1">
      <alignment horizontal="center"/>
    </xf>
    <xf numFmtId="0" fontId="22" fillId="0" borderId="4" xfId="3" applyFont="1" applyBorder="1"/>
    <xf numFmtId="0" fontId="31" fillId="0" borderId="7" xfId="3" applyFont="1" applyBorder="1"/>
    <xf numFmtId="0" fontId="1" fillId="0" borderId="0" xfId="0" applyFont="1" applyAlignment="1">
      <alignment horizontal="center"/>
    </xf>
    <xf numFmtId="0" fontId="22" fillId="0" borderId="7" xfId="3" applyFont="1" applyBorder="1" applyAlignment="1">
      <alignment horizontal="center"/>
    </xf>
    <xf numFmtId="0" fontId="31" fillId="0" borderId="7" xfId="3" applyFont="1" applyBorder="1" applyAlignment="1">
      <alignment horizontal="left"/>
    </xf>
    <xf numFmtId="0" fontId="24" fillId="0" borderId="1" xfId="3" applyFont="1" applyBorder="1" applyAlignment="1">
      <alignment horizontal="center"/>
    </xf>
    <xf numFmtId="0" fontId="22" fillId="0" borderId="1" xfId="0" applyFont="1" applyBorder="1" applyAlignment="1">
      <alignment horizontal="center"/>
    </xf>
    <xf numFmtId="0" fontId="1" fillId="6" borderId="16" xfId="3" applyFont="1" applyFill="1" applyBorder="1" applyAlignment="1">
      <alignment horizontal="center" vertical="top"/>
    </xf>
    <xf numFmtId="0" fontId="1" fillId="0" borderId="16" xfId="3" applyFont="1" applyBorder="1" applyAlignment="1">
      <alignment horizontal="center" vertical="top"/>
    </xf>
    <xf numFmtId="0" fontId="1" fillId="0" borderId="12" xfId="0" applyFont="1" applyBorder="1" applyAlignment="1">
      <alignment horizontal="center" vertical="top"/>
    </xf>
    <xf numFmtId="0" fontId="1" fillId="0" borderId="6" xfId="0" applyFont="1" applyBorder="1" applyAlignment="1">
      <alignment horizontal="center" vertical="top"/>
    </xf>
    <xf numFmtId="0" fontId="1" fillId="6" borderId="18" xfId="3" applyFont="1" applyFill="1" applyBorder="1" applyAlignment="1">
      <alignment horizontal="center" vertical="top"/>
    </xf>
    <xf numFmtId="0" fontId="1" fillId="0" borderId="18" xfId="3" applyFont="1" applyBorder="1" applyAlignment="1">
      <alignment horizontal="center" vertical="top"/>
    </xf>
    <xf numFmtId="0" fontId="22" fillId="7" borderId="16" xfId="3" applyFont="1" applyFill="1" applyBorder="1" applyAlignment="1">
      <alignment horizontal="center" vertical="top"/>
    </xf>
    <xf numFmtId="0" fontId="0" fillId="0" borderId="11" xfId="0" applyBorder="1" applyAlignment="1">
      <alignment horizontal="center" vertical="top"/>
    </xf>
    <xf numFmtId="0" fontId="22" fillId="0" borderId="16" xfId="0" applyFont="1" applyBorder="1" applyAlignment="1">
      <alignment horizontal="center" vertical="top"/>
    </xf>
    <xf numFmtId="0" fontId="1" fillId="0" borderId="16" xfId="0" applyFont="1" applyBorder="1" applyAlignment="1">
      <alignment horizontal="center" vertical="top"/>
    </xf>
    <xf numFmtId="0" fontId="1" fillId="0" borderId="0" xfId="3" applyFont="1" applyAlignment="1">
      <alignment horizontal="center" vertical="top"/>
    </xf>
    <xf numFmtId="0" fontId="22" fillId="0" borderId="0" xfId="0" applyFont="1" applyAlignment="1">
      <alignment horizontal="center" vertical="top"/>
    </xf>
    <xf numFmtId="0" fontId="1" fillId="7" borderId="18" xfId="3" applyFont="1" applyFill="1" applyBorder="1" applyAlignment="1">
      <alignment horizontal="center" vertical="top"/>
    </xf>
    <xf numFmtId="0" fontId="22" fillId="0" borderId="18" xfId="0" applyFont="1" applyBorder="1" applyAlignment="1">
      <alignment horizontal="center" vertical="top"/>
    </xf>
    <xf numFmtId="0" fontId="1" fillId="0" borderId="10" xfId="0" applyFont="1" applyBorder="1" applyAlignment="1">
      <alignment horizontal="left" vertical="top"/>
    </xf>
    <xf numFmtId="0" fontId="10" fillId="0" borderId="0" xfId="3" applyFont="1" applyAlignment="1">
      <alignment horizontal="center"/>
    </xf>
    <xf numFmtId="0" fontId="22" fillId="0" borderId="16" xfId="3" applyFont="1" applyBorder="1" applyAlignment="1">
      <alignment horizontal="center" vertical="top" wrapText="1"/>
    </xf>
    <xf numFmtId="0" fontId="1" fillId="0" borderId="0" xfId="3" applyFont="1" applyAlignment="1">
      <alignment horizontal="center" vertical="top" wrapText="1"/>
    </xf>
    <xf numFmtId="0" fontId="22" fillId="0" borderId="0" xfId="0" applyFont="1" applyAlignment="1">
      <alignment horizontal="center" vertical="top" wrapText="1"/>
    </xf>
    <xf numFmtId="0" fontId="22" fillId="0" borderId="18" xfId="0" applyFont="1" applyBorder="1" applyAlignment="1">
      <alignment horizontal="center" vertical="top" wrapText="1"/>
    </xf>
    <xf numFmtId="0" fontId="22" fillId="0" borderId="17" xfId="3" applyFont="1" applyBorder="1" applyAlignment="1">
      <alignment horizontal="center" vertical="top" wrapText="1"/>
    </xf>
    <xf numFmtId="0" fontId="22" fillId="0" borderId="17" xfId="0" applyFont="1" applyBorder="1" applyAlignment="1">
      <alignment horizontal="center" vertical="top" wrapText="1"/>
    </xf>
    <xf numFmtId="0" fontId="1" fillId="0" borderId="13" xfId="3" applyFont="1" applyBorder="1" applyAlignment="1">
      <alignment horizontal="center" vertical="top" wrapText="1"/>
    </xf>
    <xf numFmtId="0" fontId="22" fillId="0" borderId="14" xfId="0" applyFont="1" applyBorder="1" applyAlignment="1">
      <alignment horizontal="center" vertical="top" wrapText="1"/>
    </xf>
    <xf numFmtId="0" fontId="1" fillId="0" borderId="17" xfId="3" applyFont="1" applyBorder="1" applyAlignment="1">
      <alignment horizontal="center" vertical="top" wrapText="1"/>
    </xf>
    <xf numFmtId="0" fontId="10" fillId="3" borderId="5" xfId="3" applyFont="1" applyFill="1" applyBorder="1" applyAlignment="1">
      <alignment horizontal="center"/>
    </xf>
    <xf numFmtId="1" fontId="0" fillId="0" borderId="0" xfId="0" applyNumberFormat="1"/>
    <xf numFmtId="0" fontId="39" fillId="0" borderId="0" xfId="0" applyFont="1" applyAlignment="1">
      <alignment vertical="center"/>
    </xf>
    <xf numFmtId="1" fontId="0" fillId="0" borderId="1" xfId="0" applyNumberFormat="1" applyBorder="1"/>
    <xf numFmtId="165" fontId="1" fillId="0" borderId="0" xfId="3" applyNumberFormat="1" applyFont="1"/>
    <xf numFmtId="2" fontId="1" fillId="0" borderId="0" xfId="3" applyNumberFormat="1" applyFont="1" applyAlignment="1">
      <alignment vertical="top" wrapText="1"/>
    </xf>
    <xf numFmtId="165" fontId="1" fillId="0" borderId="0" xfId="0" applyNumberFormat="1" applyFont="1"/>
    <xf numFmtId="165" fontId="1" fillId="0" borderId="1" xfId="0" applyNumberFormat="1" applyFont="1" applyBorder="1"/>
    <xf numFmtId="3" fontId="22" fillId="0" borderId="0" xfId="3" applyNumberFormat="1" applyFont="1"/>
    <xf numFmtId="0" fontId="1" fillId="0" borderId="0" xfId="0" applyFont="1" applyAlignment="1">
      <alignment wrapText="1"/>
    </xf>
    <xf numFmtId="0" fontId="10" fillId="0" borderId="0" xfId="0" applyFont="1" applyAlignment="1">
      <alignment vertical="top" wrapText="1"/>
    </xf>
    <xf numFmtId="14" fontId="1" fillId="0" borderId="0" xfId="0" applyNumberFormat="1" applyFont="1"/>
    <xf numFmtId="173" fontId="0" fillId="0" borderId="0" xfId="0" applyNumberFormat="1"/>
    <xf numFmtId="174" fontId="0" fillId="0" borderId="0" xfId="0" applyNumberFormat="1"/>
    <xf numFmtId="174" fontId="0" fillId="0" borderId="1" xfId="0" applyNumberFormat="1" applyBorder="1"/>
    <xf numFmtId="0" fontId="55" fillId="0" borderId="0" xfId="1" applyFont="1" applyAlignment="1" applyProtection="1"/>
    <xf numFmtId="0" fontId="51" fillId="0" borderId="0" xfId="1" applyFont="1" applyBorder="1" applyAlignment="1" applyProtection="1"/>
    <xf numFmtId="0" fontId="51" fillId="0" borderId="0" xfId="1" applyNumberFormat="1" applyFont="1" applyAlignment="1" applyProtection="1"/>
    <xf numFmtId="0" fontId="0" fillId="0" borderId="18" xfId="0" applyBorder="1" applyAlignment="1">
      <alignment horizontal="left" vertical="top"/>
    </xf>
    <xf numFmtId="0" fontId="10" fillId="8" borderId="8" xfId="3" applyFont="1" applyFill="1" applyBorder="1" applyAlignment="1">
      <alignment horizontal="center"/>
    </xf>
    <xf numFmtId="0" fontId="10" fillId="8" borderId="9" xfId="3" applyFont="1" applyFill="1" applyBorder="1" applyAlignment="1">
      <alignment horizontal="center"/>
    </xf>
    <xf numFmtId="0" fontId="49" fillId="7" borderId="1" xfId="0" applyFont="1" applyFill="1" applyBorder="1"/>
    <xf numFmtId="0" fontId="56" fillId="4" borderId="0" xfId="0" applyFont="1" applyFill="1"/>
    <xf numFmtId="0" fontId="9" fillId="0" borderId="0" xfId="0" applyFont="1" applyAlignment="1">
      <alignment horizontal="center"/>
    </xf>
    <xf numFmtId="0" fontId="9" fillId="0" borderId="6" xfId="0" applyFont="1" applyBorder="1" applyAlignment="1">
      <alignment horizontal="center"/>
    </xf>
    <xf numFmtId="0" fontId="10" fillId="5" borderId="5" xfId="3" applyFont="1" applyFill="1" applyBorder="1" applyAlignment="1">
      <alignment horizontal="left"/>
    </xf>
    <xf numFmtId="0" fontId="10" fillId="5" borderId="9" xfId="3" applyFont="1" applyFill="1" applyBorder="1" applyAlignment="1">
      <alignment horizontal="left"/>
    </xf>
    <xf numFmtId="0" fontId="10" fillId="4" borderId="8" xfId="3" applyFont="1" applyFill="1" applyBorder="1" applyAlignment="1">
      <alignment horizontal="center"/>
    </xf>
    <xf numFmtId="0" fontId="10" fillId="4" borderId="9" xfId="3" applyFont="1" applyFill="1" applyBorder="1" applyAlignment="1">
      <alignment horizontal="center"/>
    </xf>
    <xf numFmtId="0" fontId="10" fillId="7" borderId="8" xfId="3" applyFont="1" applyFill="1" applyBorder="1" applyAlignment="1">
      <alignment horizontal="center"/>
    </xf>
    <xf numFmtId="0" fontId="10" fillId="7" borderId="9" xfId="3" applyFont="1" applyFill="1" applyBorder="1" applyAlignment="1">
      <alignment horizontal="center"/>
    </xf>
    <xf numFmtId="0" fontId="10" fillId="6" borderId="8" xfId="3" applyFont="1" applyFill="1" applyBorder="1" applyAlignment="1">
      <alignment horizontal="center"/>
    </xf>
    <xf numFmtId="0" fontId="10" fillId="6" borderId="9" xfId="3" applyFont="1" applyFill="1" applyBorder="1" applyAlignment="1">
      <alignment horizontal="center"/>
    </xf>
  </cellXfs>
  <cellStyles count="7">
    <cellStyle name="Comma" xfId="5" builtinId="3"/>
    <cellStyle name="Comma 2" xfId="6" xr:uid="{42C22B69-B827-4A82-B8ED-9BCC437DB5E2}"/>
    <cellStyle name="Hyperlink" xfId="1" builtinId="8"/>
    <cellStyle name="Normal" xfId="0" builtinId="0"/>
    <cellStyle name="Normal_Comp. of Cur. Mktg. Yr. For." xfId="2" xr:uid="{00000000-0005-0000-0000-000003000000}"/>
    <cellStyle name="Normal_Crn01-02-new style" xfId="3" xr:uid="{00000000-0005-0000-0000-000004000000}"/>
    <cellStyle name="Normal_Data" xfId="4" xr:uid="{00000000-0005-0000-0000-000005000000}"/>
  </cellStyles>
  <dxfs count="0"/>
  <tableStyles count="0" defaultTableStyle="TableStyleMedium9" defaultPivotStyle="PivotStyleLight16"/>
  <colors>
    <mruColors>
      <color rgb="FF882255"/>
      <color rgb="FFE1E1E1"/>
      <color rgb="FF88CCEE"/>
      <color rgb="FF332288"/>
      <color rgb="FF117733"/>
      <color rgb="FF9DBEE7"/>
      <color rgb="FF92CDDC"/>
      <color rgb="FFCCFFFF"/>
      <color rgb="FFCCFF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Figure 1.  Futures forecast of U.S. upland cotton producers' season-average price received (SAP),  </a:t>
            </a:r>
          </a:p>
          <a:p>
            <a:pPr>
              <a:defRPr sz="1000" b="0" i="0"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 marketing year 2024/25</a:t>
            </a:r>
          </a:p>
        </c:rich>
      </c:tx>
      <c:layout>
        <c:manualLayout>
          <c:xMode val="edge"/>
          <c:yMode val="edge"/>
          <c:x val="0.20812883659591652"/>
          <c:y val="2.5346724055475847E-2"/>
        </c:manualLayout>
      </c:layout>
      <c:overlay val="0"/>
      <c:spPr>
        <a:noFill/>
        <a:ln w="25400">
          <a:noFill/>
        </a:ln>
      </c:spPr>
    </c:title>
    <c:autoTitleDeleted val="0"/>
    <c:plotArea>
      <c:layout>
        <c:manualLayout>
          <c:layoutTarget val="inner"/>
          <c:xMode val="edge"/>
          <c:yMode val="edge"/>
          <c:x val="0.14568410961142891"/>
          <c:y val="0.1447547299381369"/>
          <c:w val="0.7675944147315551"/>
          <c:h val="0.69440507756811953"/>
        </c:manualLayout>
      </c:layout>
      <c:lineChart>
        <c:grouping val="standard"/>
        <c:varyColors val="0"/>
        <c:ser>
          <c:idx val="1"/>
          <c:order val="0"/>
          <c:tx>
            <c:strRef>
              <c:f>'2024-25 Forecast'!$H$474</c:f>
              <c:strCache>
                <c:ptCount val="1"/>
                <c:pt idx="0">
                  <c:v>Actual SAP available in </c:v>
                </c:pt>
              </c:strCache>
            </c:strRef>
          </c:tx>
          <c:spPr>
            <a:ln w="25400">
              <a:solidFill>
                <a:srgbClr val="800000"/>
              </a:solidFill>
              <a:prstDash val="solid"/>
            </a:ln>
          </c:spPr>
          <c:marker>
            <c:symbol val="square"/>
            <c:size val="5"/>
            <c:spPr>
              <a:noFill/>
              <a:ln w="9525">
                <a:noFill/>
              </a:ln>
            </c:spPr>
          </c:marker>
          <c:cat>
            <c:numRef>
              <c:f>'2024-25 Forecast'!$B$478:$B$542</c:f>
              <c:numCache>
                <c:formatCode>[$-409]d\-mmm\-yy;@</c:formatCode>
                <c:ptCount val="65"/>
                <c:pt idx="0">
                  <c:v>45414</c:v>
                </c:pt>
                <c:pt idx="1">
                  <c:v>45421</c:v>
                </c:pt>
                <c:pt idx="2">
                  <c:v>45428</c:v>
                </c:pt>
                <c:pt idx="3">
                  <c:v>45435</c:v>
                </c:pt>
                <c:pt idx="4">
                  <c:v>45442</c:v>
                </c:pt>
                <c:pt idx="5">
                  <c:v>45449</c:v>
                </c:pt>
                <c:pt idx="6">
                  <c:v>45456</c:v>
                </c:pt>
                <c:pt idx="7">
                  <c:v>45463</c:v>
                </c:pt>
                <c:pt idx="8">
                  <c:v>45470</c:v>
                </c:pt>
                <c:pt idx="9">
                  <c:v>45477</c:v>
                </c:pt>
                <c:pt idx="10">
                  <c:v>45484</c:v>
                </c:pt>
                <c:pt idx="11">
                  <c:v>45491</c:v>
                </c:pt>
                <c:pt idx="12">
                  <c:v>45498</c:v>
                </c:pt>
                <c:pt idx="13">
                  <c:v>45505</c:v>
                </c:pt>
                <c:pt idx="14">
                  <c:v>45512</c:v>
                </c:pt>
                <c:pt idx="15">
                  <c:v>45519</c:v>
                </c:pt>
                <c:pt idx="16">
                  <c:v>45526</c:v>
                </c:pt>
                <c:pt idx="17">
                  <c:v>45533</c:v>
                </c:pt>
                <c:pt idx="18">
                  <c:v>45540</c:v>
                </c:pt>
                <c:pt idx="19">
                  <c:v>45547</c:v>
                </c:pt>
                <c:pt idx="20">
                  <c:v>45554</c:v>
                </c:pt>
                <c:pt idx="21">
                  <c:v>45561</c:v>
                </c:pt>
                <c:pt idx="22">
                  <c:v>45568</c:v>
                </c:pt>
                <c:pt idx="23">
                  <c:v>45575</c:v>
                </c:pt>
                <c:pt idx="24">
                  <c:v>45582</c:v>
                </c:pt>
                <c:pt idx="25">
                  <c:v>45589</c:v>
                </c:pt>
                <c:pt idx="26">
                  <c:v>45596</c:v>
                </c:pt>
                <c:pt idx="27">
                  <c:v>45603</c:v>
                </c:pt>
                <c:pt idx="28">
                  <c:v>45610</c:v>
                </c:pt>
                <c:pt idx="29">
                  <c:v>45617</c:v>
                </c:pt>
                <c:pt idx="30">
                  <c:v>45624</c:v>
                </c:pt>
                <c:pt idx="31">
                  <c:v>45631</c:v>
                </c:pt>
                <c:pt idx="32">
                  <c:v>45638</c:v>
                </c:pt>
                <c:pt idx="33">
                  <c:v>45645</c:v>
                </c:pt>
                <c:pt idx="34">
                  <c:v>45652</c:v>
                </c:pt>
                <c:pt idx="35">
                  <c:v>45659</c:v>
                </c:pt>
                <c:pt idx="36">
                  <c:v>45666</c:v>
                </c:pt>
                <c:pt idx="37">
                  <c:v>45673</c:v>
                </c:pt>
                <c:pt idx="38">
                  <c:v>45680</c:v>
                </c:pt>
                <c:pt idx="39">
                  <c:v>45687</c:v>
                </c:pt>
                <c:pt idx="40">
                  <c:v>45694</c:v>
                </c:pt>
                <c:pt idx="41">
                  <c:v>45701</c:v>
                </c:pt>
                <c:pt idx="42">
                  <c:v>45708</c:v>
                </c:pt>
                <c:pt idx="43">
                  <c:v>45715</c:v>
                </c:pt>
                <c:pt idx="44">
                  <c:v>45722</c:v>
                </c:pt>
                <c:pt idx="45">
                  <c:v>45729</c:v>
                </c:pt>
                <c:pt idx="46">
                  <c:v>45736</c:v>
                </c:pt>
                <c:pt idx="47">
                  <c:v>45743</c:v>
                </c:pt>
                <c:pt idx="48">
                  <c:v>45750</c:v>
                </c:pt>
                <c:pt idx="49">
                  <c:v>45757</c:v>
                </c:pt>
                <c:pt idx="50">
                  <c:v>45764</c:v>
                </c:pt>
                <c:pt idx="51">
                  <c:v>45771</c:v>
                </c:pt>
                <c:pt idx="52">
                  <c:v>45778</c:v>
                </c:pt>
                <c:pt idx="53">
                  <c:v>45785</c:v>
                </c:pt>
                <c:pt idx="54">
                  <c:v>45792</c:v>
                </c:pt>
                <c:pt idx="55">
                  <c:v>45799</c:v>
                </c:pt>
                <c:pt idx="56">
                  <c:v>45806</c:v>
                </c:pt>
                <c:pt idx="57">
                  <c:v>45813</c:v>
                </c:pt>
                <c:pt idx="58">
                  <c:v>45820</c:v>
                </c:pt>
                <c:pt idx="59">
                  <c:v>45827</c:v>
                </c:pt>
                <c:pt idx="60">
                  <c:v>45834</c:v>
                </c:pt>
                <c:pt idx="61">
                  <c:v>45841</c:v>
                </c:pt>
                <c:pt idx="62">
                  <c:v>45848</c:v>
                </c:pt>
                <c:pt idx="63">
                  <c:v>45855</c:v>
                </c:pt>
                <c:pt idx="64">
                  <c:v>45862</c:v>
                </c:pt>
              </c:numCache>
            </c:numRef>
          </c:cat>
          <c:val>
            <c:numRef>
              <c:f>'2024-25 Forecast'!$H$478:$H$542</c:f>
              <c:numCache>
                <c:formatCode>General</c:formatCode>
                <c:ptCount val="65"/>
              </c:numCache>
            </c:numRef>
          </c:val>
          <c:smooth val="0"/>
          <c:extLst>
            <c:ext xmlns:c16="http://schemas.microsoft.com/office/drawing/2014/chart" uri="{C3380CC4-5D6E-409C-BE32-E72D297353CC}">
              <c16:uniqueId val="{00000000-432B-4E36-9A26-BD3B06FFAE64}"/>
            </c:ext>
          </c:extLst>
        </c:ser>
        <c:ser>
          <c:idx val="6"/>
          <c:order val="1"/>
          <c:tx>
            <c:strRef>
              <c:f>'2024-25 Forecast'!$C$474</c:f>
              <c:strCache>
                <c:ptCount val="1"/>
                <c:pt idx="0">
                  <c:v>Futures SAP forecast</c:v>
                </c:pt>
              </c:strCache>
            </c:strRef>
          </c:tx>
          <c:spPr>
            <a:ln w="25400">
              <a:solidFill>
                <a:srgbClr val="117733"/>
              </a:solidFill>
              <a:prstDash val="solid"/>
            </a:ln>
          </c:spPr>
          <c:marker>
            <c:symbol val="none"/>
          </c:marker>
          <c:cat>
            <c:numRef>
              <c:f>'2024-25 Forecast'!$B$478:$B$542</c:f>
              <c:numCache>
                <c:formatCode>[$-409]d\-mmm\-yy;@</c:formatCode>
                <c:ptCount val="65"/>
                <c:pt idx="0">
                  <c:v>45414</c:v>
                </c:pt>
                <c:pt idx="1">
                  <c:v>45421</c:v>
                </c:pt>
                <c:pt idx="2">
                  <c:v>45428</c:v>
                </c:pt>
                <c:pt idx="3">
                  <c:v>45435</c:v>
                </c:pt>
                <c:pt idx="4">
                  <c:v>45442</c:v>
                </c:pt>
                <c:pt idx="5">
                  <c:v>45449</c:v>
                </c:pt>
                <c:pt idx="6">
                  <c:v>45456</c:v>
                </c:pt>
                <c:pt idx="7">
                  <c:v>45463</c:v>
                </c:pt>
                <c:pt idx="8">
                  <c:v>45470</c:v>
                </c:pt>
                <c:pt idx="9">
                  <c:v>45477</c:v>
                </c:pt>
                <c:pt idx="10">
                  <c:v>45484</c:v>
                </c:pt>
                <c:pt idx="11">
                  <c:v>45491</c:v>
                </c:pt>
                <c:pt idx="12">
                  <c:v>45498</c:v>
                </c:pt>
                <c:pt idx="13">
                  <c:v>45505</c:v>
                </c:pt>
                <c:pt idx="14">
                  <c:v>45512</c:v>
                </c:pt>
                <c:pt idx="15">
                  <c:v>45519</c:v>
                </c:pt>
                <c:pt idx="16">
                  <c:v>45526</c:v>
                </c:pt>
                <c:pt idx="17">
                  <c:v>45533</c:v>
                </c:pt>
                <c:pt idx="18">
                  <c:v>45540</c:v>
                </c:pt>
                <c:pt idx="19">
                  <c:v>45547</c:v>
                </c:pt>
                <c:pt idx="20">
                  <c:v>45554</c:v>
                </c:pt>
                <c:pt idx="21">
                  <c:v>45561</c:v>
                </c:pt>
                <c:pt idx="22">
                  <c:v>45568</c:v>
                </c:pt>
                <c:pt idx="23">
                  <c:v>45575</c:v>
                </c:pt>
                <c:pt idx="24">
                  <c:v>45582</c:v>
                </c:pt>
                <c:pt idx="25">
                  <c:v>45589</c:v>
                </c:pt>
                <c:pt idx="26">
                  <c:v>45596</c:v>
                </c:pt>
                <c:pt idx="27">
                  <c:v>45603</c:v>
                </c:pt>
                <c:pt idx="28">
                  <c:v>45610</c:v>
                </c:pt>
                <c:pt idx="29">
                  <c:v>45617</c:v>
                </c:pt>
                <c:pt idx="30">
                  <c:v>45624</c:v>
                </c:pt>
                <c:pt idx="31">
                  <c:v>45631</c:v>
                </c:pt>
                <c:pt idx="32">
                  <c:v>45638</c:v>
                </c:pt>
                <c:pt idx="33">
                  <c:v>45645</c:v>
                </c:pt>
                <c:pt idx="34">
                  <c:v>45652</c:v>
                </c:pt>
                <c:pt idx="35">
                  <c:v>45659</c:v>
                </c:pt>
                <c:pt idx="36">
                  <c:v>45666</c:v>
                </c:pt>
                <c:pt idx="37">
                  <c:v>45673</c:v>
                </c:pt>
                <c:pt idx="38">
                  <c:v>45680</c:v>
                </c:pt>
                <c:pt idx="39">
                  <c:v>45687</c:v>
                </c:pt>
                <c:pt idx="40">
                  <c:v>45694</c:v>
                </c:pt>
                <c:pt idx="41">
                  <c:v>45701</c:v>
                </c:pt>
                <c:pt idx="42">
                  <c:v>45708</c:v>
                </c:pt>
                <c:pt idx="43">
                  <c:v>45715</c:v>
                </c:pt>
                <c:pt idx="44">
                  <c:v>45722</c:v>
                </c:pt>
                <c:pt idx="45">
                  <c:v>45729</c:v>
                </c:pt>
                <c:pt idx="46">
                  <c:v>45736</c:v>
                </c:pt>
                <c:pt idx="47">
                  <c:v>45743</c:v>
                </c:pt>
                <c:pt idx="48">
                  <c:v>45750</c:v>
                </c:pt>
                <c:pt idx="49">
                  <c:v>45757</c:v>
                </c:pt>
                <c:pt idx="50">
                  <c:v>45764</c:v>
                </c:pt>
                <c:pt idx="51">
                  <c:v>45771</c:v>
                </c:pt>
                <c:pt idx="52">
                  <c:v>45778</c:v>
                </c:pt>
                <c:pt idx="53">
                  <c:v>45785</c:v>
                </c:pt>
                <c:pt idx="54">
                  <c:v>45792</c:v>
                </c:pt>
                <c:pt idx="55">
                  <c:v>45799</c:v>
                </c:pt>
                <c:pt idx="56">
                  <c:v>45806</c:v>
                </c:pt>
                <c:pt idx="57">
                  <c:v>45813</c:v>
                </c:pt>
                <c:pt idx="58">
                  <c:v>45820</c:v>
                </c:pt>
                <c:pt idx="59">
                  <c:v>45827</c:v>
                </c:pt>
                <c:pt idx="60">
                  <c:v>45834</c:v>
                </c:pt>
                <c:pt idx="61">
                  <c:v>45841</c:v>
                </c:pt>
                <c:pt idx="62">
                  <c:v>45848</c:v>
                </c:pt>
                <c:pt idx="63">
                  <c:v>45855</c:v>
                </c:pt>
                <c:pt idx="64">
                  <c:v>45862</c:v>
                </c:pt>
              </c:numCache>
            </c:numRef>
          </c:cat>
          <c:val>
            <c:numRef>
              <c:f>'2024-25 Forecast'!$C$478:$C$542</c:f>
              <c:numCache>
                <c:formatCode>0.00</c:formatCode>
                <c:ptCount val="65"/>
                <c:pt idx="0">
                  <c:v>68.928050517244671</c:v>
                </c:pt>
                <c:pt idx="1">
                  <c:v>71.236889321522071</c:v>
                </c:pt>
                <c:pt idx="2">
                  <c:v>70.02606404805563</c:v>
                </c:pt>
                <c:pt idx="3">
                  <c:v>73.23166427521646</c:v>
                </c:pt>
                <c:pt idx="4">
                  <c:v>71.556985640873805</c:v>
                </c:pt>
                <c:pt idx="5">
                  <c:v>68.712504132690782</c:v>
                </c:pt>
                <c:pt idx="6">
                  <c:v>66.669450438277281</c:v>
                </c:pt>
                <c:pt idx="7">
                  <c:v>67.202940884089656</c:v>
                </c:pt>
                <c:pt idx="8">
                  <c:v>69.190982951734867</c:v>
                </c:pt>
                <c:pt idx="9">
                  <c:v>65.858956805511866</c:v>
                </c:pt>
                <c:pt idx="10">
                  <c:v>65.842468054060561</c:v>
                </c:pt>
                <c:pt idx="11">
                  <c:v>66.87192756009199</c:v>
                </c:pt>
                <c:pt idx="12">
                  <c:v>63.778300178589518</c:v>
                </c:pt>
                <c:pt idx="13">
                  <c:v>62.850575674124443</c:v>
                </c:pt>
                <c:pt idx="14">
                  <c:v>61.894162992527839</c:v>
                </c:pt>
                <c:pt idx="15">
                  <c:v>61.909136426654911</c:v>
                </c:pt>
                <c:pt idx="16">
                  <c:v>64.041745153944902</c:v>
                </c:pt>
                <c:pt idx="17">
                  <c:v>64.681754289505449</c:v>
                </c:pt>
                <c:pt idx="18">
                  <c:v>64.197256608056279</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numCache>
            </c:numRef>
          </c:val>
          <c:smooth val="0"/>
          <c:extLst>
            <c:ext xmlns:c16="http://schemas.microsoft.com/office/drawing/2014/chart" uri="{C3380CC4-5D6E-409C-BE32-E72D297353CC}">
              <c16:uniqueId val="{00000001-432B-4E36-9A26-BD3B06FFAE64}"/>
            </c:ext>
          </c:extLst>
        </c:ser>
        <c:ser>
          <c:idx val="2"/>
          <c:order val="2"/>
          <c:tx>
            <c:strRef>
              <c:f>'2024-25 Forecast'!$F$474</c:f>
              <c:strCache>
                <c:ptCount val="1"/>
                <c:pt idx="0">
                  <c:v>WASDE SAP</c:v>
                </c:pt>
              </c:strCache>
            </c:strRef>
          </c:tx>
          <c:spPr>
            <a:ln w="25400">
              <a:solidFill>
                <a:srgbClr val="332288"/>
              </a:solidFill>
              <a:prstDash val="solid"/>
            </a:ln>
          </c:spPr>
          <c:marker>
            <c:symbol val="none"/>
          </c:marker>
          <c:cat>
            <c:numRef>
              <c:f>'2024-25 Forecast'!$B$478:$B$542</c:f>
              <c:numCache>
                <c:formatCode>[$-409]d\-mmm\-yy;@</c:formatCode>
                <c:ptCount val="65"/>
                <c:pt idx="0">
                  <c:v>45414</c:v>
                </c:pt>
                <c:pt idx="1">
                  <c:v>45421</c:v>
                </c:pt>
                <c:pt idx="2">
                  <c:v>45428</c:v>
                </c:pt>
                <c:pt idx="3">
                  <c:v>45435</c:v>
                </c:pt>
                <c:pt idx="4">
                  <c:v>45442</c:v>
                </c:pt>
                <c:pt idx="5">
                  <c:v>45449</c:v>
                </c:pt>
                <c:pt idx="6">
                  <c:v>45456</c:v>
                </c:pt>
                <c:pt idx="7">
                  <c:v>45463</c:v>
                </c:pt>
                <c:pt idx="8">
                  <c:v>45470</c:v>
                </c:pt>
                <c:pt idx="9">
                  <c:v>45477</c:v>
                </c:pt>
                <c:pt idx="10">
                  <c:v>45484</c:v>
                </c:pt>
                <c:pt idx="11">
                  <c:v>45491</c:v>
                </c:pt>
                <c:pt idx="12">
                  <c:v>45498</c:v>
                </c:pt>
                <c:pt idx="13">
                  <c:v>45505</c:v>
                </c:pt>
                <c:pt idx="14">
                  <c:v>45512</c:v>
                </c:pt>
                <c:pt idx="15">
                  <c:v>45519</c:v>
                </c:pt>
                <c:pt idx="16">
                  <c:v>45526</c:v>
                </c:pt>
                <c:pt idx="17">
                  <c:v>45533</c:v>
                </c:pt>
                <c:pt idx="18">
                  <c:v>45540</c:v>
                </c:pt>
                <c:pt idx="19">
                  <c:v>45547</c:v>
                </c:pt>
                <c:pt idx="20">
                  <c:v>45554</c:v>
                </c:pt>
                <c:pt idx="21">
                  <c:v>45561</c:v>
                </c:pt>
                <c:pt idx="22">
                  <c:v>45568</c:v>
                </c:pt>
                <c:pt idx="23">
                  <c:v>45575</c:v>
                </c:pt>
                <c:pt idx="24">
                  <c:v>45582</c:v>
                </c:pt>
                <c:pt idx="25">
                  <c:v>45589</c:v>
                </c:pt>
                <c:pt idx="26">
                  <c:v>45596</c:v>
                </c:pt>
                <c:pt idx="27">
                  <c:v>45603</c:v>
                </c:pt>
                <c:pt idx="28">
                  <c:v>45610</c:v>
                </c:pt>
                <c:pt idx="29">
                  <c:v>45617</c:v>
                </c:pt>
                <c:pt idx="30">
                  <c:v>45624</c:v>
                </c:pt>
                <c:pt idx="31">
                  <c:v>45631</c:v>
                </c:pt>
                <c:pt idx="32">
                  <c:v>45638</c:v>
                </c:pt>
                <c:pt idx="33">
                  <c:v>45645</c:v>
                </c:pt>
                <c:pt idx="34">
                  <c:v>45652</c:v>
                </c:pt>
                <c:pt idx="35">
                  <c:v>45659</c:v>
                </c:pt>
                <c:pt idx="36">
                  <c:v>45666</c:v>
                </c:pt>
                <c:pt idx="37">
                  <c:v>45673</c:v>
                </c:pt>
                <c:pt idx="38">
                  <c:v>45680</c:v>
                </c:pt>
                <c:pt idx="39">
                  <c:v>45687</c:v>
                </c:pt>
                <c:pt idx="40">
                  <c:v>45694</c:v>
                </c:pt>
                <c:pt idx="41">
                  <c:v>45701</c:v>
                </c:pt>
                <c:pt idx="42">
                  <c:v>45708</c:v>
                </c:pt>
                <c:pt idx="43">
                  <c:v>45715</c:v>
                </c:pt>
                <c:pt idx="44">
                  <c:v>45722</c:v>
                </c:pt>
                <c:pt idx="45">
                  <c:v>45729</c:v>
                </c:pt>
                <c:pt idx="46">
                  <c:v>45736</c:v>
                </c:pt>
                <c:pt idx="47">
                  <c:v>45743</c:v>
                </c:pt>
                <c:pt idx="48">
                  <c:v>45750</c:v>
                </c:pt>
                <c:pt idx="49">
                  <c:v>45757</c:v>
                </c:pt>
                <c:pt idx="50">
                  <c:v>45764</c:v>
                </c:pt>
                <c:pt idx="51">
                  <c:v>45771</c:v>
                </c:pt>
                <c:pt idx="52">
                  <c:v>45778</c:v>
                </c:pt>
                <c:pt idx="53">
                  <c:v>45785</c:v>
                </c:pt>
                <c:pt idx="54">
                  <c:v>45792</c:v>
                </c:pt>
                <c:pt idx="55">
                  <c:v>45799</c:v>
                </c:pt>
                <c:pt idx="56">
                  <c:v>45806</c:v>
                </c:pt>
                <c:pt idx="57">
                  <c:v>45813</c:v>
                </c:pt>
                <c:pt idx="58">
                  <c:v>45820</c:v>
                </c:pt>
                <c:pt idx="59">
                  <c:v>45827</c:v>
                </c:pt>
                <c:pt idx="60">
                  <c:v>45834</c:v>
                </c:pt>
                <c:pt idx="61">
                  <c:v>45841</c:v>
                </c:pt>
                <c:pt idx="62">
                  <c:v>45848</c:v>
                </c:pt>
                <c:pt idx="63">
                  <c:v>45855</c:v>
                </c:pt>
                <c:pt idx="64">
                  <c:v>45862</c:v>
                </c:pt>
              </c:numCache>
            </c:numRef>
          </c:cat>
          <c:val>
            <c:numRef>
              <c:f>'2024-25 Forecast'!$F$478:$F$542</c:f>
              <c:numCache>
                <c:formatCode>0.00</c:formatCode>
                <c:ptCount val="65"/>
                <c:pt idx="0">
                  <c:v>#N/A</c:v>
                </c:pt>
                <c:pt idx="1">
                  <c:v>#N/A</c:v>
                </c:pt>
                <c:pt idx="2">
                  <c:v>74</c:v>
                </c:pt>
                <c:pt idx="3">
                  <c:v>74</c:v>
                </c:pt>
                <c:pt idx="4">
                  <c:v>74</c:v>
                </c:pt>
                <c:pt idx="5">
                  <c:v>74</c:v>
                </c:pt>
                <c:pt idx="6">
                  <c:v>70</c:v>
                </c:pt>
                <c:pt idx="7">
                  <c:v>70</c:v>
                </c:pt>
                <c:pt idx="8">
                  <c:v>70</c:v>
                </c:pt>
                <c:pt idx="9">
                  <c:v>70</c:v>
                </c:pt>
                <c:pt idx="10">
                  <c:v>70</c:v>
                </c:pt>
                <c:pt idx="11">
                  <c:v>68</c:v>
                </c:pt>
                <c:pt idx="12">
                  <c:v>68</c:v>
                </c:pt>
                <c:pt idx="13">
                  <c:v>68</c:v>
                </c:pt>
                <c:pt idx="14">
                  <c:v>68</c:v>
                </c:pt>
                <c:pt idx="15">
                  <c:v>66</c:v>
                </c:pt>
                <c:pt idx="16">
                  <c:v>66</c:v>
                </c:pt>
                <c:pt idx="17">
                  <c:v>66</c:v>
                </c:pt>
                <c:pt idx="18">
                  <c:v>66</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numCache>
            </c:numRef>
          </c:val>
          <c:smooth val="0"/>
          <c:extLst>
            <c:ext xmlns:c16="http://schemas.microsoft.com/office/drawing/2014/chart" uri="{C3380CC4-5D6E-409C-BE32-E72D297353CC}">
              <c16:uniqueId val="{00000002-432B-4E36-9A26-BD3B06FFAE64}"/>
            </c:ext>
          </c:extLst>
        </c:ser>
        <c:ser>
          <c:idx val="4"/>
          <c:order val="3"/>
          <c:tx>
            <c:strRef>
              <c:f>'2024-25 Forecast'!$K$474</c:f>
              <c:strCache>
                <c:ptCount val="1"/>
                <c:pt idx="0">
                  <c:v>National marketing</c:v>
                </c:pt>
              </c:strCache>
            </c:strRef>
          </c:tx>
          <c:spPr>
            <a:ln w="12700">
              <a:solidFill>
                <a:srgbClr val="88CCEE"/>
              </a:solidFill>
              <a:prstDash val="solid"/>
            </a:ln>
          </c:spPr>
          <c:marker>
            <c:symbol val="star"/>
            <c:size val="5"/>
            <c:spPr>
              <a:noFill/>
              <a:ln>
                <a:solidFill>
                  <a:srgbClr val="88CCEE"/>
                </a:solidFill>
                <a:prstDash val="solid"/>
              </a:ln>
            </c:spPr>
          </c:marker>
          <c:cat>
            <c:numRef>
              <c:f>'2024-25 Forecast'!$B$478:$B$542</c:f>
              <c:numCache>
                <c:formatCode>[$-409]d\-mmm\-yy;@</c:formatCode>
                <c:ptCount val="65"/>
                <c:pt idx="0">
                  <c:v>45414</c:v>
                </c:pt>
                <c:pt idx="1">
                  <c:v>45421</c:v>
                </c:pt>
                <c:pt idx="2">
                  <c:v>45428</c:v>
                </c:pt>
                <c:pt idx="3">
                  <c:v>45435</c:v>
                </c:pt>
                <c:pt idx="4">
                  <c:v>45442</c:v>
                </c:pt>
                <c:pt idx="5">
                  <c:v>45449</c:v>
                </c:pt>
                <c:pt idx="6">
                  <c:v>45456</c:v>
                </c:pt>
                <c:pt idx="7">
                  <c:v>45463</c:v>
                </c:pt>
                <c:pt idx="8">
                  <c:v>45470</c:v>
                </c:pt>
                <c:pt idx="9">
                  <c:v>45477</c:v>
                </c:pt>
                <c:pt idx="10">
                  <c:v>45484</c:v>
                </c:pt>
                <c:pt idx="11">
                  <c:v>45491</c:v>
                </c:pt>
                <c:pt idx="12">
                  <c:v>45498</c:v>
                </c:pt>
                <c:pt idx="13">
                  <c:v>45505</c:v>
                </c:pt>
                <c:pt idx="14">
                  <c:v>45512</c:v>
                </c:pt>
                <c:pt idx="15">
                  <c:v>45519</c:v>
                </c:pt>
                <c:pt idx="16">
                  <c:v>45526</c:v>
                </c:pt>
                <c:pt idx="17">
                  <c:v>45533</c:v>
                </c:pt>
                <c:pt idx="18">
                  <c:v>45540</c:v>
                </c:pt>
                <c:pt idx="19">
                  <c:v>45547</c:v>
                </c:pt>
                <c:pt idx="20">
                  <c:v>45554</c:v>
                </c:pt>
                <c:pt idx="21">
                  <c:v>45561</c:v>
                </c:pt>
                <c:pt idx="22">
                  <c:v>45568</c:v>
                </c:pt>
                <c:pt idx="23">
                  <c:v>45575</c:v>
                </c:pt>
                <c:pt idx="24">
                  <c:v>45582</c:v>
                </c:pt>
                <c:pt idx="25">
                  <c:v>45589</c:v>
                </c:pt>
                <c:pt idx="26">
                  <c:v>45596</c:v>
                </c:pt>
                <c:pt idx="27">
                  <c:v>45603</c:v>
                </c:pt>
                <c:pt idx="28">
                  <c:v>45610</c:v>
                </c:pt>
                <c:pt idx="29">
                  <c:v>45617</c:v>
                </c:pt>
                <c:pt idx="30">
                  <c:v>45624</c:v>
                </c:pt>
                <c:pt idx="31">
                  <c:v>45631</c:v>
                </c:pt>
                <c:pt idx="32">
                  <c:v>45638</c:v>
                </c:pt>
                <c:pt idx="33">
                  <c:v>45645</c:v>
                </c:pt>
                <c:pt idx="34">
                  <c:v>45652</c:v>
                </c:pt>
                <c:pt idx="35">
                  <c:v>45659</c:v>
                </c:pt>
                <c:pt idx="36">
                  <c:v>45666</c:v>
                </c:pt>
                <c:pt idx="37">
                  <c:v>45673</c:v>
                </c:pt>
                <c:pt idx="38">
                  <c:v>45680</c:v>
                </c:pt>
                <c:pt idx="39">
                  <c:v>45687</c:v>
                </c:pt>
                <c:pt idx="40">
                  <c:v>45694</c:v>
                </c:pt>
                <c:pt idx="41">
                  <c:v>45701</c:v>
                </c:pt>
                <c:pt idx="42">
                  <c:v>45708</c:v>
                </c:pt>
                <c:pt idx="43">
                  <c:v>45715</c:v>
                </c:pt>
                <c:pt idx="44">
                  <c:v>45722</c:v>
                </c:pt>
                <c:pt idx="45">
                  <c:v>45729</c:v>
                </c:pt>
                <c:pt idx="46">
                  <c:v>45736</c:v>
                </c:pt>
                <c:pt idx="47">
                  <c:v>45743</c:v>
                </c:pt>
                <c:pt idx="48">
                  <c:v>45750</c:v>
                </c:pt>
                <c:pt idx="49">
                  <c:v>45757</c:v>
                </c:pt>
                <c:pt idx="50">
                  <c:v>45764</c:v>
                </c:pt>
                <c:pt idx="51">
                  <c:v>45771</c:v>
                </c:pt>
                <c:pt idx="52">
                  <c:v>45778</c:v>
                </c:pt>
                <c:pt idx="53">
                  <c:v>45785</c:v>
                </c:pt>
                <c:pt idx="54">
                  <c:v>45792</c:v>
                </c:pt>
                <c:pt idx="55">
                  <c:v>45799</c:v>
                </c:pt>
                <c:pt idx="56">
                  <c:v>45806</c:v>
                </c:pt>
                <c:pt idx="57">
                  <c:v>45813</c:v>
                </c:pt>
                <c:pt idx="58">
                  <c:v>45820</c:v>
                </c:pt>
                <c:pt idx="59">
                  <c:v>45827</c:v>
                </c:pt>
                <c:pt idx="60">
                  <c:v>45834</c:v>
                </c:pt>
                <c:pt idx="61">
                  <c:v>45841</c:v>
                </c:pt>
                <c:pt idx="62">
                  <c:v>45848</c:v>
                </c:pt>
                <c:pt idx="63">
                  <c:v>45855</c:v>
                </c:pt>
                <c:pt idx="64">
                  <c:v>45862</c:v>
                </c:pt>
              </c:numCache>
            </c:numRef>
          </c:cat>
          <c:val>
            <c:numRef>
              <c:f>'2024-25 Forecast'!$K$478:$K$542</c:f>
              <c:numCache>
                <c:formatCode>0.00</c:formatCode>
                <c:ptCount val="65"/>
                <c:pt idx="0">
                  <c:v>52</c:v>
                </c:pt>
                <c:pt idx="1">
                  <c:v>52</c:v>
                </c:pt>
                <c:pt idx="2">
                  <c:v>52</c:v>
                </c:pt>
                <c:pt idx="3">
                  <c:v>52</c:v>
                </c:pt>
                <c:pt idx="4">
                  <c:v>52</c:v>
                </c:pt>
                <c:pt idx="5">
                  <c:v>52</c:v>
                </c:pt>
                <c:pt idx="6">
                  <c:v>52</c:v>
                </c:pt>
                <c:pt idx="7">
                  <c:v>52</c:v>
                </c:pt>
                <c:pt idx="8">
                  <c:v>52</c:v>
                </c:pt>
                <c:pt idx="9">
                  <c:v>52</c:v>
                </c:pt>
                <c:pt idx="10">
                  <c:v>52</c:v>
                </c:pt>
                <c:pt idx="11">
                  <c:v>52</c:v>
                </c:pt>
                <c:pt idx="12">
                  <c:v>52</c:v>
                </c:pt>
                <c:pt idx="13">
                  <c:v>52</c:v>
                </c:pt>
                <c:pt idx="14">
                  <c:v>52</c:v>
                </c:pt>
                <c:pt idx="15">
                  <c:v>52</c:v>
                </c:pt>
                <c:pt idx="16">
                  <c:v>52</c:v>
                </c:pt>
                <c:pt idx="17">
                  <c:v>52</c:v>
                </c:pt>
                <c:pt idx="18">
                  <c:v>52</c:v>
                </c:pt>
                <c:pt idx="19">
                  <c:v>52</c:v>
                </c:pt>
                <c:pt idx="20">
                  <c:v>52</c:v>
                </c:pt>
                <c:pt idx="21">
                  <c:v>52</c:v>
                </c:pt>
                <c:pt idx="22">
                  <c:v>52</c:v>
                </c:pt>
                <c:pt idx="23">
                  <c:v>52</c:v>
                </c:pt>
                <c:pt idx="24">
                  <c:v>52</c:v>
                </c:pt>
                <c:pt idx="25">
                  <c:v>52</c:v>
                </c:pt>
                <c:pt idx="26">
                  <c:v>52</c:v>
                </c:pt>
                <c:pt idx="27">
                  <c:v>52</c:v>
                </c:pt>
                <c:pt idx="28">
                  <c:v>52</c:v>
                </c:pt>
                <c:pt idx="29">
                  <c:v>52</c:v>
                </c:pt>
                <c:pt idx="30">
                  <c:v>52</c:v>
                </c:pt>
                <c:pt idx="31">
                  <c:v>52</c:v>
                </c:pt>
                <c:pt idx="32">
                  <c:v>52</c:v>
                </c:pt>
                <c:pt idx="33">
                  <c:v>52</c:v>
                </c:pt>
                <c:pt idx="34">
                  <c:v>52</c:v>
                </c:pt>
                <c:pt idx="35">
                  <c:v>52</c:v>
                </c:pt>
                <c:pt idx="36">
                  <c:v>52</c:v>
                </c:pt>
                <c:pt idx="37">
                  <c:v>52</c:v>
                </c:pt>
                <c:pt idx="38">
                  <c:v>52</c:v>
                </c:pt>
                <c:pt idx="39">
                  <c:v>52</c:v>
                </c:pt>
                <c:pt idx="40">
                  <c:v>52</c:v>
                </c:pt>
                <c:pt idx="41">
                  <c:v>52</c:v>
                </c:pt>
                <c:pt idx="42">
                  <c:v>52</c:v>
                </c:pt>
                <c:pt idx="43">
                  <c:v>52</c:v>
                </c:pt>
                <c:pt idx="44">
                  <c:v>52</c:v>
                </c:pt>
                <c:pt idx="45">
                  <c:v>52</c:v>
                </c:pt>
                <c:pt idx="46">
                  <c:v>52</c:v>
                </c:pt>
                <c:pt idx="47">
                  <c:v>52</c:v>
                </c:pt>
                <c:pt idx="48">
                  <c:v>52</c:v>
                </c:pt>
                <c:pt idx="49">
                  <c:v>52</c:v>
                </c:pt>
                <c:pt idx="50">
                  <c:v>52</c:v>
                </c:pt>
                <c:pt idx="51">
                  <c:v>52</c:v>
                </c:pt>
                <c:pt idx="52">
                  <c:v>52</c:v>
                </c:pt>
                <c:pt idx="53">
                  <c:v>52</c:v>
                </c:pt>
                <c:pt idx="54">
                  <c:v>52</c:v>
                </c:pt>
                <c:pt idx="55">
                  <c:v>52</c:v>
                </c:pt>
                <c:pt idx="56">
                  <c:v>52</c:v>
                </c:pt>
                <c:pt idx="57">
                  <c:v>52</c:v>
                </c:pt>
                <c:pt idx="58">
                  <c:v>52</c:v>
                </c:pt>
                <c:pt idx="59">
                  <c:v>52</c:v>
                </c:pt>
                <c:pt idx="60">
                  <c:v>52</c:v>
                </c:pt>
                <c:pt idx="61">
                  <c:v>52</c:v>
                </c:pt>
                <c:pt idx="62">
                  <c:v>52</c:v>
                </c:pt>
                <c:pt idx="63">
                  <c:v>52</c:v>
                </c:pt>
                <c:pt idx="64">
                  <c:v>52</c:v>
                </c:pt>
              </c:numCache>
            </c:numRef>
          </c:val>
          <c:smooth val="0"/>
          <c:extLst>
            <c:ext xmlns:c16="http://schemas.microsoft.com/office/drawing/2014/chart" uri="{C3380CC4-5D6E-409C-BE32-E72D297353CC}">
              <c16:uniqueId val="{00000004-432B-4E36-9A26-BD3B06FFAE64}"/>
            </c:ext>
          </c:extLst>
        </c:ser>
        <c:dLbls>
          <c:showLegendKey val="0"/>
          <c:showVal val="0"/>
          <c:showCatName val="0"/>
          <c:showSerName val="0"/>
          <c:showPercent val="0"/>
          <c:showBubbleSize val="0"/>
        </c:dLbls>
        <c:marker val="1"/>
        <c:smooth val="0"/>
        <c:axId val="2056229424"/>
        <c:axId val="2056229968"/>
      </c:lineChart>
      <c:catAx>
        <c:axId val="2056229424"/>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a:t>Forecast period</a:t>
                </a:r>
              </a:p>
            </c:rich>
          </c:tx>
          <c:layout>
            <c:manualLayout>
              <c:xMode val="edge"/>
              <c:yMode val="edge"/>
              <c:x val="0.47108582376466446"/>
              <c:y val="0.95648075554400735"/>
            </c:manualLayout>
          </c:layout>
          <c:overlay val="0"/>
          <c:spPr>
            <a:noFill/>
            <a:ln w="25400">
              <a:noFill/>
            </a:ln>
          </c:spPr>
        </c:title>
        <c:numFmt formatCode="[$-409]d\-mmm\-yy;@" sourceLinked="1"/>
        <c:majorTickMark val="out"/>
        <c:minorTickMark val="none"/>
        <c:tickLblPos val="nextTo"/>
        <c:spPr>
          <a:noFill/>
          <a:ln w="3175">
            <a:solidFill>
              <a:srgbClr val="000000"/>
            </a:solidFill>
            <a:prstDash val="solid"/>
          </a:ln>
        </c:spPr>
        <c:txPr>
          <a:bodyPr rot="2580000" vert="horz" anchor="ctr" anchorCtr="0"/>
          <a:lstStyle/>
          <a:p>
            <a:pPr>
              <a:defRPr sz="1000" b="1" i="0" u="none" strike="noStrike" baseline="0">
                <a:solidFill>
                  <a:srgbClr val="000000"/>
                </a:solidFill>
                <a:latin typeface="Arial"/>
                <a:ea typeface="Arial"/>
                <a:cs typeface="Arial"/>
              </a:defRPr>
            </a:pPr>
            <a:endParaRPr lang="en-US"/>
          </a:p>
        </c:txPr>
        <c:crossAx val="2056229968"/>
        <c:crosses val="autoZero"/>
        <c:auto val="0"/>
        <c:lblAlgn val="ctr"/>
        <c:lblOffset val="100"/>
        <c:tickLblSkip val="2"/>
        <c:tickMarkSkip val="1"/>
        <c:noMultiLvlLbl val="0"/>
      </c:catAx>
      <c:valAx>
        <c:axId val="2056229968"/>
        <c:scaling>
          <c:orientation val="minMax"/>
          <c:max val="130"/>
          <c:min val="50"/>
        </c:scaling>
        <c:delete val="0"/>
        <c:axPos val="l"/>
        <c:majorGridlines/>
        <c:title>
          <c:tx>
            <c:rich>
              <a:bodyPr/>
              <a:lstStyle/>
              <a:p>
                <a:pPr>
                  <a:defRPr sz="1000" b="1" i="0" u="none" strike="noStrike" baseline="0">
                    <a:solidFill>
                      <a:srgbClr val="000000"/>
                    </a:solidFill>
                    <a:latin typeface="Arial"/>
                    <a:ea typeface="Arial"/>
                    <a:cs typeface="Arial"/>
                  </a:defRPr>
                </a:pPr>
                <a:r>
                  <a:rPr lang="en-US"/>
                  <a:t>Season-average price received (cents per bushel)</a:t>
                </a:r>
              </a:p>
            </c:rich>
          </c:tx>
          <c:layout>
            <c:manualLayout>
              <c:xMode val="edge"/>
              <c:yMode val="edge"/>
              <c:x val="5.5591476352812218E-2"/>
              <c:y val="0.26972755378318025"/>
            </c:manualLayout>
          </c:layout>
          <c:overlay val="0"/>
          <c:spPr>
            <a:noFill/>
            <a:ln w="25400">
              <a:noFill/>
            </a:ln>
          </c:spPr>
        </c:title>
        <c:numFmt formatCode="0.00" sourceLinked="0"/>
        <c:majorTickMark val="cross"/>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2056229424"/>
        <c:crosses val="autoZero"/>
        <c:crossBetween val="between"/>
        <c:majorUnit val="10"/>
        <c:minorUnit val="5"/>
      </c:valAx>
      <c:spPr>
        <a:solidFill>
          <a:srgbClr val="FFFFFF"/>
        </a:solidFill>
        <a:ln w="12700">
          <a:solidFill>
            <a:srgbClr val="808080"/>
          </a:solidFill>
          <a:prstDash val="solid"/>
        </a:ln>
      </c:spPr>
    </c:plotArea>
    <c:legend>
      <c:legendPos val="r"/>
      <c:legendEntry>
        <c:idx val="0"/>
        <c:txPr>
          <a:bodyPr/>
          <a:lstStyle/>
          <a:p>
            <a:pPr>
              <a:defRPr sz="800" b="0" i="1" u="none" strike="noStrike" baseline="0">
                <a:solidFill>
                  <a:srgbClr val="000000"/>
                </a:solidFill>
                <a:latin typeface="Arial"/>
                <a:ea typeface="Arial"/>
                <a:cs typeface="Arial"/>
              </a:defRPr>
            </a:pPr>
            <a:endParaRPr lang="en-US"/>
          </a:p>
        </c:txPr>
      </c:legendEntry>
      <c:layout>
        <c:manualLayout>
          <c:xMode val="edge"/>
          <c:yMode val="edge"/>
          <c:x val="0.65930169121658488"/>
          <c:y val="0.16738402678144429"/>
          <c:w val="0.23567921440261863"/>
          <c:h val="0.16786226685796268"/>
        </c:manualLayout>
      </c:layout>
      <c:overlay val="0"/>
      <c:spPr>
        <a:solidFill>
          <a:srgbClr val="FFFFFF"/>
        </a:solidFill>
        <a:ln w="3175">
          <a:solidFill>
            <a:srgbClr val="882255"/>
          </a:solidFill>
          <a:prstDash val="solid"/>
        </a:ln>
      </c:spPr>
      <c:txPr>
        <a:bodyPr/>
        <a:lstStyle/>
        <a:p>
          <a:pPr>
            <a:defRPr sz="80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E1E1E1"/>
    </a:solidFill>
    <a:ln w="3175">
      <a:solidFill>
        <a:srgbClr val="E1E1E1"/>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Figure 1.  Futures forecast of U.S. upland cotton producers' season-average price (SAP) received, marketing year 2023/24</a:t>
            </a:r>
          </a:p>
        </c:rich>
      </c:tx>
      <c:layout>
        <c:manualLayout>
          <c:xMode val="edge"/>
          <c:yMode val="edge"/>
          <c:x val="0.16584763072956998"/>
          <c:y val="2.5297312532362767E-2"/>
        </c:manualLayout>
      </c:layout>
      <c:overlay val="0"/>
      <c:spPr>
        <a:noFill/>
        <a:ln w="25400">
          <a:noFill/>
        </a:ln>
      </c:spPr>
    </c:title>
    <c:autoTitleDeleted val="0"/>
    <c:plotArea>
      <c:layout>
        <c:manualLayout>
          <c:layoutTarget val="inner"/>
          <c:xMode val="edge"/>
          <c:yMode val="edge"/>
          <c:x val="0.124917288436642"/>
          <c:y val="0.1539934552657245"/>
          <c:w val="0.7675944147315551"/>
          <c:h val="0.69440507756811953"/>
        </c:manualLayout>
      </c:layout>
      <c:lineChart>
        <c:grouping val="standard"/>
        <c:varyColors val="0"/>
        <c:ser>
          <c:idx val="1"/>
          <c:order val="0"/>
          <c:tx>
            <c:strRef>
              <c:f>'2023-24 Forecast'!$H$475</c:f>
              <c:strCache>
                <c:ptCount val="1"/>
                <c:pt idx="0">
                  <c:v>Actual SAP available in</c:v>
                </c:pt>
              </c:strCache>
            </c:strRef>
          </c:tx>
          <c:spPr>
            <a:ln w="25400">
              <a:solidFill>
                <a:srgbClr val="882255"/>
              </a:solidFill>
              <a:prstDash val="solid"/>
            </a:ln>
          </c:spPr>
          <c:marker>
            <c:symbol val="square"/>
            <c:size val="5"/>
            <c:spPr>
              <a:solidFill>
                <a:srgbClr val="882255"/>
              </a:solidFill>
              <a:ln w="9525">
                <a:solidFill>
                  <a:srgbClr val="882255"/>
                </a:solidFill>
              </a:ln>
            </c:spPr>
          </c:marker>
          <c:cat>
            <c:numRef>
              <c:f>'2023-24 Forecast'!$B$479:$B$543</c:f>
              <c:numCache>
                <c:formatCode>[$-409]d\-mmm\-yy;@</c:formatCode>
                <c:ptCount val="65"/>
                <c:pt idx="0">
                  <c:v>45050</c:v>
                </c:pt>
                <c:pt idx="1">
                  <c:v>45057</c:v>
                </c:pt>
                <c:pt idx="2">
                  <c:v>45064</c:v>
                </c:pt>
                <c:pt idx="3">
                  <c:v>45071</c:v>
                </c:pt>
                <c:pt idx="4">
                  <c:v>45078</c:v>
                </c:pt>
                <c:pt idx="5">
                  <c:v>45085</c:v>
                </c:pt>
                <c:pt idx="6">
                  <c:v>45092</c:v>
                </c:pt>
                <c:pt idx="7">
                  <c:v>45099</c:v>
                </c:pt>
                <c:pt idx="8">
                  <c:v>45106</c:v>
                </c:pt>
                <c:pt idx="9">
                  <c:v>45113</c:v>
                </c:pt>
                <c:pt idx="10">
                  <c:v>45120</c:v>
                </c:pt>
                <c:pt idx="11">
                  <c:v>45127</c:v>
                </c:pt>
                <c:pt idx="12">
                  <c:v>45134</c:v>
                </c:pt>
                <c:pt idx="13">
                  <c:v>45141</c:v>
                </c:pt>
                <c:pt idx="14">
                  <c:v>45148</c:v>
                </c:pt>
                <c:pt idx="15">
                  <c:v>45155</c:v>
                </c:pt>
                <c:pt idx="16">
                  <c:v>45162</c:v>
                </c:pt>
                <c:pt idx="17">
                  <c:v>45169</c:v>
                </c:pt>
                <c:pt idx="18">
                  <c:v>45176</c:v>
                </c:pt>
                <c:pt idx="19">
                  <c:v>45183</c:v>
                </c:pt>
                <c:pt idx="20">
                  <c:v>45190</c:v>
                </c:pt>
                <c:pt idx="21">
                  <c:v>45197</c:v>
                </c:pt>
                <c:pt idx="22">
                  <c:v>45204</c:v>
                </c:pt>
                <c:pt idx="23">
                  <c:v>45211</c:v>
                </c:pt>
                <c:pt idx="24">
                  <c:v>45218</c:v>
                </c:pt>
                <c:pt idx="25">
                  <c:v>45225</c:v>
                </c:pt>
                <c:pt idx="26">
                  <c:v>45232</c:v>
                </c:pt>
                <c:pt idx="27">
                  <c:v>45239</c:v>
                </c:pt>
                <c:pt idx="28">
                  <c:v>45246</c:v>
                </c:pt>
                <c:pt idx="29">
                  <c:v>45253</c:v>
                </c:pt>
                <c:pt idx="30">
                  <c:v>45260</c:v>
                </c:pt>
                <c:pt idx="31">
                  <c:v>45267</c:v>
                </c:pt>
                <c:pt idx="32">
                  <c:v>45274</c:v>
                </c:pt>
                <c:pt idx="33">
                  <c:v>45281</c:v>
                </c:pt>
                <c:pt idx="34">
                  <c:v>45288</c:v>
                </c:pt>
                <c:pt idx="35">
                  <c:v>45295</c:v>
                </c:pt>
                <c:pt idx="36">
                  <c:v>45302</c:v>
                </c:pt>
                <c:pt idx="37">
                  <c:v>45309</c:v>
                </c:pt>
                <c:pt idx="38">
                  <c:v>45316</c:v>
                </c:pt>
                <c:pt idx="39">
                  <c:v>45323</c:v>
                </c:pt>
                <c:pt idx="40">
                  <c:v>45330</c:v>
                </c:pt>
                <c:pt idx="41">
                  <c:v>45337</c:v>
                </c:pt>
                <c:pt idx="42">
                  <c:v>45344</c:v>
                </c:pt>
                <c:pt idx="43">
                  <c:v>45351</c:v>
                </c:pt>
                <c:pt idx="44">
                  <c:v>45358</c:v>
                </c:pt>
                <c:pt idx="45">
                  <c:v>45365</c:v>
                </c:pt>
                <c:pt idx="46">
                  <c:v>45372</c:v>
                </c:pt>
                <c:pt idx="47">
                  <c:v>45379</c:v>
                </c:pt>
                <c:pt idx="48">
                  <c:v>45386</c:v>
                </c:pt>
                <c:pt idx="49">
                  <c:v>45393</c:v>
                </c:pt>
                <c:pt idx="50">
                  <c:v>45400</c:v>
                </c:pt>
                <c:pt idx="51">
                  <c:v>45407</c:v>
                </c:pt>
                <c:pt idx="52">
                  <c:v>45414</c:v>
                </c:pt>
                <c:pt idx="53">
                  <c:v>45421</c:v>
                </c:pt>
                <c:pt idx="54">
                  <c:v>45428</c:v>
                </c:pt>
                <c:pt idx="55">
                  <c:v>45435</c:v>
                </c:pt>
                <c:pt idx="56">
                  <c:v>45442</c:v>
                </c:pt>
                <c:pt idx="57">
                  <c:v>45449</c:v>
                </c:pt>
                <c:pt idx="58">
                  <c:v>45456</c:v>
                </c:pt>
                <c:pt idx="59">
                  <c:v>45463</c:v>
                </c:pt>
                <c:pt idx="60">
                  <c:v>45470</c:v>
                </c:pt>
                <c:pt idx="61">
                  <c:v>45477</c:v>
                </c:pt>
                <c:pt idx="62">
                  <c:v>45484</c:v>
                </c:pt>
                <c:pt idx="63">
                  <c:v>45491</c:v>
                </c:pt>
                <c:pt idx="64">
                  <c:v>45498</c:v>
                </c:pt>
              </c:numCache>
            </c:numRef>
          </c:cat>
          <c:val>
            <c:numRef>
              <c:f>'2023-24 Forecast'!$H$479:$H$543</c:f>
              <c:numCache>
                <c:formatCode>0.00</c:formatCode>
                <c:ptCount val="65"/>
              </c:numCache>
            </c:numRef>
          </c:val>
          <c:smooth val="0"/>
          <c:extLst>
            <c:ext xmlns:c16="http://schemas.microsoft.com/office/drawing/2014/chart" uri="{C3380CC4-5D6E-409C-BE32-E72D297353CC}">
              <c16:uniqueId val="{00000000-2AF1-453F-B8BD-F99C32DF8A47}"/>
            </c:ext>
          </c:extLst>
        </c:ser>
        <c:ser>
          <c:idx val="6"/>
          <c:order val="1"/>
          <c:tx>
            <c:strRef>
              <c:f>'2023-24 Forecast'!$C$475</c:f>
              <c:strCache>
                <c:ptCount val="1"/>
                <c:pt idx="0">
                  <c:v>Futures SAP forecast</c:v>
                </c:pt>
              </c:strCache>
            </c:strRef>
          </c:tx>
          <c:spPr>
            <a:ln w="25400">
              <a:solidFill>
                <a:srgbClr val="117733"/>
              </a:solidFill>
              <a:prstDash val="lgDashDotDot"/>
            </a:ln>
          </c:spPr>
          <c:marker>
            <c:symbol val="none"/>
          </c:marker>
          <c:cat>
            <c:numRef>
              <c:f>'2023-24 Forecast'!$B$479:$B$543</c:f>
              <c:numCache>
                <c:formatCode>[$-409]d\-mmm\-yy;@</c:formatCode>
                <c:ptCount val="65"/>
                <c:pt idx="0">
                  <c:v>45050</c:v>
                </c:pt>
                <c:pt idx="1">
                  <c:v>45057</c:v>
                </c:pt>
                <c:pt idx="2">
                  <c:v>45064</c:v>
                </c:pt>
                <c:pt idx="3">
                  <c:v>45071</c:v>
                </c:pt>
                <c:pt idx="4">
                  <c:v>45078</c:v>
                </c:pt>
                <c:pt idx="5">
                  <c:v>45085</c:v>
                </c:pt>
                <c:pt idx="6">
                  <c:v>45092</c:v>
                </c:pt>
                <c:pt idx="7">
                  <c:v>45099</c:v>
                </c:pt>
                <c:pt idx="8">
                  <c:v>45106</c:v>
                </c:pt>
                <c:pt idx="9">
                  <c:v>45113</c:v>
                </c:pt>
                <c:pt idx="10">
                  <c:v>45120</c:v>
                </c:pt>
                <c:pt idx="11">
                  <c:v>45127</c:v>
                </c:pt>
                <c:pt idx="12">
                  <c:v>45134</c:v>
                </c:pt>
                <c:pt idx="13">
                  <c:v>45141</c:v>
                </c:pt>
                <c:pt idx="14">
                  <c:v>45148</c:v>
                </c:pt>
                <c:pt idx="15">
                  <c:v>45155</c:v>
                </c:pt>
                <c:pt idx="16">
                  <c:v>45162</c:v>
                </c:pt>
                <c:pt idx="17">
                  <c:v>45169</c:v>
                </c:pt>
                <c:pt idx="18">
                  <c:v>45176</c:v>
                </c:pt>
                <c:pt idx="19">
                  <c:v>45183</c:v>
                </c:pt>
                <c:pt idx="20">
                  <c:v>45190</c:v>
                </c:pt>
                <c:pt idx="21">
                  <c:v>45197</c:v>
                </c:pt>
                <c:pt idx="22">
                  <c:v>45204</c:v>
                </c:pt>
                <c:pt idx="23">
                  <c:v>45211</c:v>
                </c:pt>
                <c:pt idx="24">
                  <c:v>45218</c:v>
                </c:pt>
                <c:pt idx="25">
                  <c:v>45225</c:v>
                </c:pt>
                <c:pt idx="26">
                  <c:v>45232</c:v>
                </c:pt>
                <c:pt idx="27">
                  <c:v>45239</c:v>
                </c:pt>
                <c:pt idx="28">
                  <c:v>45246</c:v>
                </c:pt>
                <c:pt idx="29">
                  <c:v>45253</c:v>
                </c:pt>
                <c:pt idx="30">
                  <c:v>45260</c:v>
                </c:pt>
                <c:pt idx="31">
                  <c:v>45267</c:v>
                </c:pt>
                <c:pt idx="32">
                  <c:v>45274</c:v>
                </c:pt>
                <c:pt idx="33">
                  <c:v>45281</c:v>
                </c:pt>
                <c:pt idx="34">
                  <c:v>45288</c:v>
                </c:pt>
                <c:pt idx="35">
                  <c:v>45295</c:v>
                </c:pt>
                <c:pt idx="36">
                  <c:v>45302</c:v>
                </c:pt>
                <c:pt idx="37">
                  <c:v>45309</c:v>
                </c:pt>
                <c:pt idx="38">
                  <c:v>45316</c:v>
                </c:pt>
                <c:pt idx="39">
                  <c:v>45323</c:v>
                </c:pt>
                <c:pt idx="40">
                  <c:v>45330</c:v>
                </c:pt>
                <c:pt idx="41">
                  <c:v>45337</c:v>
                </c:pt>
                <c:pt idx="42">
                  <c:v>45344</c:v>
                </c:pt>
                <c:pt idx="43">
                  <c:v>45351</c:v>
                </c:pt>
                <c:pt idx="44">
                  <c:v>45358</c:v>
                </c:pt>
                <c:pt idx="45">
                  <c:v>45365</c:v>
                </c:pt>
                <c:pt idx="46">
                  <c:v>45372</c:v>
                </c:pt>
                <c:pt idx="47">
                  <c:v>45379</c:v>
                </c:pt>
                <c:pt idx="48">
                  <c:v>45386</c:v>
                </c:pt>
                <c:pt idx="49">
                  <c:v>45393</c:v>
                </c:pt>
                <c:pt idx="50">
                  <c:v>45400</c:v>
                </c:pt>
                <c:pt idx="51">
                  <c:v>45407</c:v>
                </c:pt>
                <c:pt idx="52">
                  <c:v>45414</c:v>
                </c:pt>
                <c:pt idx="53">
                  <c:v>45421</c:v>
                </c:pt>
                <c:pt idx="54">
                  <c:v>45428</c:v>
                </c:pt>
                <c:pt idx="55">
                  <c:v>45435</c:v>
                </c:pt>
                <c:pt idx="56">
                  <c:v>45442</c:v>
                </c:pt>
                <c:pt idx="57">
                  <c:v>45449</c:v>
                </c:pt>
                <c:pt idx="58">
                  <c:v>45456</c:v>
                </c:pt>
                <c:pt idx="59">
                  <c:v>45463</c:v>
                </c:pt>
                <c:pt idx="60">
                  <c:v>45470</c:v>
                </c:pt>
                <c:pt idx="61">
                  <c:v>45477</c:v>
                </c:pt>
                <c:pt idx="62">
                  <c:v>45484</c:v>
                </c:pt>
                <c:pt idx="63">
                  <c:v>45491</c:v>
                </c:pt>
                <c:pt idx="64">
                  <c:v>45498</c:v>
                </c:pt>
              </c:numCache>
            </c:numRef>
          </c:cat>
          <c:val>
            <c:numRef>
              <c:f>'2023-24 Forecast'!$C$479:$C$543</c:f>
              <c:numCache>
                <c:formatCode>0.00</c:formatCode>
                <c:ptCount val="65"/>
                <c:pt idx="0">
                  <c:v>74.447552037151809</c:v>
                </c:pt>
                <c:pt idx="1">
                  <c:v>72.978508475376017</c:v>
                </c:pt>
                <c:pt idx="2">
                  <c:v>76.6126447673591</c:v>
                </c:pt>
                <c:pt idx="3">
                  <c:v>71.874550110719923</c:v>
                </c:pt>
                <c:pt idx="4">
                  <c:v>74.767449888680744</c:v>
                </c:pt>
                <c:pt idx="5">
                  <c:v>74.772093705529159</c:v>
                </c:pt>
                <c:pt idx="6">
                  <c:v>73.118487372730968</c:v>
                </c:pt>
                <c:pt idx="7">
                  <c:v>73.583644549621738</c:v>
                </c:pt>
                <c:pt idx="8">
                  <c:v>72.304866266823552</c:v>
                </c:pt>
                <c:pt idx="9">
                  <c:v>73.252564212078639</c:v>
                </c:pt>
                <c:pt idx="10">
                  <c:v>74.976923732861962</c:v>
                </c:pt>
                <c:pt idx="11">
                  <c:v>77.545338149669149</c:v>
                </c:pt>
                <c:pt idx="12">
                  <c:v>77.795551063304615</c:v>
                </c:pt>
                <c:pt idx="13">
                  <c:v>77.997844305159688</c:v>
                </c:pt>
                <c:pt idx="14">
                  <c:v>79.394978891031343</c:v>
                </c:pt>
                <c:pt idx="15">
                  <c:v>76.844101562157206</c:v>
                </c:pt>
                <c:pt idx="16">
                  <c:v>79.214752774894947</c:v>
                </c:pt>
                <c:pt idx="17">
                  <c:v>80.877351121662215</c:v>
                </c:pt>
                <c:pt idx="18">
                  <c:v>78.414554519421628</c:v>
                </c:pt>
                <c:pt idx="19">
                  <c:v>80.987371126472269</c:v>
                </c:pt>
                <c:pt idx="20">
                  <c:v>80.079902800890949</c:v>
                </c:pt>
                <c:pt idx="21">
                  <c:v>82.08824748238878</c:v>
                </c:pt>
                <c:pt idx="22">
                  <c:v>80.312030633837793</c:v>
                </c:pt>
                <c:pt idx="23">
                  <c:v>78.442850977970437</c:v>
                </c:pt>
                <c:pt idx="24">
                  <c:v>78.218856036942157</c:v>
                </c:pt>
                <c:pt idx="25">
                  <c:v>77.993647893146971</c:v>
                </c:pt>
                <c:pt idx="26">
                  <c:v>74.899790190100873</c:v>
                </c:pt>
                <c:pt idx="27">
                  <c:v>73.570197423251273</c:v>
                </c:pt>
                <c:pt idx="28">
                  <c:v>72.176114024474799</c:v>
                </c:pt>
                <c:pt idx="29">
                  <c:v>73.813561091871122</c:v>
                </c:pt>
                <c:pt idx="30">
                  <c:v>73.502369519721867</c:v>
                </c:pt>
                <c:pt idx="31">
                  <c:v>75.471632026391916</c:v>
                </c:pt>
                <c:pt idx="32">
                  <c:v>74.277268920886982</c:v>
                </c:pt>
                <c:pt idx="33">
                  <c:v>73.124140211031431</c:v>
                </c:pt>
                <c:pt idx="34">
                  <c:v>74.449416389104655</c:v>
                </c:pt>
                <c:pt idx="35">
                  <c:v>73.385351359653825</c:v>
                </c:pt>
                <c:pt idx="36">
                  <c:v>74.192341902647712</c:v>
                </c:pt>
                <c:pt idx="37">
                  <c:v>74.986310497191042</c:v>
                </c:pt>
                <c:pt idx="38">
                  <c:v>77.389189033541754</c:v>
                </c:pt>
                <c:pt idx="39">
                  <c:v>76.614641182965556</c:v>
                </c:pt>
                <c:pt idx="40">
                  <c:v>77.804554610390454</c:v>
                </c:pt>
                <c:pt idx="41">
                  <c:v>80.702970145050614</c:v>
                </c:pt>
                <c:pt idx="42">
                  <c:v>80.274641625078957</c:v>
                </c:pt>
                <c:pt idx="43">
                  <c:v>80.419570272041611</c:v>
                </c:pt>
                <c:pt idx="44">
                  <c:v>79.691293198171934</c:v>
                </c:pt>
                <c:pt idx="45">
                  <c:v>78.472409695847233</c:v>
                </c:pt>
                <c:pt idx="46">
                  <c:v>78.204281491459056</c:v>
                </c:pt>
                <c:pt idx="47">
                  <c:v>78.072731470963092</c:v>
                </c:pt>
                <c:pt idx="48">
                  <c:v>76.563824244960301</c:v>
                </c:pt>
                <c:pt idx="49">
                  <c:v>75.725648838841522</c:v>
                </c:pt>
                <c:pt idx="50">
                  <c:v>74.55409663349522</c:v>
                </c:pt>
                <c:pt idx="51">
                  <c:v>74.783007203797197</c:v>
                </c:pt>
                <c:pt idx="52">
                  <c:v>74.75078388384722</c:v>
                </c:pt>
                <c:pt idx="53">
                  <c:v>75.251788785928554</c:v>
                </c:pt>
                <c:pt idx="54">
                  <c:v>74.968211126571802</c:v>
                </c:pt>
                <c:pt idx="55">
                  <c:v>75.626688064400184</c:v>
                </c:pt>
                <c:pt idx="56">
                  <c:v>75.150854364801589</c:v>
                </c:pt>
                <c:pt idx="57">
                  <c:v>75.386381282127473</c:v>
                </c:pt>
                <c:pt idx="58">
                  <c:v>74.894926779259222</c:v>
                </c:pt>
                <c:pt idx="59">
                  <c:v>74.834846766683654</c:v>
                </c:pt>
                <c:pt idx="60">
                  <c:v>74.97543399611051</c:v>
                </c:pt>
                <c:pt idx="61">
                  <c:v>75.61360491709199</c:v>
                </c:pt>
                <c:pt idx="62">
                  <c:v>75.61360491709199</c:v>
                </c:pt>
                <c:pt idx="63">
                  <c:v>75.61360491709199</c:v>
                </c:pt>
                <c:pt idx="64">
                  <c:v>76.546888807853847</c:v>
                </c:pt>
              </c:numCache>
            </c:numRef>
          </c:val>
          <c:smooth val="0"/>
          <c:extLst>
            <c:ext xmlns:c16="http://schemas.microsoft.com/office/drawing/2014/chart" uri="{C3380CC4-5D6E-409C-BE32-E72D297353CC}">
              <c16:uniqueId val="{00000001-2AF1-453F-B8BD-F99C32DF8A47}"/>
            </c:ext>
          </c:extLst>
        </c:ser>
        <c:ser>
          <c:idx val="2"/>
          <c:order val="2"/>
          <c:tx>
            <c:strRef>
              <c:f>'2023-24 Forecast'!$F$475</c:f>
              <c:strCache>
                <c:ptCount val="1"/>
                <c:pt idx="0">
                  <c:v>Midpoint of the</c:v>
                </c:pt>
              </c:strCache>
            </c:strRef>
          </c:tx>
          <c:spPr>
            <a:ln w="25400">
              <a:solidFill>
                <a:srgbClr val="332288"/>
              </a:solidFill>
              <a:prstDash val="lgDashDotDot"/>
            </a:ln>
          </c:spPr>
          <c:marker>
            <c:symbol val="none"/>
          </c:marker>
          <c:cat>
            <c:numRef>
              <c:f>'2023-24 Forecast'!$B$479:$B$543</c:f>
              <c:numCache>
                <c:formatCode>[$-409]d\-mmm\-yy;@</c:formatCode>
                <c:ptCount val="65"/>
                <c:pt idx="0">
                  <c:v>45050</c:v>
                </c:pt>
                <c:pt idx="1">
                  <c:v>45057</c:v>
                </c:pt>
                <c:pt idx="2">
                  <c:v>45064</c:v>
                </c:pt>
                <c:pt idx="3">
                  <c:v>45071</c:v>
                </c:pt>
                <c:pt idx="4">
                  <c:v>45078</c:v>
                </c:pt>
                <c:pt idx="5">
                  <c:v>45085</c:v>
                </c:pt>
                <c:pt idx="6">
                  <c:v>45092</c:v>
                </c:pt>
                <c:pt idx="7">
                  <c:v>45099</c:v>
                </c:pt>
                <c:pt idx="8">
                  <c:v>45106</c:v>
                </c:pt>
                <c:pt idx="9">
                  <c:v>45113</c:v>
                </c:pt>
                <c:pt idx="10">
                  <c:v>45120</c:v>
                </c:pt>
                <c:pt idx="11">
                  <c:v>45127</c:v>
                </c:pt>
                <c:pt idx="12">
                  <c:v>45134</c:v>
                </c:pt>
                <c:pt idx="13">
                  <c:v>45141</c:v>
                </c:pt>
                <c:pt idx="14">
                  <c:v>45148</c:v>
                </c:pt>
                <c:pt idx="15">
                  <c:v>45155</c:v>
                </c:pt>
                <c:pt idx="16">
                  <c:v>45162</c:v>
                </c:pt>
                <c:pt idx="17">
                  <c:v>45169</c:v>
                </c:pt>
                <c:pt idx="18">
                  <c:v>45176</c:v>
                </c:pt>
                <c:pt idx="19">
                  <c:v>45183</c:v>
                </c:pt>
                <c:pt idx="20">
                  <c:v>45190</c:v>
                </c:pt>
                <c:pt idx="21">
                  <c:v>45197</c:v>
                </c:pt>
                <c:pt idx="22">
                  <c:v>45204</c:v>
                </c:pt>
                <c:pt idx="23">
                  <c:v>45211</c:v>
                </c:pt>
                <c:pt idx="24">
                  <c:v>45218</c:v>
                </c:pt>
                <c:pt idx="25">
                  <c:v>45225</c:v>
                </c:pt>
                <c:pt idx="26">
                  <c:v>45232</c:v>
                </c:pt>
                <c:pt idx="27">
                  <c:v>45239</c:v>
                </c:pt>
                <c:pt idx="28">
                  <c:v>45246</c:v>
                </c:pt>
                <c:pt idx="29">
                  <c:v>45253</c:v>
                </c:pt>
                <c:pt idx="30">
                  <c:v>45260</c:v>
                </c:pt>
                <c:pt idx="31">
                  <c:v>45267</c:v>
                </c:pt>
                <c:pt idx="32">
                  <c:v>45274</c:v>
                </c:pt>
                <c:pt idx="33">
                  <c:v>45281</c:v>
                </c:pt>
                <c:pt idx="34">
                  <c:v>45288</c:v>
                </c:pt>
                <c:pt idx="35">
                  <c:v>45295</c:v>
                </c:pt>
                <c:pt idx="36">
                  <c:v>45302</c:v>
                </c:pt>
                <c:pt idx="37">
                  <c:v>45309</c:v>
                </c:pt>
                <c:pt idx="38">
                  <c:v>45316</c:v>
                </c:pt>
                <c:pt idx="39">
                  <c:v>45323</c:v>
                </c:pt>
                <c:pt idx="40">
                  <c:v>45330</c:v>
                </c:pt>
                <c:pt idx="41">
                  <c:v>45337</c:v>
                </c:pt>
                <c:pt idx="42">
                  <c:v>45344</c:v>
                </c:pt>
                <c:pt idx="43">
                  <c:v>45351</c:v>
                </c:pt>
                <c:pt idx="44">
                  <c:v>45358</c:v>
                </c:pt>
                <c:pt idx="45">
                  <c:v>45365</c:v>
                </c:pt>
                <c:pt idx="46">
                  <c:v>45372</c:v>
                </c:pt>
                <c:pt idx="47">
                  <c:v>45379</c:v>
                </c:pt>
                <c:pt idx="48">
                  <c:v>45386</c:v>
                </c:pt>
                <c:pt idx="49">
                  <c:v>45393</c:v>
                </c:pt>
                <c:pt idx="50">
                  <c:v>45400</c:v>
                </c:pt>
                <c:pt idx="51">
                  <c:v>45407</c:v>
                </c:pt>
                <c:pt idx="52">
                  <c:v>45414</c:v>
                </c:pt>
                <c:pt idx="53">
                  <c:v>45421</c:v>
                </c:pt>
                <c:pt idx="54">
                  <c:v>45428</c:v>
                </c:pt>
                <c:pt idx="55">
                  <c:v>45435</c:v>
                </c:pt>
                <c:pt idx="56">
                  <c:v>45442</c:v>
                </c:pt>
                <c:pt idx="57">
                  <c:v>45449</c:v>
                </c:pt>
                <c:pt idx="58">
                  <c:v>45456</c:v>
                </c:pt>
                <c:pt idx="59">
                  <c:v>45463</c:v>
                </c:pt>
                <c:pt idx="60">
                  <c:v>45470</c:v>
                </c:pt>
                <c:pt idx="61">
                  <c:v>45477</c:v>
                </c:pt>
                <c:pt idx="62">
                  <c:v>45484</c:v>
                </c:pt>
                <c:pt idx="63">
                  <c:v>45491</c:v>
                </c:pt>
                <c:pt idx="64">
                  <c:v>45498</c:v>
                </c:pt>
              </c:numCache>
            </c:numRef>
          </c:cat>
          <c:val>
            <c:numRef>
              <c:f>'2023-24 Forecast'!$F$479:$F$543</c:f>
              <c:numCache>
                <c:formatCode>0.00</c:formatCode>
                <c:ptCount val="65"/>
                <c:pt idx="0">
                  <c:v>#N/A</c:v>
                </c:pt>
                <c:pt idx="1">
                  <c:v>#N/A</c:v>
                </c:pt>
                <c:pt idx="2">
                  <c:v>78</c:v>
                </c:pt>
                <c:pt idx="3">
                  <c:v>78</c:v>
                </c:pt>
                <c:pt idx="4">
                  <c:v>78</c:v>
                </c:pt>
                <c:pt idx="5">
                  <c:v>78</c:v>
                </c:pt>
                <c:pt idx="6">
                  <c:v>77</c:v>
                </c:pt>
                <c:pt idx="7">
                  <c:v>77</c:v>
                </c:pt>
                <c:pt idx="8">
                  <c:v>77</c:v>
                </c:pt>
                <c:pt idx="9">
                  <c:v>77</c:v>
                </c:pt>
                <c:pt idx="10">
                  <c:v>76</c:v>
                </c:pt>
                <c:pt idx="11">
                  <c:v>76</c:v>
                </c:pt>
                <c:pt idx="12">
                  <c:v>76</c:v>
                </c:pt>
                <c:pt idx="13">
                  <c:v>76</c:v>
                </c:pt>
                <c:pt idx="14">
                  <c:v>76</c:v>
                </c:pt>
                <c:pt idx="15">
                  <c:v>79</c:v>
                </c:pt>
                <c:pt idx="16">
                  <c:v>79</c:v>
                </c:pt>
                <c:pt idx="17">
                  <c:v>79</c:v>
                </c:pt>
                <c:pt idx="18">
                  <c:v>79</c:v>
                </c:pt>
                <c:pt idx="19">
                  <c:v>80</c:v>
                </c:pt>
                <c:pt idx="20">
                  <c:v>80</c:v>
                </c:pt>
                <c:pt idx="21">
                  <c:v>80</c:v>
                </c:pt>
                <c:pt idx="22">
                  <c:v>80</c:v>
                </c:pt>
                <c:pt idx="23">
                  <c:v>80</c:v>
                </c:pt>
                <c:pt idx="24">
                  <c:v>80</c:v>
                </c:pt>
                <c:pt idx="25">
                  <c:v>80</c:v>
                </c:pt>
                <c:pt idx="26">
                  <c:v>80</c:v>
                </c:pt>
                <c:pt idx="27">
                  <c:v>77</c:v>
                </c:pt>
                <c:pt idx="28">
                  <c:v>77</c:v>
                </c:pt>
                <c:pt idx="29">
                  <c:v>77</c:v>
                </c:pt>
                <c:pt idx="30">
                  <c:v>77</c:v>
                </c:pt>
                <c:pt idx="31">
                  <c:v>77</c:v>
                </c:pt>
                <c:pt idx="32">
                  <c:v>77</c:v>
                </c:pt>
                <c:pt idx="33">
                  <c:v>77</c:v>
                </c:pt>
                <c:pt idx="34">
                  <c:v>77</c:v>
                </c:pt>
                <c:pt idx="35">
                  <c:v>77</c:v>
                </c:pt>
                <c:pt idx="36">
                  <c:v>77</c:v>
                </c:pt>
                <c:pt idx="37">
                  <c:v>76</c:v>
                </c:pt>
                <c:pt idx="38">
                  <c:v>76</c:v>
                </c:pt>
                <c:pt idx="39">
                  <c:v>76</c:v>
                </c:pt>
                <c:pt idx="40">
                  <c:v>77</c:v>
                </c:pt>
                <c:pt idx="41">
                  <c:v>77</c:v>
                </c:pt>
                <c:pt idx="42">
                  <c:v>77</c:v>
                </c:pt>
                <c:pt idx="43">
                  <c:v>77</c:v>
                </c:pt>
                <c:pt idx="44">
                  <c:v>77</c:v>
                </c:pt>
                <c:pt idx="45">
                  <c:v>77</c:v>
                </c:pt>
                <c:pt idx="46">
                  <c:v>77</c:v>
                </c:pt>
                <c:pt idx="47">
                  <c:v>77</c:v>
                </c:pt>
                <c:pt idx="48">
                  <c:v>77</c:v>
                </c:pt>
                <c:pt idx="49">
                  <c:v>76</c:v>
                </c:pt>
                <c:pt idx="50">
                  <c:v>76</c:v>
                </c:pt>
                <c:pt idx="51">
                  <c:v>76</c:v>
                </c:pt>
                <c:pt idx="52">
                  <c:v>76</c:v>
                </c:pt>
                <c:pt idx="53">
                  <c:v>76</c:v>
                </c:pt>
                <c:pt idx="54">
                  <c:v>76</c:v>
                </c:pt>
                <c:pt idx="55">
                  <c:v>76</c:v>
                </c:pt>
                <c:pt idx="56">
                  <c:v>76</c:v>
                </c:pt>
                <c:pt idx="57">
                  <c:v>76</c:v>
                </c:pt>
                <c:pt idx="58">
                  <c:v>76</c:v>
                </c:pt>
                <c:pt idx="59">
                  <c:v>76</c:v>
                </c:pt>
                <c:pt idx="60">
                  <c:v>76</c:v>
                </c:pt>
                <c:pt idx="61">
                  <c:v>76</c:v>
                </c:pt>
                <c:pt idx="62">
                  <c:v>76</c:v>
                </c:pt>
                <c:pt idx="63">
                  <c:v>76</c:v>
                </c:pt>
                <c:pt idx="64">
                  <c:v>76</c:v>
                </c:pt>
              </c:numCache>
            </c:numRef>
          </c:val>
          <c:smooth val="0"/>
          <c:extLst>
            <c:ext xmlns:c16="http://schemas.microsoft.com/office/drawing/2014/chart" uri="{C3380CC4-5D6E-409C-BE32-E72D297353CC}">
              <c16:uniqueId val="{00000002-2AF1-453F-B8BD-F99C32DF8A47}"/>
            </c:ext>
          </c:extLst>
        </c:ser>
        <c:ser>
          <c:idx val="4"/>
          <c:order val="3"/>
          <c:tx>
            <c:strRef>
              <c:f>'2023-24 Forecast'!$K$475</c:f>
              <c:strCache>
                <c:ptCount val="1"/>
                <c:pt idx="0">
                  <c:v>National marketing</c:v>
                </c:pt>
              </c:strCache>
            </c:strRef>
          </c:tx>
          <c:spPr>
            <a:ln w="12700">
              <a:solidFill>
                <a:srgbClr val="88CCEE"/>
              </a:solidFill>
              <a:prstDash val="solid"/>
            </a:ln>
          </c:spPr>
          <c:marker>
            <c:symbol val="star"/>
            <c:size val="5"/>
            <c:spPr>
              <a:noFill/>
              <a:ln>
                <a:solidFill>
                  <a:srgbClr val="88CCEE"/>
                </a:solidFill>
                <a:prstDash val="solid"/>
              </a:ln>
            </c:spPr>
          </c:marker>
          <c:cat>
            <c:numRef>
              <c:f>'2023-24 Forecast'!$B$479:$B$543</c:f>
              <c:numCache>
                <c:formatCode>[$-409]d\-mmm\-yy;@</c:formatCode>
                <c:ptCount val="65"/>
                <c:pt idx="0">
                  <c:v>45050</c:v>
                </c:pt>
                <c:pt idx="1">
                  <c:v>45057</c:v>
                </c:pt>
                <c:pt idx="2">
                  <c:v>45064</c:v>
                </c:pt>
                <c:pt idx="3">
                  <c:v>45071</c:v>
                </c:pt>
                <c:pt idx="4">
                  <c:v>45078</c:v>
                </c:pt>
                <c:pt idx="5">
                  <c:v>45085</c:v>
                </c:pt>
                <c:pt idx="6">
                  <c:v>45092</c:v>
                </c:pt>
                <c:pt idx="7">
                  <c:v>45099</c:v>
                </c:pt>
                <c:pt idx="8">
                  <c:v>45106</c:v>
                </c:pt>
                <c:pt idx="9">
                  <c:v>45113</c:v>
                </c:pt>
                <c:pt idx="10">
                  <c:v>45120</c:v>
                </c:pt>
                <c:pt idx="11">
                  <c:v>45127</c:v>
                </c:pt>
                <c:pt idx="12">
                  <c:v>45134</c:v>
                </c:pt>
                <c:pt idx="13">
                  <c:v>45141</c:v>
                </c:pt>
                <c:pt idx="14">
                  <c:v>45148</c:v>
                </c:pt>
                <c:pt idx="15">
                  <c:v>45155</c:v>
                </c:pt>
                <c:pt idx="16">
                  <c:v>45162</c:v>
                </c:pt>
                <c:pt idx="17">
                  <c:v>45169</c:v>
                </c:pt>
                <c:pt idx="18">
                  <c:v>45176</c:v>
                </c:pt>
                <c:pt idx="19">
                  <c:v>45183</c:v>
                </c:pt>
                <c:pt idx="20">
                  <c:v>45190</c:v>
                </c:pt>
                <c:pt idx="21">
                  <c:v>45197</c:v>
                </c:pt>
                <c:pt idx="22">
                  <c:v>45204</c:v>
                </c:pt>
                <c:pt idx="23">
                  <c:v>45211</c:v>
                </c:pt>
                <c:pt idx="24">
                  <c:v>45218</c:v>
                </c:pt>
                <c:pt idx="25">
                  <c:v>45225</c:v>
                </c:pt>
                <c:pt idx="26">
                  <c:v>45232</c:v>
                </c:pt>
                <c:pt idx="27">
                  <c:v>45239</c:v>
                </c:pt>
                <c:pt idx="28">
                  <c:v>45246</c:v>
                </c:pt>
                <c:pt idx="29">
                  <c:v>45253</c:v>
                </c:pt>
                <c:pt idx="30">
                  <c:v>45260</c:v>
                </c:pt>
                <c:pt idx="31">
                  <c:v>45267</c:v>
                </c:pt>
                <c:pt idx="32">
                  <c:v>45274</c:v>
                </c:pt>
                <c:pt idx="33">
                  <c:v>45281</c:v>
                </c:pt>
                <c:pt idx="34">
                  <c:v>45288</c:v>
                </c:pt>
                <c:pt idx="35">
                  <c:v>45295</c:v>
                </c:pt>
                <c:pt idx="36">
                  <c:v>45302</c:v>
                </c:pt>
                <c:pt idx="37">
                  <c:v>45309</c:v>
                </c:pt>
                <c:pt idx="38">
                  <c:v>45316</c:v>
                </c:pt>
                <c:pt idx="39">
                  <c:v>45323</c:v>
                </c:pt>
                <c:pt idx="40">
                  <c:v>45330</c:v>
                </c:pt>
                <c:pt idx="41">
                  <c:v>45337</c:v>
                </c:pt>
                <c:pt idx="42">
                  <c:v>45344</c:v>
                </c:pt>
                <c:pt idx="43">
                  <c:v>45351</c:v>
                </c:pt>
                <c:pt idx="44">
                  <c:v>45358</c:v>
                </c:pt>
                <c:pt idx="45">
                  <c:v>45365</c:v>
                </c:pt>
                <c:pt idx="46">
                  <c:v>45372</c:v>
                </c:pt>
                <c:pt idx="47">
                  <c:v>45379</c:v>
                </c:pt>
                <c:pt idx="48">
                  <c:v>45386</c:v>
                </c:pt>
                <c:pt idx="49">
                  <c:v>45393</c:v>
                </c:pt>
                <c:pt idx="50">
                  <c:v>45400</c:v>
                </c:pt>
                <c:pt idx="51">
                  <c:v>45407</c:v>
                </c:pt>
                <c:pt idx="52">
                  <c:v>45414</c:v>
                </c:pt>
                <c:pt idx="53">
                  <c:v>45421</c:v>
                </c:pt>
                <c:pt idx="54">
                  <c:v>45428</c:v>
                </c:pt>
                <c:pt idx="55">
                  <c:v>45435</c:v>
                </c:pt>
                <c:pt idx="56">
                  <c:v>45442</c:v>
                </c:pt>
                <c:pt idx="57">
                  <c:v>45449</c:v>
                </c:pt>
                <c:pt idx="58">
                  <c:v>45456</c:v>
                </c:pt>
                <c:pt idx="59">
                  <c:v>45463</c:v>
                </c:pt>
                <c:pt idx="60">
                  <c:v>45470</c:v>
                </c:pt>
                <c:pt idx="61">
                  <c:v>45477</c:v>
                </c:pt>
                <c:pt idx="62">
                  <c:v>45484</c:v>
                </c:pt>
                <c:pt idx="63">
                  <c:v>45491</c:v>
                </c:pt>
                <c:pt idx="64">
                  <c:v>45498</c:v>
                </c:pt>
              </c:numCache>
            </c:numRef>
          </c:cat>
          <c:val>
            <c:numRef>
              <c:f>'2023-24 Forecast'!$K$479:$K$543</c:f>
              <c:numCache>
                <c:formatCode>0.00</c:formatCode>
                <c:ptCount val="65"/>
                <c:pt idx="0">
                  <c:v>52</c:v>
                </c:pt>
                <c:pt idx="1">
                  <c:v>52</c:v>
                </c:pt>
                <c:pt idx="2">
                  <c:v>52</c:v>
                </c:pt>
                <c:pt idx="3">
                  <c:v>52</c:v>
                </c:pt>
                <c:pt idx="4">
                  <c:v>52</c:v>
                </c:pt>
                <c:pt idx="5">
                  <c:v>52</c:v>
                </c:pt>
                <c:pt idx="6">
                  <c:v>52</c:v>
                </c:pt>
                <c:pt idx="7">
                  <c:v>52</c:v>
                </c:pt>
                <c:pt idx="8">
                  <c:v>52</c:v>
                </c:pt>
                <c:pt idx="9">
                  <c:v>52</c:v>
                </c:pt>
                <c:pt idx="10">
                  <c:v>52</c:v>
                </c:pt>
                <c:pt idx="11">
                  <c:v>52</c:v>
                </c:pt>
                <c:pt idx="12">
                  <c:v>52</c:v>
                </c:pt>
                <c:pt idx="13">
                  <c:v>52</c:v>
                </c:pt>
                <c:pt idx="14">
                  <c:v>52</c:v>
                </c:pt>
                <c:pt idx="15">
                  <c:v>52</c:v>
                </c:pt>
                <c:pt idx="16">
                  <c:v>52</c:v>
                </c:pt>
                <c:pt idx="17">
                  <c:v>52</c:v>
                </c:pt>
                <c:pt idx="18">
                  <c:v>52</c:v>
                </c:pt>
                <c:pt idx="19">
                  <c:v>52</c:v>
                </c:pt>
                <c:pt idx="20">
                  <c:v>52</c:v>
                </c:pt>
                <c:pt idx="21">
                  <c:v>52</c:v>
                </c:pt>
                <c:pt idx="22">
                  <c:v>52</c:v>
                </c:pt>
                <c:pt idx="23">
                  <c:v>52</c:v>
                </c:pt>
                <c:pt idx="24">
                  <c:v>52</c:v>
                </c:pt>
                <c:pt idx="25">
                  <c:v>52</c:v>
                </c:pt>
                <c:pt idx="26">
                  <c:v>52</c:v>
                </c:pt>
                <c:pt idx="27">
                  <c:v>52</c:v>
                </c:pt>
                <c:pt idx="28">
                  <c:v>52</c:v>
                </c:pt>
                <c:pt idx="29">
                  <c:v>52</c:v>
                </c:pt>
                <c:pt idx="30">
                  <c:v>52</c:v>
                </c:pt>
                <c:pt idx="31">
                  <c:v>52</c:v>
                </c:pt>
                <c:pt idx="32">
                  <c:v>52</c:v>
                </c:pt>
                <c:pt idx="33">
                  <c:v>52</c:v>
                </c:pt>
                <c:pt idx="34">
                  <c:v>52</c:v>
                </c:pt>
                <c:pt idx="35">
                  <c:v>52</c:v>
                </c:pt>
                <c:pt idx="36">
                  <c:v>52</c:v>
                </c:pt>
                <c:pt idx="37">
                  <c:v>52</c:v>
                </c:pt>
                <c:pt idx="38">
                  <c:v>52</c:v>
                </c:pt>
                <c:pt idx="39">
                  <c:v>52</c:v>
                </c:pt>
                <c:pt idx="40">
                  <c:v>52</c:v>
                </c:pt>
                <c:pt idx="41">
                  <c:v>52</c:v>
                </c:pt>
                <c:pt idx="42">
                  <c:v>52</c:v>
                </c:pt>
                <c:pt idx="43">
                  <c:v>52</c:v>
                </c:pt>
                <c:pt idx="44">
                  <c:v>52</c:v>
                </c:pt>
                <c:pt idx="45">
                  <c:v>52</c:v>
                </c:pt>
                <c:pt idx="46">
                  <c:v>52</c:v>
                </c:pt>
                <c:pt idx="47">
                  <c:v>52</c:v>
                </c:pt>
                <c:pt idx="48">
                  <c:v>52</c:v>
                </c:pt>
                <c:pt idx="49">
                  <c:v>52</c:v>
                </c:pt>
                <c:pt idx="50">
                  <c:v>52</c:v>
                </c:pt>
                <c:pt idx="51">
                  <c:v>52</c:v>
                </c:pt>
                <c:pt idx="52">
                  <c:v>52</c:v>
                </c:pt>
                <c:pt idx="53">
                  <c:v>52</c:v>
                </c:pt>
                <c:pt idx="54">
                  <c:v>52</c:v>
                </c:pt>
                <c:pt idx="55">
                  <c:v>52</c:v>
                </c:pt>
                <c:pt idx="56">
                  <c:v>52</c:v>
                </c:pt>
                <c:pt idx="57">
                  <c:v>52</c:v>
                </c:pt>
                <c:pt idx="58">
                  <c:v>52</c:v>
                </c:pt>
                <c:pt idx="59">
                  <c:v>52</c:v>
                </c:pt>
                <c:pt idx="60">
                  <c:v>52</c:v>
                </c:pt>
                <c:pt idx="61">
                  <c:v>52</c:v>
                </c:pt>
                <c:pt idx="62">
                  <c:v>52</c:v>
                </c:pt>
                <c:pt idx="63">
                  <c:v>52</c:v>
                </c:pt>
                <c:pt idx="64">
                  <c:v>52</c:v>
                </c:pt>
              </c:numCache>
            </c:numRef>
          </c:val>
          <c:smooth val="0"/>
          <c:extLst>
            <c:ext xmlns:c16="http://schemas.microsoft.com/office/drawing/2014/chart" uri="{C3380CC4-5D6E-409C-BE32-E72D297353CC}">
              <c16:uniqueId val="{00000004-2AF1-453F-B8BD-F99C32DF8A47}"/>
            </c:ext>
          </c:extLst>
        </c:ser>
        <c:dLbls>
          <c:showLegendKey val="0"/>
          <c:showVal val="0"/>
          <c:showCatName val="0"/>
          <c:showSerName val="0"/>
          <c:showPercent val="0"/>
          <c:showBubbleSize val="0"/>
        </c:dLbls>
        <c:marker val="1"/>
        <c:smooth val="0"/>
        <c:axId val="2056228880"/>
        <c:axId val="2056230512"/>
      </c:lineChart>
      <c:catAx>
        <c:axId val="2056228880"/>
        <c:scaling>
          <c:orientation val="minMax"/>
        </c:scaling>
        <c:delete val="0"/>
        <c:axPos val="b"/>
        <c:title>
          <c:tx>
            <c:rich>
              <a:bodyPr/>
              <a:lstStyle/>
              <a:p>
                <a:pPr>
                  <a:defRPr sz="1000" b="1" i="0" u="none" strike="noStrike" baseline="0">
                    <a:solidFill>
                      <a:srgbClr val="000000"/>
                    </a:solidFill>
                    <a:latin typeface="Arial"/>
                    <a:ea typeface="Arial"/>
                    <a:cs typeface="Arial"/>
                  </a:defRPr>
                </a:pPr>
                <a:r>
                  <a:rPr lang="en-US"/>
                  <a:t>Forecast period</a:t>
                </a:r>
              </a:p>
            </c:rich>
          </c:tx>
          <c:layout>
            <c:manualLayout>
              <c:xMode val="edge"/>
              <c:yMode val="edge"/>
              <c:x val="0.40343713191530167"/>
              <c:y val="0.94691595401363926"/>
            </c:manualLayout>
          </c:layout>
          <c:overlay val="0"/>
          <c:spPr>
            <a:noFill/>
            <a:ln w="25400">
              <a:noFill/>
            </a:ln>
          </c:spPr>
        </c:title>
        <c:numFmt formatCode="[$-409]d\-mmm\-yy;@" sourceLinked="1"/>
        <c:majorTickMark val="out"/>
        <c:minorTickMark val="none"/>
        <c:tickLblPos val="nextTo"/>
        <c:spPr>
          <a:ln w="3175">
            <a:solidFill>
              <a:srgbClr val="000000"/>
            </a:solidFill>
            <a:prstDash val="solid"/>
          </a:ln>
        </c:spPr>
        <c:txPr>
          <a:bodyPr rot="2580000" vert="horz"/>
          <a:lstStyle/>
          <a:p>
            <a:pPr>
              <a:defRPr sz="1000" b="1" i="0" u="none" strike="noStrike" baseline="0">
                <a:solidFill>
                  <a:srgbClr val="000000"/>
                </a:solidFill>
                <a:latin typeface="Arial"/>
                <a:ea typeface="Arial"/>
                <a:cs typeface="Arial"/>
              </a:defRPr>
            </a:pPr>
            <a:endParaRPr lang="en-US"/>
          </a:p>
        </c:txPr>
        <c:crossAx val="2056230512"/>
        <c:crosses val="autoZero"/>
        <c:auto val="0"/>
        <c:lblAlgn val="ctr"/>
        <c:lblOffset val="100"/>
        <c:tickLblSkip val="2"/>
        <c:tickMarkSkip val="1"/>
        <c:noMultiLvlLbl val="0"/>
      </c:catAx>
      <c:valAx>
        <c:axId val="2056230512"/>
        <c:scaling>
          <c:orientation val="minMax"/>
          <c:max val="130"/>
          <c:min val="40"/>
        </c:scaling>
        <c:delete val="0"/>
        <c:axPos val="l"/>
        <c:majorGridlines/>
        <c:title>
          <c:tx>
            <c:rich>
              <a:bodyPr/>
              <a:lstStyle/>
              <a:p>
                <a:pPr>
                  <a:defRPr sz="1000" b="1" i="0" u="none" strike="noStrike" baseline="0">
                    <a:solidFill>
                      <a:srgbClr val="000000"/>
                    </a:solidFill>
                    <a:latin typeface="Arial"/>
                    <a:ea typeface="Arial"/>
                    <a:cs typeface="Arial"/>
                  </a:defRPr>
                </a:pPr>
                <a:r>
                  <a:rPr lang="en-US"/>
                  <a:t>Season-average price received (cents per pound )</a:t>
                </a:r>
              </a:p>
            </c:rich>
          </c:tx>
          <c:layout>
            <c:manualLayout>
              <c:xMode val="edge"/>
              <c:yMode val="edge"/>
              <c:x val="5.3577580006629433E-2"/>
              <c:y val="0.27355347439532751"/>
            </c:manualLayout>
          </c:layout>
          <c:overlay val="0"/>
          <c:spPr>
            <a:noFill/>
            <a:ln w="25400">
              <a:noFill/>
            </a:ln>
          </c:spPr>
        </c:title>
        <c:numFmt formatCode="0.00" sourceLinked="0"/>
        <c:majorTickMark val="cross"/>
        <c:minorTickMark val="none"/>
        <c:tickLblPos val="nextTo"/>
        <c:spPr>
          <a:ln w="3175">
            <a:solidFill>
              <a:srgbClr val="000000"/>
            </a:solidFill>
            <a:prstDash val="solid"/>
          </a:ln>
        </c:spPr>
        <c:txPr>
          <a:bodyPr rot="0" vert="horz"/>
          <a:lstStyle/>
          <a:p>
            <a:pPr>
              <a:defRPr sz="1000" b="1" i="0" u="none" strike="noStrike" baseline="0">
                <a:solidFill>
                  <a:srgbClr val="000000"/>
                </a:solidFill>
                <a:latin typeface="Arial"/>
                <a:ea typeface="Arial"/>
                <a:cs typeface="Arial"/>
              </a:defRPr>
            </a:pPr>
            <a:endParaRPr lang="en-US"/>
          </a:p>
        </c:txPr>
        <c:crossAx val="2056228880"/>
        <c:crosses val="autoZero"/>
        <c:crossBetween val="between"/>
        <c:majorUnit val="10"/>
        <c:minorUnit val="5"/>
      </c:valAx>
      <c:spPr>
        <a:solidFill>
          <a:srgbClr val="FFFFFF"/>
        </a:solidFill>
        <a:ln w="12700">
          <a:solidFill>
            <a:srgbClr val="808080"/>
          </a:solidFill>
          <a:prstDash val="solid"/>
        </a:ln>
      </c:spPr>
    </c:plotArea>
    <c:legend>
      <c:legendPos val="r"/>
      <c:layout>
        <c:manualLayout>
          <c:xMode val="edge"/>
          <c:yMode val="edge"/>
          <c:x val="0.64017745200436127"/>
          <c:y val="0.17694882831181252"/>
          <c:w val="0.23567919379418312"/>
          <c:h val="0.16786226685796268"/>
        </c:manualLayout>
      </c:layout>
      <c:overlay val="0"/>
      <c:spPr>
        <a:solidFill>
          <a:srgbClr val="FFFFFF"/>
        </a:solidFill>
        <a:ln w="3175">
          <a:solidFill>
            <a:srgbClr val="000000"/>
          </a:solidFill>
          <a:prstDash val="solid"/>
        </a:ln>
      </c:spPr>
      <c:txPr>
        <a:bodyPr/>
        <a:lstStyle/>
        <a:p>
          <a:pPr>
            <a:defRPr sz="80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E1E1E1"/>
    </a:solidFill>
    <a:ln w="3175">
      <a:solidFill>
        <a:srgbClr val="E1E1E1"/>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5715</xdr:colOff>
      <xdr:row>60</xdr:row>
      <xdr:rowOff>0</xdr:rowOff>
    </xdr:from>
    <xdr:to>
      <xdr:col>11</xdr:col>
      <xdr:colOff>17145</xdr:colOff>
      <xdr:row>100</xdr:row>
      <xdr:rowOff>160020</xdr:rowOff>
    </xdr:to>
    <xdr:graphicFrame macro="">
      <xdr:nvGraphicFramePr>
        <xdr:cNvPr id="1467701" name="Chart 8" descr="Graph of the futures forecast of US cotton producers’ season average price received and price loss coverage payment rate for the marketing year 2023/24. The y-axis has the season average price received in dollars per bushel, the secondary y-axis has the price loss coverage payment rate in dollars per bushel, and the x-axis has the forecast period starting in May 2023 and ending in August 2024. There are four lines on the graph. A maroon line shows the actual season average price received. A green line shows the futures season average price forecast. A dark blue line shows the WASDE season average price. A light blue line with stars shows the national marketing. ">
          <a:extLst>
            <a:ext uri="{FF2B5EF4-FFF2-40B4-BE49-F238E27FC236}">
              <a16:creationId xmlns:a16="http://schemas.microsoft.com/office/drawing/2014/main" id="{00000000-0008-0000-0100-00003565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61</xdr:row>
      <xdr:rowOff>0</xdr:rowOff>
    </xdr:from>
    <xdr:to>
      <xdr:col>11</xdr:col>
      <xdr:colOff>9525</xdr:colOff>
      <xdr:row>102</xdr:row>
      <xdr:rowOff>0</xdr:rowOff>
    </xdr:to>
    <xdr:graphicFrame macro="">
      <xdr:nvGraphicFramePr>
        <xdr:cNvPr id="1469748" name="Chart 8" descr="Graph of the futures forecast of US cotton producers’ season average price received and price loss coverage payment rate for the marketing year 2022/23. The y-axis has the season average price received in dollars per bushel, the secondary y-axis has the price loss coverage payment rate in dollars per bushel, and the x-axis has the forecast period starting in May 2022 and ending in August 2023. There are four lines on the graph. A maroon line shows the actual season average price received. A green line shows the futures season average price forecast. A dark blue line shows the WASDE season average price. A light blue line with stars shows the national marketing.">
          <a:extLst>
            <a:ext uri="{FF2B5EF4-FFF2-40B4-BE49-F238E27FC236}">
              <a16:creationId xmlns:a16="http://schemas.microsoft.com/office/drawing/2014/main" id="{00000000-0008-0000-0200-0000346D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40"/>
  <sheetViews>
    <sheetView tabSelected="1" workbookViewId="0">
      <selection activeCell="A29" sqref="A29"/>
    </sheetView>
  </sheetViews>
  <sheetFormatPr defaultRowHeight="12.75"/>
  <cols>
    <col min="1" max="1" width="100.7109375" customWidth="1"/>
  </cols>
  <sheetData>
    <row r="1" spans="1:12" ht="15.75">
      <c r="A1" s="161" t="s">
        <v>181</v>
      </c>
    </row>
    <row r="2" spans="1:12" ht="15.75">
      <c r="A2" s="55" t="s">
        <v>182</v>
      </c>
    </row>
    <row r="3" spans="1:12" ht="15.75">
      <c r="A3" s="193" t="s">
        <v>351</v>
      </c>
    </row>
    <row r="4" spans="1:12" ht="15.75">
      <c r="A4" s="193" t="s">
        <v>352</v>
      </c>
    </row>
    <row r="5" spans="1:12" ht="18.75">
      <c r="A5" s="11"/>
    </row>
    <row r="6" spans="1:12" ht="18.75">
      <c r="A6" s="411" t="s">
        <v>408</v>
      </c>
      <c r="B6" s="4"/>
      <c r="C6" s="11"/>
      <c r="D6" s="11"/>
      <c r="E6" s="11"/>
      <c r="F6" s="11"/>
      <c r="G6" s="11"/>
      <c r="H6" s="6"/>
      <c r="I6" s="6"/>
      <c r="J6" s="6"/>
      <c r="K6" s="6"/>
      <c r="L6" s="6"/>
    </row>
    <row r="7" spans="1:12" ht="18.75">
      <c r="A7" s="361" t="s">
        <v>124</v>
      </c>
      <c r="B7" s="11"/>
      <c r="C7" s="11"/>
      <c r="D7" s="11"/>
      <c r="E7" s="11"/>
      <c r="F7" s="11"/>
      <c r="G7" s="11"/>
      <c r="H7" s="6"/>
      <c r="I7" s="6"/>
      <c r="J7" s="6"/>
      <c r="K7" s="6"/>
      <c r="L7" s="6"/>
    </row>
    <row r="8" spans="1:12" ht="18.75">
      <c r="A8" s="3" t="s">
        <v>139</v>
      </c>
      <c r="B8" s="11"/>
      <c r="C8" s="11"/>
      <c r="D8" s="11"/>
      <c r="E8" s="11"/>
      <c r="F8" s="11"/>
      <c r="G8" s="11"/>
      <c r="H8" s="4"/>
      <c r="I8" s="6"/>
      <c r="J8" s="6"/>
      <c r="K8" s="6"/>
      <c r="L8" s="6"/>
    </row>
    <row r="9" spans="1:12" ht="18.75">
      <c r="A9" s="193" t="s">
        <v>125</v>
      </c>
      <c r="C9" s="3"/>
      <c r="D9" s="3"/>
      <c r="E9" s="3"/>
      <c r="F9" s="3"/>
      <c r="G9" s="11"/>
      <c r="H9" s="4"/>
      <c r="I9" s="6"/>
      <c r="J9" s="6"/>
      <c r="K9" s="6"/>
      <c r="L9" s="6"/>
    </row>
    <row r="10" spans="1:12" ht="18" customHeight="1">
      <c r="A10" s="3" t="s">
        <v>232</v>
      </c>
      <c r="B10" s="11"/>
      <c r="C10" s="11"/>
      <c r="D10" s="11"/>
      <c r="E10" s="11"/>
      <c r="F10" s="11"/>
      <c r="G10" s="11"/>
      <c r="H10" s="4"/>
      <c r="I10" s="6"/>
      <c r="J10" s="6"/>
      <c r="K10" s="6"/>
      <c r="L10" s="6"/>
    </row>
    <row r="11" spans="1:12" ht="18.75">
      <c r="A11" s="4" t="s">
        <v>26</v>
      </c>
      <c r="B11" s="5"/>
      <c r="C11" s="5"/>
      <c r="D11" s="5"/>
      <c r="E11" s="5"/>
      <c r="F11" s="5"/>
      <c r="G11" s="5"/>
      <c r="H11" s="6"/>
      <c r="I11" s="6"/>
      <c r="J11" s="6"/>
      <c r="K11" s="6"/>
      <c r="L11" s="6"/>
    </row>
    <row r="12" spans="1:12" ht="15.75">
      <c r="A12" s="3"/>
    </row>
    <row r="13" spans="1:12" ht="18.75">
      <c r="A13" s="411" t="s">
        <v>366</v>
      </c>
      <c r="B13" s="167"/>
      <c r="C13" s="11"/>
      <c r="D13" s="11"/>
      <c r="E13" s="11"/>
      <c r="F13" s="11"/>
      <c r="G13" s="11"/>
      <c r="H13" s="6"/>
      <c r="I13" s="6"/>
      <c r="J13" s="6"/>
      <c r="K13" s="6"/>
      <c r="L13" s="6"/>
    </row>
    <row r="14" spans="1:12" ht="18.75">
      <c r="A14" s="361" t="s">
        <v>124</v>
      </c>
      <c r="B14" s="11"/>
      <c r="C14" s="11"/>
      <c r="D14" s="11"/>
      <c r="E14" s="11"/>
      <c r="F14" s="11"/>
      <c r="G14" s="11"/>
      <c r="H14" s="6"/>
      <c r="I14" s="6"/>
      <c r="J14" s="6"/>
      <c r="K14" s="6"/>
      <c r="L14" s="6"/>
    </row>
    <row r="15" spans="1:12" ht="18.75">
      <c r="A15" s="3" t="s">
        <v>139</v>
      </c>
      <c r="B15" s="11"/>
      <c r="C15" s="11"/>
      <c r="D15" s="11"/>
      <c r="E15" s="11"/>
      <c r="F15" s="11"/>
      <c r="G15" s="11"/>
      <c r="H15" s="4"/>
      <c r="I15" s="6"/>
      <c r="J15" s="6"/>
      <c r="K15" s="6"/>
      <c r="L15" s="6"/>
    </row>
    <row r="16" spans="1:12" ht="18.75">
      <c r="A16" s="361" t="s">
        <v>125</v>
      </c>
      <c r="B16" s="5"/>
      <c r="C16" s="5"/>
      <c r="D16" s="5"/>
      <c r="E16" s="5"/>
      <c r="F16" s="5"/>
      <c r="G16" s="5"/>
      <c r="H16" s="6"/>
      <c r="I16" s="6"/>
      <c r="J16" s="6"/>
      <c r="K16" s="6"/>
      <c r="L16" s="6"/>
    </row>
    <row r="17" spans="1:14" ht="13.5" customHeight="1">
      <c r="A17" s="55" t="s">
        <v>233</v>
      </c>
      <c r="B17" s="5"/>
      <c r="C17" s="5"/>
      <c r="D17" s="5"/>
      <c r="E17" s="5"/>
      <c r="F17" s="5"/>
      <c r="G17" s="5"/>
      <c r="H17" s="6"/>
      <c r="I17" s="6"/>
      <c r="J17" s="6"/>
      <c r="K17" s="6"/>
      <c r="L17" s="6"/>
    </row>
    <row r="18" spans="1:14" ht="18.75">
      <c r="A18" s="4" t="s">
        <v>26</v>
      </c>
      <c r="B18" s="5"/>
      <c r="C18" s="5"/>
      <c r="D18" s="5"/>
      <c r="E18" s="5"/>
      <c r="F18" s="5"/>
      <c r="G18" s="5"/>
      <c r="H18" s="6"/>
      <c r="I18" s="6"/>
      <c r="J18" s="6"/>
      <c r="K18" s="6"/>
      <c r="L18" s="6"/>
    </row>
    <row r="19" spans="1:14" ht="15.75">
      <c r="A19" s="3"/>
    </row>
    <row r="20" spans="1:14" ht="18.75">
      <c r="A20" s="167" t="s">
        <v>98</v>
      </c>
      <c r="B20" s="11"/>
      <c r="C20" s="11"/>
      <c r="D20" s="11"/>
      <c r="E20" s="11"/>
      <c r="F20" s="11"/>
      <c r="G20" s="11"/>
      <c r="H20" s="6"/>
      <c r="I20" s="6"/>
      <c r="J20" s="6"/>
    </row>
    <row r="21" spans="1:14" s="25" customFormat="1" ht="18.75">
      <c r="A21" s="3" t="s">
        <v>27</v>
      </c>
      <c r="B21" s="11"/>
      <c r="C21" s="11"/>
      <c r="D21" s="11"/>
      <c r="E21" s="11"/>
      <c r="F21" s="11"/>
      <c r="G21" s="11"/>
      <c r="H21" s="6"/>
      <c r="I21" s="6"/>
      <c r="J21" s="6"/>
      <c r="K21" s="6"/>
      <c r="L21" s="6"/>
    </row>
    <row r="22" spans="1:14" ht="18.75">
      <c r="A22" s="37"/>
      <c r="B22" s="34"/>
      <c r="C22" s="34"/>
      <c r="D22" s="34"/>
      <c r="E22" s="34"/>
      <c r="F22" s="18"/>
      <c r="G22" s="18"/>
    </row>
    <row r="23" spans="1:14" ht="15.75">
      <c r="A23" s="167" t="s">
        <v>28</v>
      </c>
      <c r="F23" s="4"/>
    </row>
    <row r="24" spans="1:14" ht="15.75">
      <c r="A24" s="3" t="s">
        <v>126</v>
      </c>
    </row>
    <row r="25" spans="1:14" ht="12.75" customHeight="1">
      <c r="A25" s="2"/>
    </row>
    <row r="26" spans="1:14" ht="15.75">
      <c r="A26" s="167" t="s">
        <v>29</v>
      </c>
    </row>
    <row r="27" spans="1:14" ht="15.75">
      <c r="A27" s="3" t="s">
        <v>31</v>
      </c>
    </row>
    <row r="28" spans="1:14" ht="15.75">
      <c r="A28" s="3"/>
    </row>
    <row r="29" spans="1:14" ht="15.75">
      <c r="A29" s="167" t="s">
        <v>30</v>
      </c>
      <c r="L29" s="6"/>
      <c r="M29" s="6"/>
      <c r="N29" s="6"/>
    </row>
    <row r="30" spans="1:14" ht="15.75">
      <c r="A30" s="3" t="s">
        <v>234</v>
      </c>
      <c r="L30" s="6"/>
      <c r="M30" s="6"/>
      <c r="N30" s="6"/>
    </row>
    <row r="31" spans="1:14" ht="15.75">
      <c r="A31" s="3" t="s">
        <v>127</v>
      </c>
      <c r="C31" s="7"/>
      <c r="D31" s="7"/>
      <c r="E31" s="7"/>
      <c r="F31" s="7"/>
      <c r="G31" s="7"/>
      <c r="H31" s="7"/>
    </row>
    <row r="32" spans="1:14" ht="15.75">
      <c r="A32" s="3" t="s">
        <v>128</v>
      </c>
      <c r="C32" s="7"/>
      <c r="D32" s="7"/>
      <c r="E32" s="7"/>
      <c r="F32" s="7"/>
      <c r="G32" s="7"/>
      <c r="H32" s="7"/>
    </row>
    <row r="33" spans="1:8" ht="15.75">
      <c r="A33" s="3" t="s">
        <v>129</v>
      </c>
      <c r="C33" s="7"/>
      <c r="D33" s="7"/>
      <c r="E33" s="7"/>
      <c r="F33" s="7"/>
      <c r="G33" s="7"/>
      <c r="H33" s="7"/>
    </row>
    <row r="34" spans="1:8" ht="15.75">
      <c r="A34" s="3" t="s">
        <v>130</v>
      </c>
      <c r="C34" s="7"/>
      <c r="D34" s="7"/>
      <c r="E34" s="7"/>
      <c r="F34" s="7"/>
      <c r="G34" s="7"/>
      <c r="H34" s="7"/>
    </row>
    <row r="35" spans="1:8" ht="15.75">
      <c r="A35" s="3" t="s">
        <v>251</v>
      </c>
      <c r="C35" s="7"/>
      <c r="D35" s="7"/>
      <c r="E35" s="7"/>
      <c r="F35" s="7"/>
      <c r="G35" s="7"/>
      <c r="H35" s="7"/>
    </row>
    <row r="36" spans="1:8" ht="15.75">
      <c r="A36" s="3"/>
    </row>
    <row r="37" spans="1:8" ht="15.75">
      <c r="A37" s="3" t="s">
        <v>227</v>
      </c>
    </row>
    <row r="38" spans="1:8" ht="15.75">
      <c r="A38" s="3" t="s">
        <v>235</v>
      </c>
    </row>
    <row r="39" spans="1:8" ht="15.75">
      <c r="A39" s="136"/>
    </row>
    <row r="40" spans="1:8">
      <c r="A40" s="40"/>
    </row>
  </sheetData>
  <phoneticPr fontId="2" type="noConversion"/>
  <hyperlinks>
    <hyperlink ref="A20" location="'Change Forecast'!A1" display="Change Forecast" xr:uid="{00000000-0004-0000-0000-000001000000}"/>
    <hyperlink ref="A23" location="Definitions!A1" display="Definitions" xr:uid="{00000000-0004-0000-0000-000002000000}"/>
    <hyperlink ref="A26" location="Documentation!A1" display="Documentation" xr:uid="{00000000-0004-0000-0000-000003000000}"/>
    <hyperlink ref="A29" location="Data!A1" display="Data" xr:uid="{00000000-0004-0000-0000-000004000000}"/>
    <hyperlink ref="A6" location="'2024-25 Forecast'!A1" display="2024-25 Forecast" xr:uid="{00000000-0004-0000-0000-000006000000}"/>
    <hyperlink ref="A13" location="'2023-24 Forecast'!A1" display="2023-24 Forecast" xr:uid="{00000000-0004-0000-0000-000000000000}"/>
    <hyperlink ref="A13:B13" location="'2021-22 Forecast'!A1" display="2021-22 Forecast" xr:uid="{C86E0463-AFC6-43D4-84FD-B1F94C25CEFC}"/>
  </hyperlinks>
  <pageMargins left="0.5" right="0.5" top="0.75" bottom="0.75" header="0.5" footer="0.5"/>
  <pageSetup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548"/>
  <sheetViews>
    <sheetView zoomScaleNormal="100" workbookViewId="0">
      <selection activeCell="H4" sqref="H4"/>
    </sheetView>
  </sheetViews>
  <sheetFormatPr defaultRowHeight="12.75"/>
  <cols>
    <col min="1" max="1" width="10.5703125" customWidth="1"/>
    <col min="2" max="2" width="14.5703125" customWidth="1"/>
    <col min="3" max="3" width="18.7109375" customWidth="1"/>
    <col min="4" max="4" width="19.5703125" customWidth="1"/>
    <col min="5" max="5" width="13.28515625" customWidth="1"/>
    <col min="6" max="6" width="15.28515625" customWidth="1"/>
    <col min="7" max="7" width="19" customWidth="1"/>
    <col min="8" max="8" width="21.5703125" customWidth="1"/>
    <col min="9" max="9" width="15.85546875" customWidth="1"/>
    <col min="10" max="10" width="19.85546875" customWidth="1"/>
    <col min="11" max="11" width="18.85546875" customWidth="1"/>
    <col min="12" max="16" width="10.85546875" bestFit="1" customWidth="1"/>
  </cols>
  <sheetData>
    <row r="1" spans="1:12" ht="18.75">
      <c r="A1" s="36" t="s">
        <v>394</v>
      </c>
      <c r="B1" s="11"/>
      <c r="C1" s="11" t="s">
        <v>63</v>
      </c>
      <c r="D1" s="69"/>
      <c r="E1" s="11"/>
      <c r="G1" s="11"/>
      <c r="H1" s="11"/>
      <c r="I1" s="11"/>
      <c r="J1" s="6"/>
      <c r="K1" s="6"/>
      <c r="L1" s="6"/>
    </row>
    <row r="2" spans="1:12" ht="18.75">
      <c r="A2" s="55" t="s">
        <v>48</v>
      </c>
      <c r="B2" s="3"/>
      <c r="C2" s="3"/>
      <c r="D2" s="44"/>
      <c r="E2" s="3"/>
      <c r="F2" s="3"/>
      <c r="G2" s="3"/>
      <c r="I2" s="11"/>
      <c r="J2" s="6"/>
      <c r="K2" s="6"/>
      <c r="L2" s="6"/>
    </row>
    <row r="3" spans="1:12" ht="18.75">
      <c r="A3" s="353" t="s">
        <v>395</v>
      </c>
      <c r="B3" s="167"/>
      <c r="C3" s="167"/>
      <c r="D3" s="167"/>
      <c r="E3" s="167"/>
      <c r="F3" s="167"/>
      <c r="G3" s="167"/>
      <c r="H3" s="167"/>
      <c r="I3" s="11"/>
      <c r="J3" s="6"/>
      <c r="K3" s="6"/>
      <c r="L3" s="6"/>
    </row>
    <row r="4" spans="1:12" ht="18.75">
      <c r="A4" s="55" t="s">
        <v>33</v>
      </c>
      <c r="B4" s="4"/>
      <c r="C4" s="4"/>
      <c r="D4" s="4"/>
      <c r="E4" s="4"/>
      <c r="F4" s="4"/>
      <c r="G4" s="4"/>
      <c r="H4" s="5"/>
      <c r="I4" s="11"/>
      <c r="J4" s="6"/>
      <c r="K4" s="6"/>
      <c r="L4" s="6"/>
    </row>
    <row r="5" spans="1:12" ht="18.75">
      <c r="A5" s="354" t="s">
        <v>257</v>
      </c>
      <c r="B5" s="411"/>
      <c r="C5" s="411"/>
      <c r="D5" s="27"/>
      <c r="E5" s="27"/>
      <c r="F5" s="4"/>
      <c r="G5" s="4"/>
      <c r="H5" s="5"/>
      <c r="I5" s="11"/>
      <c r="J5" s="6"/>
      <c r="K5" s="6"/>
      <c r="L5" s="6"/>
    </row>
    <row r="6" spans="1:12" ht="18.75" customHeight="1">
      <c r="A6" s="354" t="s">
        <v>255</v>
      </c>
      <c r="B6" s="411"/>
      <c r="C6" s="411"/>
      <c r="D6" s="411"/>
      <c r="E6" s="411"/>
      <c r="F6" s="167"/>
      <c r="H6" s="68"/>
      <c r="I6" s="68"/>
      <c r="J6" s="6"/>
      <c r="K6" s="6"/>
      <c r="L6" s="6"/>
    </row>
    <row r="7" spans="1:12" ht="18.75">
      <c r="A7" s="354" t="s">
        <v>256</v>
      </c>
      <c r="B7" s="411"/>
      <c r="C7" s="411"/>
      <c r="D7" s="411"/>
      <c r="E7" s="411"/>
      <c r="F7" s="167"/>
      <c r="G7" s="167"/>
      <c r="H7" s="167"/>
      <c r="I7" s="11"/>
      <c r="J7" s="6"/>
      <c r="K7" s="6"/>
      <c r="L7" s="6"/>
    </row>
    <row r="8" spans="1:12" ht="18.75">
      <c r="A8" s="38" t="s">
        <v>26</v>
      </c>
      <c r="B8" s="5"/>
      <c r="C8" s="5"/>
      <c r="D8" s="5"/>
      <c r="E8" s="5"/>
      <c r="F8" s="5"/>
      <c r="G8" s="5"/>
      <c r="H8" s="5"/>
      <c r="I8" s="11"/>
      <c r="J8" s="6"/>
      <c r="K8" s="6"/>
      <c r="L8" s="6"/>
    </row>
    <row r="9" spans="1:12" ht="13.5" customHeight="1" thickBot="1">
      <c r="A9" s="38"/>
      <c r="B9" s="5"/>
      <c r="C9" s="5"/>
      <c r="D9" s="5"/>
      <c r="E9" s="5"/>
      <c r="F9" s="5"/>
      <c r="G9" s="5"/>
      <c r="H9" s="5"/>
      <c r="I9" s="11"/>
      <c r="J9" s="6"/>
      <c r="K9" s="6"/>
      <c r="L9" s="6"/>
    </row>
    <row r="10" spans="1:12" ht="19.5" thickBot="1">
      <c r="A10" s="277" t="s">
        <v>396</v>
      </c>
      <c r="B10" s="278"/>
      <c r="C10" s="278"/>
      <c r="D10" s="278"/>
      <c r="E10" s="278"/>
      <c r="F10" s="278"/>
      <c r="G10" s="279"/>
      <c r="H10" s="5"/>
      <c r="I10" s="11"/>
      <c r="J10" s="6"/>
      <c r="K10" s="6"/>
      <c r="L10" s="6"/>
    </row>
    <row r="11" spans="1:12" ht="19.5" thickBot="1">
      <c r="A11" s="280" t="s">
        <v>63</v>
      </c>
      <c r="B11" s="168"/>
      <c r="C11" s="168"/>
      <c r="D11" s="168"/>
      <c r="E11" s="168"/>
      <c r="F11" s="168"/>
      <c r="G11" s="281"/>
      <c r="H11" s="11"/>
      <c r="I11" s="11"/>
      <c r="J11" s="6"/>
      <c r="K11" s="6"/>
      <c r="L11" s="6"/>
    </row>
    <row r="12" spans="1:12" ht="19.5" thickBot="1">
      <c r="A12" s="280"/>
      <c r="B12" s="322"/>
      <c r="C12" s="169" t="s">
        <v>140</v>
      </c>
      <c r="D12" s="170">
        <f>LOOKUP("End of Data",Data!$H$32:'Data'!$H$96,Data!$B$32:'Data'!$B$96)</f>
        <v>45540</v>
      </c>
      <c r="E12" s="168"/>
      <c r="F12" s="168"/>
      <c r="G12" s="281"/>
      <c r="H12" s="11"/>
      <c r="I12" s="11"/>
      <c r="J12" s="6"/>
      <c r="K12" s="6"/>
      <c r="L12" s="6"/>
    </row>
    <row r="13" spans="1:12" ht="18.75">
      <c r="A13" s="280"/>
      <c r="B13" s="168"/>
      <c r="C13" s="168"/>
      <c r="D13" s="168"/>
      <c r="E13" s="168"/>
      <c r="F13" s="168"/>
      <c r="G13" s="281"/>
      <c r="H13" s="11"/>
      <c r="I13" s="11"/>
      <c r="J13" s="6"/>
      <c r="K13" s="6"/>
      <c r="L13" s="6"/>
    </row>
    <row r="14" spans="1:12" ht="19.5" thickBot="1">
      <c r="A14" s="280" t="s">
        <v>85</v>
      </c>
      <c r="B14" s="171"/>
      <c r="C14" s="172"/>
      <c r="D14" s="173" t="s">
        <v>49</v>
      </c>
      <c r="E14" s="171"/>
      <c r="F14" s="174"/>
      <c r="G14" s="282"/>
      <c r="H14" s="11"/>
      <c r="I14" s="11"/>
      <c r="J14" s="6"/>
      <c r="K14" s="6"/>
      <c r="L14" s="6"/>
    </row>
    <row r="15" spans="1:12" ht="19.5" thickBot="1">
      <c r="A15" s="283"/>
      <c r="B15" s="176"/>
      <c r="C15" s="176"/>
      <c r="D15" s="176" t="s">
        <v>141</v>
      </c>
      <c r="E15" s="176"/>
      <c r="F15" s="176"/>
      <c r="G15" s="282"/>
      <c r="H15" s="11"/>
      <c r="I15" s="11"/>
      <c r="J15" s="6"/>
      <c r="K15" s="6"/>
      <c r="L15" s="6"/>
    </row>
    <row r="16" spans="1:12" ht="19.5" thickBot="1">
      <c r="A16" s="280"/>
      <c r="B16" s="322"/>
      <c r="C16" s="177" t="s">
        <v>142</v>
      </c>
      <c r="D16" s="178">
        <f>LOOKUP("End of Data",$Q$478:$Q$542,$C$478:$C$542)</f>
        <v>64.197256608056279</v>
      </c>
      <c r="E16" s="168"/>
      <c r="F16" s="179"/>
      <c r="G16" s="323"/>
      <c r="H16" s="11"/>
      <c r="I16" s="11"/>
      <c r="J16" s="6"/>
      <c r="K16" s="6"/>
      <c r="L16" s="6"/>
    </row>
    <row r="17" spans="1:12" ht="19.5" thickBot="1">
      <c r="A17" s="280"/>
      <c r="B17" s="322"/>
      <c r="C17" s="177"/>
      <c r="D17" s="418"/>
      <c r="E17" s="168"/>
      <c r="F17" s="168"/>
      <c r="G17" s="282"/>
      <c r="H17" s="11"/>
      <c r="I17" s="11"/>
      <c r="J17" s="6"/>
      <c r="K17" s="6"/>
      <c r="L17" s="6"/>
    </row>
    <row r="18" spans="1:12" ht="19.5" thickBot="1">
      <c r="A18" s="285"/>
      <c r="B18" s="172"/>
      <c r="C18" s="287" t="s">
        <v>143</v>
      </c>
      <c r="D18" s="178">
        <f>LOOKUP("End of Data",$Q$478:$Q$542,F$478:F$542)</f>
        <v>66</v>
      </c>
      <c r="E18" s="171"/>
      <c r="F18" s="288"/>
      <c r="G18" s="324"/>
      <c r="H18" s="11"/>
      <c r="I18" s="11"/>
      <c r="J18" s="6"/>
      <c r="K18" s="6"/>
      <c r="L18" s="6"/>
    </row>
    <row r="19" spans="1:12" ht="15" customHeight="1">
      <c r="C19" s="39"/>
      <c r="D19" s="43"/>
      <c r="E19" s="11"/>
      <c r="F19" s="43"/>
      <c r="H19" s="11"/>
      <c r="I19" s="11"/>
      <c r="J19" s="6"/>
      <c r="K19" s="6"/>
      <c r="L19" s="6"/>
    </row>
    <row r="20" spans="1:12" ht="18.75">
      <c r="A20" s="4" t="s">
        <v>244</v>
      </c>
      <c r="B20" s="11"/>
      <c r="C20" s="11"/>
      <c r="D20" s="11"/>
      <c r="E20" s="11"/>
      <c r="F20" s="11"/>
      <c r="G20" s="11"/>
      <c r="H20" s="6"/>
      <c r="I20" s="6"/>
      <c r="J20" s="6"/>
      <c r="K20" s="6"/>
    </row>
    <row r="21" spans="1:12" s="42" customFormat="1" ht="17.25" customHeight="1">
      <c r="A21" s="221" t="s">
        <v>245</v>
      </c>
      <c r="B21" s="221"/>
      <c r="C21" s="221"/>
      <c r="D21" s="221"/>
      <c r="E21" s="221"/>
      <c r="F21" s="221"/>
      <c r="G21" s="221"/>
      <c r="H21" s="221"/>
      <c r="I21" s="221"/>
      <c r="J21" s="221"/>
      <c r="K21" s="41"/>
    </row>
    <row r="22" spans="1:12" ht="18" customHeight="1">
      <c r="A22" s="193" t="s">
        <v>332</v>
      </c>
      <c r="B22" s="194"/>
      <c r="C22" s="194"/>
      <c r="D22" s="194"/>
      <c r="E22" s="194"/>
      <c r="F22" s="194"/>
      <c r="G22" s="194"/>
      <c r="H22" s="194"/>
      <c r="I22" s="194"/>
      <c r="J22" s="194"/>
      <c r="K22" s="3"/>
    </row>
    <row r="23" spans="1:12" ht="15.75">
      <c r="A23" s="3" t="s">
        <v>298</v>
      </c>
      <c r="B23" s="4"/>
      <c r="C23" s="4"/>
      <c r="D23" s="4"/>
      <c r="E23" s="4"/>
      <c r="F23" s="4"/>
      <c r="G23" s="4"/>
      <c r="H23" s="4"/>
    </row>
    <row r="24" spans="1:12" ht="15.75">
      <c r="A24" s="193" t="s">
        <v>144</v>
      </c>
      <c r="B24" s="197"/>
      <c r="C24" s="197"/>
      <c r="D24" s="197"/>
      <c r="E24" s="197"/>
      <c r="F24" s="197"/>
      <c r="G24" s="197"/>
      <c r="H24" s="197"/>
      <c r="I24" s="197"/>
      <c r="J24" s="197"/>
      <c r="K24" s="3"/>
      <c r="L24" s="3"/>
    </row>
    <row r="25" spans="1:12" ht="15.75" customHeight="1">
      <c r="A25" s="193" t="s">
        <v>330</v>
      </c>
      <c r="B25" s="194"/>
      <c r="C25" s="194"/>
      <c r="D25" s="194"/>
      <c r="E25" s="194"/>
      <c r="F25" s="194"/>
      <c r="G25" s="194"/>
      <c r="H25" s="194"/>
      <c r="I25" s="194"/>
      <c r="J25" s="194"/>
    </row>
    <row r="26" spans="1:12" ht="16.5" customHeight="1">
      <c r="A26" s="3" t="s">
        <v>331</v>
      </c>
      <c r="I26" s="21"/>
    </row>
    <row r="27" spans="1:12" ht="15.75">
      <c r="A27" s="3" t="s">
        <v>221</v>
      </c>
      <c r="B27" s="3"/>
      <c r="C27" s="3"/>
      <c r="D27" s="3"/>
      <c r="E27" s="3"/>
      <c r="F27" s="3"/>
      <c r="G27" s="3"/>
      <c r="H27" s="3"/>
      <c r="I27" s="3"/>
      <c r="J27" s="3"/>
    </row>
    <row r="28" spans="1:12" ht="13.5" customHeight="1" thickBot="1">
      <c r="H28" s="21"/>
    </row>
    <row r="29" spans="1:12" ht="16.5" thickBot="1">
      <c r="B29" s="419" t="s">
        <v>40</v>
      </c>
      <c r="C29" s="420"/>
      <c r="D29" s="35">
        <f>LOOKUP("End of Data",Data!$H$32:'Data'!$H$96,Data!$B$32:'Data'!$B$96)</f>
        <v>45540</v>
      </c>
    </row>
    <row r="30" spans="1:12" ht="16.5" thickBot="1">
      <c r="A30" s="26" t="s">
        <v>397</v>
      </c>
      <c r="B30" s="27"/>
      <c r="C30" s="27"/>
      <c r="D30" s="27"/>
      <c r="E30" s="27"/>
      <c r="F30" s="27"/>
      <c r="G30" s="27"/>
      <c r="H30" s="27"/>
      <c r="I30" s="27"/>
    </row>
    <row r="31" spans="1:12" ht="15">
      <c r="A31" s="362"/>
      <c r="B31" s="112" t="s">
        <v>41</v>
      </c>
      <c r="C31" s="335"/>
      <c r="D31" s="112" t="s">
        <v>145</v>
      </c>
      <c r="E31" s="112"/>
      <c r="F31" s="112" t="s">
        <v>146</v>
      </c>
      <c r="G31" s="112" t="s">
        <v>147</v>
      </c>
      <c r="H31" s="112"/>
      <c r="I31" s="336"/>
    </row>
    <row r="32" spans="1:12">
      <c r="A32" s="363" t="s">
        <v>148</v>
      </c>
      <c r="B32" s="231" t="s">
        <v>149</v>
      </c>
      <c r="C32" s="231" t="s">
        <v>150</v>
      </c>
      <c r="D32" s="231" t="s">
        <v>151</v>
      </c>
      <c r="E32" s="231" t="s">
        <v>152</v>
      </c>
      <c r="F32" s="231" t="s">
        <v>153</v>
      </c>
      <c r="G32" s="231" t="s">
        <v>154</v>
      </c>
      <c r="H32" s="231" t="s">
        <v>155</v>
      </c>
      <c r="I32" s="239" t="s">
        <v>156</v>
      </c>
    </row>
    <row r="33" spans="1:10" ht="45.6" customHeight="1">
      <c r="A33" s="326" t="s">
        <v>122</v>
      </c>
      <c r="B33" s="325" t="s">
        <v>45</v>
      </c>
      <c r="C33" s="325" t="s">
        <v>23</v>
      </c>
      <c r="D33" s="238" t="s">
        <v>157</v>
      </c>
      <c r="E33" s="325" t="s">
        <v>42</v>
      </c>
      <c r="F33" s="325" t="s">
        <v>46</v>
      </c>
      <c r="G33" s="325" t="s">
        <v>43</v>
      </c>
      <c r="H33" s="238" t="s">
        <v>131</v>
      </c>
      <c r="I33" s="240" t="s">
        <v>44</v>
      </c>
    </row>
    <row r="34" spans="1:10">
      <c r="A34" s="103"/>
      <c r="B34" s="151" t="s">
        <v>214</v>
      </c>
      <c r="H34" s="232" t="s">
        <v>158</v>
      </c>
      <c r="I34" s="241" t="s">
        <v>108</v>
      </c>
    </row>
    <row r="35" spans="1:10" ht="15.75">
      <c r="A35" s="233" t="s">
        <v>62</v>
      </c>
      <c r="B35" s="71" t="s">
        <v>63</v>
      </c>
      <c r="C35" s="71">
        <f>IF(B37=0,"",B37)</f>
        <v>69.489999999999995</v>
      </c>
      <c r="D35" s="408" cm="1">
        <f t="array" ref="D35:D46">TRANSPOSE(Data!C$490:'Data'!N$490)</f>
        <v>-10.265601999999998</v>
      </c>
      <c r="E35" s="71">
        <f>IF(C35="","",C35+D35)</f>
        <v>59.224397999999994</v>
      </c>
      <c r="F35" s="43">
        <f>_xlfn.IFNA(LOOKUP("End of Data",Data!$Q$225:'Data'!$Q$289,Data!E$225:'Data'!$E$289),0)</f>
        <v>0</v>
      </c>
      <c r="G35" s="71">
        <f t="shared" ref="G35:G46" si="0">IF(F35&gt;0,F35,E35)</f>
        <v>59.224397999999994</v>
      </c>
      <c r="H35" s="162">
        <f>Data!C650*100</f>
        <v>1.702524273680464</v>
      </c>
      <c r="I35" s="242">
        <f>(G35*H35)/100</f>
        <v>1.0083097518911273</v>
      </c>
    </row>
    <row r="36" spans="1:10" ht="15.75">
      <c r="A36" s="233" t="s">
        <v>51</v>
      </c>
      <c r="B36" s="71"/>
      <c r="C36" s="71">
        <f>IF(B37=0,"",B37)</f>
        <v>69.489999999999995</v>
      </c>
      <c r="D36" s="408">
        <v>-9.2733138088571447</v>
      </c>
      <c r="E36" s="71">
        <f t="shared" ref="E36:E46" si="1">IF(C36="","",C36+D36)</f>
        <v>60.216686191142848</v>
      </c>
      <c r="F36" s="43">
        <f>_xlfn.IFNA(LOOKUP("End of Data",Data!$Q$225:'Data'!$Q$289,Data!$F$225:'Data'!$F$289),0)</f>
        <v>0</v>
      </c>
      <c r="G36" s="71">
        <f t="shared" si="0"/>
        <v>60.216686191142848</v>
      </c>
      <c r="H36" s="162">
        <f>Data!D650*100</f>
        <v>3.0926720349679435</v>
      </c>
      <c r="I36" s="242">
        <f>(G36*H36)/100</f>
        <v>1.8623046142178783</v>
      </c>
    </row>
    <row r="37" spans="1:10" ht="15.75">
      <c r="A37" s="233" t="s">
        <v>52</v>
      </c>
      <c r="B37" s="43">
        <f>LOOKUP("End of Data",Data!$H$32:'Data'!$H$96,Data!$C$32:'Data'!$C$96)</f>
        <v>69.489999999999995</v>
      </c>
      <c r="C37" s="71">
        <f>IF(B39=0,"",B39)</f>
        <v>69.44</v>
      </c>
      <c r="D37" s="408">
        <v>-5.8220560000000079</v>
      </c>
      <c r="E37" s="71">
        <f t="shared" si="1"/>
        <v>63.617943999999987</v>
      </c>
      <c r="F37" s="43">
        <f>_xlfn.IFNA(LOOKUP("End of Data",Data!$Q$225:'Data'!$Q$289,Data!$G$225:'Data'!$G$289),0)</f>
        <v>0</v>
      </c>
      <c r="G37" s="71">
        <f t="shared" si="0"/>
        <v>63.617943999999987</v>
      </c>
      <c r="H37" s="162">
        <f>Data!E650*100</f>
        <v>7.7964193408837108</v>
      </c>
      <c r="I37" s="242">
        <f t="shared" ref="I37:I46" si="2">(G37*H37)/100</f>
        <v>4.9599216902885672</v>
      </c>
    </row>
    <row r="38" spans="1:10" ht="15.75">
      <c r="A38" s="233" t="s">
        <v>53</v>
      </c>
      <c r="B38" s="43"/>
      <c r="C38" s="71">
        <f>IF(B39=0,"",B39)</f>
        <v>69.44</v>
      </c>
      <c r="D38" s="408">
        <v>-5.0968378095238069</v>
      </c>
      <c r="E38" s="71">
        <f>IF(C38="","",C38+D38)</f>
        <v>64.343162190476193</v>
      </c>
      <c r="F38" s="43">
        <f>_xlfn.IFNA(LOOKUP("End of Data",Data!$Q$225:'Data'!$Q$289,Data!$H$225:'Data'!$H$289),0)</f>
        <v>0</v>
      </c>
      <c r="G38" s="71">
        <f t="shared" si="0"/>
        <v>64.343162190476193</v>
      </c>
      <c r="H38" s="162">
        <f>Data!F650*100</f>
        <v>16.645463475092871</v>
      </c>
      <c r="I38" s="242">
        <f>(G38*H38)/100</f>
        <v>10.71021756113548</v>
      </c>
    </row>
    <row r="39" spans="1:10" ht="15.75">
      <c r="A39" s="233" t="s">
        <v>54</v>
      </c>
      <c r="B39" s="43">
        <f>LOOKUP("End of Data",Data!$H$32:'Data'!$H$96,Data!$D$32:'Data'!$D$96)</f>
        <v>69.44</v>
      </c>
      <c r="C39" s="71">
        <f>IF(B42=0,"",B42)</f>
        <v>71.25</v>
      </c>
      <c r="D39" s="408">
        <v>-6.5066140000000035</v>
      </c>
      <c r="E39" s="71">
        <f t="shared" ref="E39:E40" si="3">IF(C39="","",C39+D39)</f>
        <v>64.743386000000001</v>
      </c>
      <c r="F39" s="43">
        <f>_xlfn.IFNA(LOOKUP("End of Data",Data!$Q$225:'Data'!$Q$289,Data!$I$225:'Data'!$I$289),0)</f>
        <v>0</v>
      </c>
      <c r="G39" s="71">
        <f t="shared" si="0"/>
        <v>64.743386000000001</v>
      </c>
      <c r="H39" s="162">
        <f>Data!G650*100</f>
        <v>19.502666836778847</v>
      </c>
      <c r="I39" s="242">
        <f>(G39*H39)/100</f>
        <v>12.626686870429719</v>
      </c>
    </row>
    <row r="40" spans="1:10" ht="15.75">
      <c r="A40" s="233" t="s">
        <v>55</v>
      </c>
      <c r="B40" s="43"/>
      <c r="C40" s="71">
        <f>IF(B42=0,"",B42)</f>
        <v>71.25</v>
      </c>
      <c r="D40" s="408">
        <v>-9.410149999999998</v>
      </c>
      <c r="E40" s="71">
        <f t="shared" si="3"/>
        <v>61.839849999999998</v>
      </c>
      <c r="F40" s="43">
        <f>_xlfn.IFNA(LOOKUP("End of Data",Data!$Q$225:'Data'!$Q$289,Data!$J$225:'Data'!$J$289),0)</f>
        <v>0</v>
      </c>
      <c r="G40" s="71">
        <f t="shared" si="0"/>
        <v>61.839849999999998</v>
      </c>
      <c r="H40" s="162">
        <f>Data!H650*100</f>
        <v>19.134851786048941</v>
      </c>
      <c r="I40" s="242">
        <f t="shared" si="2"/>
        <v>11.832963642214986</v>
      </c>
    </row>
    <row r="41" spans="1:10" ht="15.75">
      <c r="A41" s="233" t="s">
        <v>56</v>
      </c>
      <c r="B41" s="43"/>
      <c r="C41" s="71">
        <f>IF(B42=0,"",B42)</f>
        <v>71.25</v>
      </c>
      <c r="D41" s="408">
        <v>-9.9792000000000005</v>
      </c>
      <c r="E41" s="71">
        <f>IF(C41="","",C41+D41)</f>
        <v>61.270800000000001</v>
      </c>
      <c r="F41" s="43">
        <f>_xlfn.IFNA(LOOKUP("End of Data",Data!$Q$225:'Data'!$Q$289,Data!$K$225:'Data'!$K$289),0)</f>
        <v>0</v>
      </c>
      <c r="G41" s="71">
        <f t="shared" si="0"/>
        <v>61.270800000000001</v>
      </c>
      <c r="H41" s="162">
        <f>Data!I650*100</f>
        <v>9.2927796036685404</v>
      </c>
      <c r="I41" s="242">
        <f t="shared" si="2"/>
        <v>5.6937604054045439</v>
      </c>
    </row>
    <row r="42" spans="1:10" ht="15.75">
      <c r="A42" s="233" t="s">
        <v>57</v>
      </c>
      <c r="B42" s="43">
        <f>LOOKUP("End of Data",Data!$H$32:'Data'!$H$96,Data!$E$32:'Data'!$E$96)</f>
        <v>71.25</v>
      </c>
      <c r="C42" s="71">
        <f>IF(B44=0,"",B44)</f>
        <v>72.510000000000005</v>
      </c>
      <c r="D42" s="408">
        <v>-9.799367826086959</v>
      </c>
      <c r="E42" s="71">
        <f t="shared" si="1"/>
        <v>62.710632173913048</v>
      </c>
      <c r="F42" s="43">
        <f>_xlfn.IFNA(LOOKUP("End of Data",Data!$Q$225:'Data'!$Q$289,Data!$L$225:'Data'!$L$289),0)</f>
        <v>0</v>
      </c>
      <c r="G42" s="71">
        <f t="shared" si="0"/>
        <v>62.710632173913048</v>
      </c>
      <c r="H42" s="162">
        <f>Data!J650*100</f>
        <v>5.9075996156834325</v>
      </c>
      <c r="I42" s="242">
        <f>(G42*H42)/100</f>
        <v>3.7046930652987387</v>
      </c>
    </row>
    <row r="43" spans="1:10" ht="15.75">
      <c r="A43" s="233" t="s">
        <v>104</v>
      </c>
      <c r="B43" s="43"/>
      <c r="C43" s="71">
        <f>IF(B44=0,"",B44)</f>
        <v>72.510000000000005</v>
      </c>
      <c r="D43" s="408">
        <v>-8.2367864912280737</v>
      </c>
      <c r="E43" s="71">
        <f t="shared" si="1"/>
        <v>64.273213508771931</v>
      </c>
      <c r="F43" s="43">
        <f>_xlfn.IFNA(LOOKUP("End of Data",Data!$Q$225:'Data'!$Q$289,Data!$M$225:'Data'!$M$289),0)</f>
        <v>0</v>
      </c>
      <c r="G43" s="71">
        <f t="shared" si="0"/>
        <v>64.273213508771931</v>
      </c>
      <c r="H43" s="162">
        <f>Data!K650*100</f>
        <v>4.1944735193303062</v>
      </c>
      <c r="I43" s="242">
        <f t="shared" si="2"/>
        <v>2.6959229206480675</v>
      </c>
    </row>
    <row r="44" spans="1:10" ht="15.75">
      <c r="A44" s="233" t="s">
        <v>18</v>
      </c>
      <c r="B44" s="43">
        <f>LOOKUP("End of Data",Data!$H$32:'Data'!$H$96,Data!$F$32:'Data'!$F$96)</f>
        <v>72.510000000000005</v>
      </c>
      <c r="C44" s="71">
        <f>IF(B46=0,"",B46)</f>
        <v>73.16</v>
      </c>
      <c r="D44" s="408">
        <v>-6.1074732727272707</v>
      </c>
      <c r="E44" s="71">
        <f t="shared" si="1"/>
        <v>67.052526727272721</v>
      </c>
      <c r="F44" s="43">
        <f>_xlfn.IFNA(LOOKUP("End of Data",Data!$Q$225:'Data'!$O$289,Data!$O$225:'Data'!$O$289),0)</f>
        <v>0</v>
      </c>
      <c r="G44" s="71">
        <f t="shared" si="0"/>
        <v>67.052526727272721</v>
      </c>
      <c r="H44" s="162">
        <f>Data!L650*100</f>
        <v>3.5113423963491117</v>
      </c>
      <c r="I44" s="242">
        <f t="shared" si="2"/>
        <v>2.3544437987980462</v>
      </c>
    </row>
    <row r="45" spans="1:10" ht="15.75">
      <c r="A45" s="233" t="s">
        <v>105</v>
      </c>
      <c r="B45" s="43"/>
      <c r="C45" s="71">
        <f>IF(B46=0,"",B46)</f>
        <v>73.16</v>
      </c>
      <c r="D45" s="408">
        <v>-3.772775142857145</v>
      </c>
      <c r="E45" s="71">
        <f t="shared" si="1"/>
        <v>69.387224857142854</v>
      </c>
      <c r="F45" s="43">
        <f>_xlfn.IFNA(LOOKUP("End of Data",Data!$Q$225:'Data'!$Q$289,Data!$P$225:'Data'!$P$289),0)</f>
        <v>0</v>
      </c>
      <c r="G45" s="71">
        <f t="shared" si="0"/>
        <v>69.387224857142854</v>
      </c>
      <c r="H45" s="162">
        <f>Data!M650*100</f>
        <v>2.6818796823150168</v>
      </c>
      <c r="I45" s="242">
        <f t="shared" si="2"/>
        <v>1.8608818855659492</v>
      </c>
    </row>
    <row r="46" spans="1:10" ht="15.75">
      <c r="A46" s="233" t="s">
        <v>19</v>
      </c>
      <c r="B46" s="43">
        <f>LOOKUP("End of Data",Data!$H$32:'Data'!$H$96,Data!$G$32:'Data'!$G$96)</f>
        <v>73.16</v>
      </c>
      <c r="C46" s="71">
        <f>IF(B46=0,"",B46)</f>
        <v>73.16</v>
      </c>
      <c r="D46" s="408">
        <v>1.5976199999999992</v>
      </c>
      <c r="E46" s="71">
        <f t="shared" si="1"/>
        <v>74.757620000000003</v>
      </c>
      <c r="F46" s="43">
        <f>_xlfn.IFNA(LOOKUP("End of Data",Data!$Q$298:'Data'!$Q$289,Data!$Q$298:'Data'!$Q$289),0)</f>
        <v>0</v>
      </c>
      <c r="G46" s="71">
        <f t="shared" si="0"/>
        <v>74.757620000000003</v>
      </c>
      <c r="H46" s="162">
        <f>Data!N650*100</f>
        <v>6.5373274352008108</v>
      </c>
      <c r="I46" s="242">
        <f t="shared" si="2"/>
        <v>4.8871504021631686</v>
      </c>
    </row>
    <row r="47" spans="1:10" ht="13.5" thickBot="1">
      <c r="A47" s="234"/>
      <c r="B47" s="79" t="s">
        <v>63</v>
      </c>
      <c r="C47" s="79"/>
      <c r="D47" s="79"/>
      <c r="E47" s="79"/>
      <c r="F47" s="79"/>
      <c r="G47" s="235" t="s">
        <v>50</v>
      </c>
      <c r="H47" s="236">
        <f>SUM(H35:H46)</f>
        <v>99.999999999999986</v>
      </c>
      <c r="I47" s="243"/>
      <c r="J47" s="101"/>
    </row>
    <row r="48" spans="1:10" ht="13.5" thickBot="1">
      <c r="B48" s="71"/>
      <c r="C48" s="71"/>
      <c r="D48" s="71"/>
      <c r="E48" s="71"/>
      <c r="F48" s="71"/>
      <c r="G48" s="71"/>
    </row>
    <row r="49" spans="1:10" ht="15.75">
      <c r="A49" s="244" t="s">
        <v>229</v>
      </c>
      <c r="B49" s="245"/>
      <c r="C49" s="245"/>
      <c r="D49" s="246"/>
      <c r="E49" s="246"/>
      <c r="F49" s="246"/>
      <c r="G49" s="246"/>
      <c r="H49" s="246"/>
      <c r="I49" s="246"/>
      <c r="J49" s="247"/>
    </row>
    <row r="50" spans="1:10" ht="16.5" thickBot="1">
      <c r="A50" s="183"/>
      <c r="B50" s="184"/>
      <c r="C50" s="184"/>
      <c r="D50" s="181"/>
      <c r="E50" s="181"/>
      <c r="F50" s="181"/>
      <c r="G50" s="181"/>
      <c r="H50" s="181"/>
      <c r="I50" s="181"/>
      <c r="J50" s="182"/>
    </row>
    <row r="51" spans="1:10" ht="15" thickBot="1">
      <c r="A51" s="185" t="s">
        <v>222</v>
      </c>
      <c r="B51" s="181"/>
      <c r="C51" s="181"/>
      <c r="D51" s="181"/>
      <c r="E51" s="181"/>
      <c r="F51" s="181"/>
      <c r="G51" s="181"/>
      <c r="H51" s="181"/>
      <c r="I51" s="186">
        <f>SUM(I35:I46)</f>
        <v>64.197256608056279</v>
      </c>
      <c r="J51" s="182"/>
    </row>
    <row r="52" spans="1:10" ht="13.5" thickBot="1">
      <c r="A52" s="187"/>
      <c r="B52" s="180"/>
      <c r="C52" s="180"/>
      <c r="D52" s="188"/>
      <c r="E52" s="180"/>
      <c r="F52" s="180"/>
      <c r="G52" s="180"/>
      <c r="H52" s="180"/>
      <c r="I52" s="417"/>
      <c r="J52" s="189"/>
    </row>
    <row r="53" spans="1:10" ht="14.25">
      <c r="A53" s="54" t="s">
        <v>258</v>
      </c>
      <c r="D53" s="10"/>
      <c r="F53" s="22"/>
      <c r="H53" s="10"/>
    </row>
    <row r="54" spans="1:10">
      <c r="A54" s="54" t="s">
        <v>236</v>
      </c>
    </row>
    <row r="55" spans="1:10">
      <c r="A55" t="s">
        <v>159</v>
      </c>
    </row>
    <row r="56" spans="1:10">
      <c r="A56" s="54" t="s">
        <v>160</v>
      </c>
    </row>
    <row r="57" spans="1:10">
      <c r="A57" s="54" t="s">
        <v>161</v>
      </c>
    </row>
    <row r="58" spans="1:10" ht="12.95" customHeight="1">
      <c r="A58" s="54" t="s">
        <v>266</v>
      </c>
    </row>
    <row r="60" spans="1:10" ht="18.600000000000001" customHeight="1">
      <c r="A60" s="4" t="s">
        <v>353</v>
      </c>
      <c r="B60" s="6"/>
      <c r="C60" s="6"/>
      <c r="D60" s="6"/>
      <c r="E60" s="6"/>
      <c r="F60" s="6"/>
      <c r="G60" s="6"/>
      <c r="H60" s="6"/>
      <c r="I60" s="6"/>
      <c r="J60" s="6"/>
    </row>
    <row r="61" spans="1:10" ht="15.6" customHeight="1"/>
    <row r="102" spans="1:14" ht="15">
      <c r="A102" s="163" t="s">
        <v>378</v>
      </c>
    </row>
    <row r="103" spans="1:14" ht="15.75">
      <c r="A103" s="4" t="s">
        <v>246</v>
      </c>
      <c r="K103" s="197"/>
      <c r="L103" s="197"/>
      <c r="M103" s="197"/>
      <c r="N103" s="197"/>
    </row>
    <row r="104" spans="1:14" ht="18.75" customHeight="1">
      <c r="A104" s="193" t="s">
        <v>253</v>
      </c>
      <c r="B104" s="197"/>
      <c r="C104" s="197"/>
      <c r="D104" s="197"/>
      <c r="E104" s="197"/>
      <c r="F104" s="197"/>
      <c r="G104" s="197"/>
      <c r="H104" s="197"/>
      <c r="I104" s="197"/>
      <c r="J104" s="197"/>
    </row>
    <row r="105" spans="1:14" ht="15.75">
      <c r="A105" s="3" t="s">
        <v>254</v>
      </c>
    </row>
    <row r="106" spans="1:14" ht="15.75">
      <c r="A106" s="193" t="s">
        <v>247</v>
      </c>
      <c r="B106" s="194"/>
      <c r="C106" s="194"/>
      <c r="D106" s="194"/>
      <c r="E106" s="194"/>
      <c r="F106" s="194"/>
      <c r="G106" s="194"/>
      <c r="H106" s="194"/>
      <c r="I106" s="194"/>
      <c r="J106" s="194"/>
      <c r="K106" s="194"/>
      <c r="L106" s="194"/>
      <c r="M106" s="194"/>
      <c r="N106" s="194"/>
    </row>
    <row r="107" spans="1:14" ht="15" customHeight="1">
      <c r="A107" s="193" t="s">
        <v>334</v>
      </c>
    </row>
    <row r="108" spans="1:14" ht="16.5" customHeight="1">
      <c r="A108" s="193" t="s">
        <v>333</v>
      </c>
    </row>
    <row r="109" spans="1:14" ht="15.75" customHeight="1">
      <c r="A109" s="193" t="s">
        <v>336</v>
      </c>
      <c r="B109" s="194"/>
      <c r="D109" s="194"/>
      <c r="E109" s="194"/>
      <c r="F109" s="194"/>
      <c r="G109" s="194"/>
      <c r="H109" s="194"/>
      <c r="I109" s="194"/>
      <c r="J109" s="194"/>
      <c r="K109" s="194"/>
      <c r="L109" s="194"/>
      <c r="M109" s="194"/>
      <c r="N109" s="194"/>
    </row>
    <row r="110" spans="1:14" ht="15.75">
      <c r="A110" s="3" t="s">
        <v>335</v>
      </c>
      <c r="C110" s="194"/>
    </row>
    <row r="112" spans="1:14" ht="13.5" thickBot="1">
      <c r="A112" s="8" t="s">
        <v>398</v>
      </c>
      <c r="B112" s="8"/>
      <c r="C112" s="8"/>
      <c r="D112" s="8"/>
      <c r="E112" s="8"/>
      <c r="F112" s="8"/>
      <c r="G112" s="28"/>
      <c r="H112" s="28"/>
      <c r="I112" s="28"/>
      <c r="J112" s="28"/>
      <c r="K112" s="28"/>
      <c r="L112" s="28"/>
      <c r="M112" s="28"/>
      <c r="N112" s="28"/>
    </row>
    <row r="113" spans="1:14">
      <c r="A113" s="219" t="s">
        <v>20</v>
      </c>
      <c r="B113" s="219" t="s">
        <v>24</v>
      </c>
      <c r="C113" s="364"/>
      <c r="D113" s="364"/>
      <c r="E113" s="364"/>
      <c r="F113" s="364"/>
      <c r="G113" s="364"/>
      <c r="H113" s="334" t="s">
        <v>123</v>
      </c>
      <c r="I113" s="364"/>
      <c r="J113" s="364"/>
      <c r="K113" s="364"/>
      <c r="L113" s="364"/>
      <c r="M113" s="364"/>
      <c r="N113" s="364"/>
    </row>
    <row r="114" spans="1:14" ht="13.5" thickBot="1">
      <c r="A114" s="220" t="s">
        <v>38</v>
      </c>
      <c r="B114" s="220" t="s">
        <v>35</v>
      </c>
      <c r="C114" s="130" t="s">
        <v>62</v>
      </c>
      <c r="D114" s="220" t="s">
        <v>51</v>
      </c>
      <c r="E114" s="220" t="s">
        <v>52</v>
      </c>
      <c r="F114" s="220" t="s">
        <v>53</v>
      </c>
      <c r="G114" s="220" t="s">
        <v>54</v>
      </c>
      <c r="H114" s="220" t="s">
        <v>55</v>
      </c>
      <c r="I114" s="220" t="s">
        <v>56</v>
      </c>
      <c r="J114" s="220" t="s">
        <v>57</v>
      </c>
      <c r="K114" s="220" t="s">
        <v>58</v>
      </c>
      <c r="L114" s="220" t="s">
        <v>59</v>
      </c>
      <c r="M114" s="220" t="s">
        <v>60</v>
      </c>
      <c r="N114" s="220" t="s">
        <v>61</v>
      </c>
    </row>
    <row r="115" spans="1:14">
      <c r="A115" s="201"/>
      <c r="B115" s="201"/>
      <c r="C115" s="200"/>
      <c r="D115" s="201"/>
      <c r="E115" s="201"/>
      <c r="F115" s="201"/>
      <c r="G115" s="201"/>
      <c r="H115" s="164" t="s">
        <v>108</v>
      </c>
      <c r="I115" s="201"/>
      <c r="J115" s="201"/>
      <c r="K115" s="201"/>
      <c r="L115" s="201"/>
      <c r="M115" s="201"/>
      <c r="N115" s="201"/>
    </row>
    <row r="116" spans="1:14">
      <c r="A116" s="249">
        <v>2024</v>
      </c>
      <c r="B116" s="250">
        <v>45414</v>
      </c>
      <c r="C116" s="59">
        <f>IF(Data!C32&gt;0,Data!C32,"")</f>
        <v>75.03</v>
      </c>
      <c r="D116" s="59">
        <f>IF(Data!C32&gt;0,Data!C32,"")</f>
        <v>75.03</v>
      </c>
      <c r="E116" s="59">
        <f>IF(Data!D32&gt;0,Data!D32,"")</f>
        <v>74.180000000000007</v>
      </c>
      <c r="F116" s="59">
        <f>IF(Data!D32&gt;0,Data!D32,"")</f>
        <v>74.180000000000007</v>
      </c>
      <c r="G116" s="59">
        <f>IF(Data!E32&gt;0,Data!E32,"")</f>
        <v>75.62</v>
      </c>
      <c r="H116" s="59">
        <f>IF(Data!E32&gt;0,Data!E32,"")</f>
        <v>75.62</v>
      </c>
      <c r="I116" s="59">
        <f>IF(Data!E32&gt;0,Data!E32,"")</f>
        <v>75.62</v>
      </c>
      <c r="J116" s="59">
        <f>IF(Data!F32&gt;0,Data!F32,"")</f>
        <v>76.97</v>
      </c>
      <c r="K116" s="59">
        <f>IF(Data!F32&gt;0,Data!F32,"")</f>
        <v>76.97</v>
      </c>
      <c r="L116" s="59">
        <f>IF(Data!G32&gt;0,Data!G32,"")</f>
        <v>77.89</v>
      </c>
      <c r="M116" s="59">
        <f>IF(Data!G32&gt;0,Data!G32,"")</f>
        <v>77.89</v>
      </c>
      <c r="N116" s="59">
        <f>IF(Data!G32&gt;0,Data!G32,"")</f>
        <v>77.89</v>
      </c>
    </row>
    <row r="117" spans="1:14">
      <c r="A117" s="49"/>
      <c r="B117" s="250">
        <f>B116+7</f>
        <v>45421</v>
      </c>
      <c r="C117" s="59">
        <f>IF(Data!C33&gt;0,Data!C33,"")</f>
        <v>77.75</v>
      </c>
      <c r="D117" s="59">
        <f>IF(Data!C33&gt;0,Data!C33,"")</f>
        <v>77.75</v>
      </c>
      <c r="E117" s="59">
        <f>IF(Data!D33&gt;0,Data!D33,"")</f>
        <v>76.459999999999994</v>
      </c>
      <c r="F117" s="59">
        <f>IF(Data!D33&gt;0,Data!D33,"")</f>
        <v>76.459999999999994</v>
      </c>
      <c r="G117" s="59">
        <f>IF(Data!E33&gt;0,Data!E33,"")</f>
        <v>78.010000000000005</v>
      </c>
      <c r="H117" s="59">
        <f>IF(Data!E33&gt;0,Data!E33,"")</f>
        <v>78.010000000000005</v>
      </c>
      <c r="I117" s="59">
        <f>IF(Data!E33&gt;0,Data!E33,"")</f>
        <v>78.010000000000005</v>
      </c>
      <c r="J117" s="59">
        <f>IF(Data!F33&gt;0,Data!F33,"")</f>
        <v>79.2</v>
      </c>
      <c r="K117" s="59">
        <f>IF(Data!F33&gt;0,Data!F33,"")</f>
        <v>79.2</v>
      </c>
      <c r="L117" s="59">
        <f>IF(Data!G33&gt;0,Data!G33,"")</f>
        <v>79.849999999999994</v>
      </c>
      <c r="M117" s="59">
        <f>IF(Data!G33&gt;0,Data!G33,"")</f>
        <v>79.849999999999994</v>
      </c>
      <c r="N117" s="59">
        <f>IF(Data!G33&gt;0,Data!G33,"")</f>
        <v>79.849999999999994</v>
      </c>
    </row>
    <row r="118" spans="1:14">
      <c r="A118" s="49"/>
      <c r="B118" s="250">
        <f t="shared" ref="B118:B180" si="4">B117+7</f>
        <v>45428</v>
      </c>
      <c r="C118" s="59">
        <f>IF(Data!C34&gt;0,Data!C34,"")</f>
        <v>76.2</v>
      </c>
      <c r="D118" s="59">
        <f>IF(Data!C34&gt;0,Data!C34,"")</f>
        <v>76.2</v>
      </c>
      <c r="E118" s="59">
        <f>IF(Data!D34&gt;0,Data!D34,"")</f>
        <v>75.19</v>
      </c>
      <c r="F118" s="59">
        <f>IF(Data!D34&gt;0,Data!D34,"")</f>
        <v>75.19</v>
      </c>
      <c r="G118" s="59">
        <f>IF(Data!E34&gt;0,Data!E34,"")</f>
        <v>76.8</v>
      </c>
      <c r="H118" s="59">
        <f>IF(Data!E34&gt;0,Data!E34,"")</f>
        <v>76.8</v>
      </c>
      <c r="I118" s="59">
        <f>IF(Data!E34&gt;0,Data!E34,"")</f>
        <v>76.8</v>
      </c>
      <c r="J118" s="59">
        <f>IF(Data!F34&gt;0,Data!F34,"")</f>
        <v>78.12</v>
      </c>
      <c r="K118" s="59">
        <f>IF(Data!F34&gt;0,Data!F34,"")</f>
        <v>78.12</v>
      </c>
      <c r="L118" s="59">
        <f>IF(Data!G34&gt;0,Data!G34,"")</f>
        <v>78.760000000000005</v>
      </c>
      <c r="M118" s="59">
        <f>IF(Data!G34&gt;0,Data!G34,"")</f>
        <v>78.760000000000005</v>
      </c>
      <c r="N118" s="59">
        <f>IF(Data!G34&gt;0,Data!G34,"")</f>
        <v>78.760000000000005</v>
      </c>
    </row>
    <row r="119" spans="1:14">
      <c r="A119" s="49"/>
      <c r="B119" s="250">
        <f t="shared" si="4"/>
        <v>45435</v>
      </c>
      <c r="C119" s="59">
        <f>IF(Data!C35&gt;0,Data!C35,"")</f>
        <v>79.62</v>
      </c>
      <c r="D119" s="59">
        <f>IF(Data!C35&gt;0,Data!C35,"")</f>
        <v>79.62</v>
      </c>
      <c r="E119" s="59">
        <f>IF(Data!D35&gt;0,Data!D35,"")</f>
        <v>78.62</v>
      </c>
      <c r="F119" s="59">
        <f>IF(Data!D35&gt;0,Data!D35,"")</f>
        <v>78.62</v>
      </c>
      <c r="G119" s="59">
        <f>IF(Data!E35&gt;0,Data!E35,"")</f>
        <v>80.03</v>
      </c>
      <c r="H119" s="59">
        <f>IF(Data!E35&gt;0,Data!E35,"")</f>
        <v>80.03</v>
      </c>
      <c r="I119" s="59">
        <f>IF(Data!E35&gt;0,Data!E35,"")</f>
        <v>80.03</v>
      </c>
      <c r="J119" s="59">
        <f>IF(Data!F35&gt;0,Data!F35,"")</f>
        <v>81.239999999999995</v>
      </c>
      <c r="K119" s="59">
        <f>IF(Data!F35&gt;0,Data!F35,"")</f>
        <v>81.239999999999995</v>
      </c>
      <c r="L119" s="59">
        <f>IF(Data!G35&gt;0,Data!G35,"")</f>
        <v>81.42</v>
      </c>
      <c r="M119" s="59">
        <f>IF(Data!G35&gt;0,Data!G35,"")</f>
        <v>81.42</v>
      </c>
      <c r="N119" s="59">
        <f>IF(Data!G35&gt;0,Data!G35,"")</f>
        <v>81.42</v>
      </c>
    </row>
    <row r="120" spans="1:14">
      <c r="A120" s="49"/>
      <c r="B120" s="250">
        <f t="shared" si="4"/>
        <v>45442</v>
      </c>
      <c r="C120" s="59">
        <f>IF(Data!C36&gt;0,Data!C36,"")</f>
        <v>78.010000000000005</v>
      </c>
      <c r="D120" s="59">
        <f>IF(Data!C36&gt;0,Data!C36,"")</f>
        <v>78.010000000000005</v>
      </c>
      <c r="E120" s="59">
        <f>IF(Data!D36&gt;0,Data!D36,"")</f>
        <v>76.510000000000005</v>
      </c>
      <c r="F120" s="59">
        <f>IF(Data!D36&gt;0,Data!D36,"")</f>
        <v>76.510000000000005</v>
      </c>
      <c r="G120" s="59">
        <f>IF(Data!E36&gt;0,Data!E36,"")</f>
        <v>78.290000000000006</v>
      </c>
      <c r="H120" s="59">
        <f>IF(Data!E36&gt;0,Data!E36,"")</f>
        <v>78.290000000000006</v>
      </c>
      <c r="I120" s="59">
        <f>IF(Data!E36&gt;0,Data!E36,"")</f>
        <v>78.290000000000006</v>
      </c>
      <c r="J120" s="59">
        <f>IF(Data!F36&gt;0,Data!F36,"")</f>
        <v>79.790000000000006</v>
      </c>
      <c r="K120" s="59">
        <f>IF(Data!F36&gt;0,Data!F36,"")</f>
        <v>79.790000000000006</v>
      </c>
      <c r="L120" s="59">
        <f>IF(Data!G36&gt;0,Data!G36,"")</f>
        <v>80.63</v>
      </c>
      <c r="M120" s="59">
        <f>IF(Data!G36&gt;0,Data!G36,"")</f>
        <v>80.63</v>
      </c>
      <c r="N120" s="59">
        <f>IF(Data!G36&gt;0,Data!G36,"")</f>
        <v>80.63</v>
      </c>
    </row>
    <row r="121" spans="1:14">
      <c r="A121" s="49"/>
      <c r="B121" s="250">
        <f t="shared" si="4"/>
        <v>45449</v>
      </c>
      <c r="C121" s="59">
        <f>IF(Data!C37&gt;0,Data!C37,"")</f>
        <v>75.099999999999994</v>
      </c>
      <c r="D121" s="59">
        <f>IF(Data!C37&gt;0,Data!C37,"")</f>
        <v>75.099999999999994</v>
      </c>
      <c r="E121" s="59">
        <f>IF(Data!D37&gt;0,Data!D37,"")</f>
        <v>73.599999999999994</v>
      </c>
      <c r="F121" s="59">
        <f>IF(Data!D37&gt;0,Data!D37,"")</f>
        <v>73.599999999999994</v>
      </c>
      <c r="G121" s="59">
        <f>IF(Data!E37&gt;0,Data!E37,"")</f>
        <v>75.42</v>
      </c>
      <c r="H121" s="59">
        <f>IF(Data!E37&gt;0,Data!E37,"")</f>
        <v>75.42</v>
      </c>
      <c r="I121" s="59">
        <f>IF(Data!E37&gt;0,Data!E37,"")</f>
        <v>75.42</v>
      </c>
      <c r="J121" s="59">
        <f>IF(Data!F37&gt;0,Data!F37,"")</f>
        <v>76.989999999999995</v>
      </c>
      <c r="K121" s="59">
        <f>IF(Data!F37&gt;0,Data!F37,"")</f>
        <v>76.989999999999995</v>
      </c>
      <c r="L121" s="59">
        <f>IF(Data!G37&gt;0,Data!G37,"")</f>
        <v>78</v>
      </c>
      <c r="M121" s="59">
        <f>IF(Data!G37&gt;0,Data!G37,"")</f>
        <v>78</v>
      </c>
      <c r="N121" s="59">
        <f>IF(Data!G37&gt;0,Data!G37,"")</f>
        <v>78</v>
      </c>
    </row>
    <row r="122" spans="1:14">
      <c r="A122" s="49"/>
      <c r="B122" s="250">
        <f t="shared" si="4"/>
        <v>45456</v>
      </c>
      <c r="C122" s="59">
        <f>IF(Data!C38&gt;0,Data!C38,"")</f>
        <v>73.31</v>
      </c>
      <c r="D122" s="59">
        <f>IF(Data!C38&gt;0,Data!C38,"")</f>
        <v>73.31</v>
      </c>
      <c r="E122" s="59">
        <f>IF(Data!D38&gt;0,Data!D38,"")</f>
        <v>71.790000000000006</v>
      </c>
      <c r="F122" s="59">
        <f>IF(Data!D38&gt;0,Data!D38,"")</f>
        <v>71.790000000000006</v>
      </c>
      <c r="G122" s="59">
        <f>IF(Data!E38&gt;0,Data!E38,"")</f>
        <v>73.31</v>
      </c>
      <c r="H122" s="59">
        <f>IF(Data!E38&gt;0,Data!E38,"")</f>
        <v>73.31</v>
      </c>
      <c r="I122" s="59">
        <f>IF(Data!E38&gt;0,Data!E38,"")</f>
        <v>73.31</v>
      </c>
      <c r="J122" s="59">
        <f>IF(Data!F38&gt;0,Data!F38,"")</f>
        <v>74.78</v>
      </c>
      <c r="K122" s="59">
        <f>IF(Data!F38&gt;0,Data!F38,"")</f>
        <v>74.78</v>
      </c>
      <c r="L122" s="59">
        <f>IF(Data!G38&gt;0,Data!G38,"")</f>
        <v>75.819999999999993</v>
      </c>
      <c r="M122" s="59">
        <f>IF(Data!G38&gt;0,Data!G38,"")</f>
        <v>75.819999999999993</v>
      </c>
      <c r="N122" s="59">
        <f>IF(Data!G38&gt;0,Data!G38,"")</f>
        <v>75.819999999999993</v>
      </c>
    </row>
    <row r="123" spans="1:14">
      <c r="A123" s="49"/>
      <c r="B123" s="250">
        <f t="shared" si="4"/>
        <v>45463</v>
      </c>
      <c r="C123" s="59">
        <f>IF(Data!C39&gt;0,Data!C39,"")</f>
        <v>71.88</v>
      </c>
      <c r="D123" s="59">
        <f>IF(Data!C39&gt;0,Data!C39,"")</f>
        <v>71.88</v>
      </c>
      <c r="E123" s="59">
        <f>IF(Data!D39&gt;0,Data!D39,"")</f>
        <v>72.62</v>
      </c>
      <c r="F123" s="59">
        <f>IF(Data!D39&gt;0,Data!D39,"")</f>
        <v>72.62</v>
      </c>
      <c r="G123" s="59">
        <f>IF(Data!E39&gt;0,Data!E39,"")</f>
        <v>73.959999999999994</v>
      </c>
      <c r="H123" s="59">
        <f>IF(Data!E39&gt;0,Data!E39,"")</f>
        <v>73.959999999999994</v>
      </c>
      <c r="I123" s="59">
        <f>IF(Data!E39&gt;0,Data!E39,"")</f>
        <v>73.959999999999994</v>
      </c>
      <c r="J123" s="59">
        <f>IF(Data!F39&gt;0,Data!F39,"")</f>
        <v>75.239999999999995</v>
      </c>
      <c r="K123" s="59">
        <f>IF(Data!F39&gt;0,Data!F39,"")</f>
        <v>75.239999999999995</v>
      </c>
      <c r="L123" s="59">
        <f>IF(Data!G39&gt;0,Data!G39,"")</f>
        <v>76.14</v>
      </c>
      <c r="M123" s="59">
        <f>IF(Data!G39&gt;0,Data!G39,"")</f>
        <v>76.14</v>
      </c>
      <c r="N123" s="59">
        <f>IF(Data!G39&gt;0,Data!G39,"")</f>
        <v>76.14</v>
      </c>
    </row>
    <row r="124" spans="1:14">
      <c r="A124" s="49"/>
      <c r="B124" s="250">
        <f t="shared" si="4"/>
        <v>45470</v>
      </c>
      <c r="C124" s="59">
        <f>IF(Data!C40&gt;0,Data!C40,"")</f>
        <v>73.81</v>
      </c>
      <c r="D124" s="59">
        <f>IF(Data!C40&gt;0,Data!C40,"")</f>
        <v>73.81</v>
      </c>
      <c r="E124" s="59">
        <f>IF(Data!D40&gt;0,Data!D40,"")</f>
        <v>74.58</v>
      </c>
      <c r="F124" s="59">
        <f>IF(Data!D40&gt;0,Data!D40,"")</f>
        <v>74.58</v>
      </c>
      <c r="G124" s="59">
        <f>IF(Data!E40&gt;0,Data!E40,"")</f>
        <v>75.989999999999995</v>
      </c>
      <c r="H124" s="59">
        <f>IF(Data!E40&gt;0,Data!E40,"")</f>
        <v>75.989999999999995</v>
      </c>
      <c r="I124" s="59">
        <f>IF(Data!E40&gt;0,Data!E40,"")</f>
        <v>75.989999999999995</v>
      </c>
      <c r="J124" s="59">
        <f>IF(Data!F40&gt;0,Data!F40,"")</f>
        <v>77.28</v>
      </c>
      <c r="K124" s="59">
        <f>IF(Data!F40&gt;0,Data!F40,"")</f>
        <v>77.28</v>
      </c>
      <c r="L124" s="59">
        <f>IF(Data!G40&gt;0,Data!G40,"")</f>
        <v>77.989999999999995</v>
      </c>
      <c r="M124" s="59">
        <f>IF(Data!G40&gt;0,Data!G40,"")</f>
        <v>77.989999999999995</v>
      </c>
      <c r="N124" s="59">
        <f>IF(Data!G40&gt;0,Data!G40,"")</f>
        <v>77.989999999999995</v>
      </c>
    </row>
    <row r="125" spans="1:14">
      <c r="A125" s="49"/>
      <c r="B125" s="250">
        <f t="shared" si="4"/>
        <v>45477</v>
      </c>
      <c r="C125" s="59">
        <f>IF(Data!C41&gt;0,Data!C41,"")</f>
        <v>69.48</v>
      </c>
      <c r="D125" s="59">
        <f>IF(Data!C41&gt;0,Data!C41,"")</f>
        <v>69.48</v>
      </c>
      <c r="E125" s="59">
        <f>IF(Data!D41&gt;0,Data!D41,"")</f>
        <v>70.98</v>
      </c>
      <c r="F125" s="59">
        <f>IF(Data!D41&gt;0,Data!D41,"")</f>
        <v>70.98</v>
      </c>
      <c r="G125" s="59">
        <f>IF(Data!E41&gt;0,Data!E41,"")</f>
        <v>72.709999999999994</v>
      </c>
      <c r="H125" s="59">
        <f>IF(Data!E41&gt;0,Data!E41,"")</f>
        <v>72.709999999999994</v>
      </c>
      <c r="I125" s="59">
        <f>IF(Data!E41&gt;0,Data!E41,"")</f>
        <v>72.709999999999994</v>
      </c>
      <c r="J125" s="59">
        <f>IF(Data!F41&gt;0,Data!F41,"")</f>
        <v>74.099999999999994</v>
      </c>
      <c r="K125" s="59">
        <f>IF(Data!F41&gt;0,Data!F41,"")</f>
        <v>74.099999999999994</v>
      </c>
      <c r="L125" s="59">
        <f>IF(Data!G41&gt;0,Data!G41,"")</f>
        <v>75.23</v>
      </c>
      <c r="M125" s="59">
        <f>IF(Data!G41&gt;0,Data!G41,"")</f>
        <v>75.23</v>
      </c>
      <c r="N125" s="59">
        <f>IF(Data!G41&gt;0,Data!G41,"")</f>
        <v>75.23</v>
      </c>
    </row>
    <row r="126" spans="1:14">
      <c r="A126" s="49"/>
      <c r="B126" s="250">
        <f t="shared" si="4"/>
        <v>45484</v>
      </c>
      <c r="C126" s="59">
        <f>IF(Data!C42&gt;0,Data!C42,"")</f>
        <v>69.06</v>
      </c>
      <c r="D126" s="59">
        <f>IF(Data!C42&gt;0,Data!C42,"")</f>
        <v>69.06</v>
      </c>
      <c r="E126" s="59">
        <f>IF(Data!D42&gt;0,Data!D42,"")</f>
        <v>70.87</v>
      </c>
      <c r="F126" s="59">
        <f>IF(Data!D42&gt;0,Data!D42,"")</f>
        <v>70.87</v>
      </c>
      <c r="G126" s="59">
        <f>IF(Data!E42&gt;0,Data!E42,"")</f>
        <v>72.739999999999995</v>
      </c>
      <c r="H126" s="59">
        <f>IF(Data!E42&gt;0,Data!E42,"")</f>
        <v>72.739999999999995</v>
      </c>
      <c r="I126" s="59">
        <f>IF(Data!E42&gt;0,Data!E42,"")</f>
        <v>72.739999999999995</v>
      </c>
      <c r="J126" s="59">
        <f>IF(Data!F42&gt;0,Data!F42,"")</f>
        <v>74.17</v>
      </c>
      <c r="K126" s="59">
        <f>IF(Data!F42&gt;0,Data!F42,"")</f>
        <v>74.17</v>
      </c>
      <c r="L126" s="59">
        <f>IF(Data!G42&gt;0,Data!G42,"")</f>
        <v>75.290000000000006</v>
      </c>
      <c r="M126" s="59">
        <f>IF(Data!G42&gt;0,Data!G42,"")</f>
        <v>75.290000000000006</v>
      </c>
      <c r="N126" s="59">
        <f>IF(Data!G42&gt;0,Data!G42,"")</f>
        <v>75.290000000000006</v>
      </c>
    </row>
    <row r="127" spans="1:14">
      <c r="A127" s="49"/>
      <c r="B127" s="250">
        <f t="shared" si="4"/>
        <v>45491</v>
      </c>
      <c r="C127" s="59">
        <f>IF(Data!C43&gt;0,Data!C43,"")</f>
        <v>71.37</v>
      </c>
      <c r="D127" s="59">
        <f>IF(Data!C43&gt;0,Data!C43,"")</f>
        <v>71.37</v>
      </c>
      <c r="E127" s="59">
        <f>IF(Data!D43&gt;0,Data!D43,"")</f>
        <v>71.930000000000007</v>
      </c>
      <c r="F127" s="59">
        <f>IF(Data!D43&gt;0,Data!D43,"")</f>
        <v>71.930000000000007</v>
      </c>
      <c r="G127" s="59">
        <f>IF(Data!E43&gt;0,Data!E43,"")</f>
        <v>73.760000000000005</v>
      </c>
      <c r="H127" s="59">
        <f>IF(Data!E43&gt;0,Data!E43,"")</f>
        <v>73.760000000000005</v>
      </c>
      <c r="I127" s="59">
        <f>IF(Data!E43&gt;0,Data!E43,"")</f>
        <v>73.760000000000005</v>
      </c>
      <c r="J127" s="59">
        <f>IF(Data!F43&gt;0,Data!F43,"")</f>
        <v>75.069999999999993</v>
      </c>
      <c r="K127" s="59">
        <f>IF(Data!F43&gt;0,Data!F43,"")</f>
        <v>75.069999999999993</v>
      </c>
      <c r="L127" s="59">
        <f>IF(Data!G43&gt;0,Data!G43,"")</f>
        <v>75.92</v>
      </c>
      <c r="M127" s="59">
        <f>IF(Data!G43&gt;0,Data!G43,"")</f>
        <v>75.92</v>
      </c>
      <c r="N127" s="59">
        <f>IF(Data!G43&gt;0,Data!G43,"")</f>
        <v>75.92</v>
      </c>
    </row>
    <row r="128" spans="1:14">
      <c r="A128" s="49"/>
      <c r="B128" s="250">
        <f t="shared" si="4"/>
        <v>45498</v>
      </c>
      <c r="C128" s="59">
        <f>IF(Data!C44&gt;0,Data!C44,"")</f>
        <v>67.209999999999994</v>
      </c>
      <c r="D128" s="59">
        <f>IF(Data!C44&gt;0,Data!C44,"")</f>
        <v>67.209999999999994</v>
      </c>
      <c r="E128" s="59">
        <f>IF(Data!D44&gt;0,Data!D44,"")</f>
        <v>68.900000000000006</v>
      </c>
      <c r="F128" s="59">
        <f>IF(Data!D44&gt;0,Data!D44,"")</f>
        <v>68.900000000000006</v>
      </c>
      <c r="G128" s="59">
        <f>IF(Data!E44&gt;0,Data!E44,"")</f>
        <v>70.66</v>
      </c>
      <c r="H128" s="59">
        <f>IF(Data!E44&gt;0,Data!E44,"")</f>
        <v>70.66</v>
      </c>
      <c r="I128" s="59">
        <f>IF(Data!E44&gt;0,Data!E44,"")</f>
        <v>70.66</v>
      </c>
      <c r="J128" s="59">
        <f>IF(Data!F44&gt;0,Data!F44,"")</f>
        <v>72.02</v>
      </c>
      <c r="K128" s="59">
        <f>IF(Data!F44&gt;0,Data!F44,"")</f>
        <v>72.02</v>
      </c>
      <c r="L128" s="59">
        <f>IF(Data!G44&gt;0,Data!G44,"")</f>
        <v>73.099999999999994</v>
      </c>
      <c r="M128" s="59">
        <f>IF(Data!G44&gt;0,Data!G44,"")</f>
        <v>73.099999999999994</v>
      </c>
      <c r="N128" s="59">
        <f>IF(Data!G44&gt;0,Data!G44,"")</f>
        <v>73.099999999999994</v>
      </c>
    </row>
    <row r="129" spans="1:14">
      <c r="A129" s="49"/>
      <c r="B129" s="250">
        <f t="shared" si="4"/>
        <v>45505</v>
      </c>
      <c r="C129" s="59">
        <f>IF(Data!C45&gt;0,Data!C45,"")</f>
        <v>66.88</v>
      </c>
      <c r="D129" s="59">
        <f>IF(Data!C45&gt;0,Data!C45,"")</f>
        <v>66.88</v>
      </c>
      <c r="E129" s="59">
        <f>IF(Data!D45&gt;0,Data!D45,"")</f>
        <v>68.08</v>
      </c>
      <c r="F129" s="59">
        <f>IF(Data!D45&gt;0,Data!D45,"")</f>
        <v>68.08</v>
      </c>
      <c r="G129" s="59">
        <f>IF(Data!E45&gt;0,Data!E45,"")</f>
        <v>69.7</v>
      </c>
      <c r="H129" s="59">
        <f>IF(Data!E45&gt;0,Data!E45,"")</f>
        <v>69.7</v>
      </c>
      <c r="I129" s="59">
        <f>IF(Data!E45&gt;0,Data!E45,"")</f>
        <v>69.7</v>
      </c>
      <c r="J129" s="59">
        <f>IF(Data!F45&gt;0,Data!F45,"")</f>
        <v>70.98</v>
      </c>
      <c r="K129" s="59">
        <f>IF(Data!F45&gt;0,Data!F45,"")</f>
        <v>70.98</v>
      </c>
      <c r="L129" s="59">
        <f>IF(Data!G45&gt;0,Data!G45,"")</f>
        <v>71.959999999999994</v>
      </c>
      <c r="M129" s="59">
        <f>IF(Data!G45&gt;0,Data!G45,"")</f>
        <v>71.959999999999994</v>
      </c>
      <c r="N129" s="59">
        <f>IF(Data!G45&gt;0,Data!G45,"")</f>
        <v>71.959999999999994</v>
      </c>
    </row>
    <row r="130" spans="1:14">
      <c r="A130" s="49"/>
      <c r="B130" s="250">
        <f t="shared" si="4"/>
        <v>45512</v>
      </c>
      <c r="C130" s="59">
        <f>IF(Data!C46&gt;0,Data!C46,"")</f>
        <v>65.790000000000006</v>
      </c>
      <c r="D130" s="59">
        <f>IF(Data!C46&gt;0,Data!C46,"")</f>
        <v>65.790000000000006</v>
      </c>
      <c r="E130" s="59">
        <f>IF(Data!D46&gt;0,Data!D46,"")</f>
        <v>67.239999999999995</v>
      </c>
      <c r="F130" s="59">
        <f>IF(Data!D46&gt;0,Data!D46,"")</f>
        <v>67.239999999999995</v>
      </c>
      <c r="G130" s="59">
        <f>IF(Data!E46&gt;0,Data!E46,"")</f>
        <v>68.73</v>
      </c>
      <c r="H130" s="59">
        <f>IF(Data!E46&gt;0,Data!E46,"")</f>
        <v>68.73</v>
      </c>
      <c r="I130" s="59">
        <f>IF(Data!E46&gt;0,Data!E46,"")</f>
        <v>68.73</v>
      </c>
      <c r="J130" s="59">
        <f>IF(Data!F46&gt;0,Data!F46,"")</f>
        <v>69.989999999999995</v>
      </c>
      <c r="K130" s="59">
        <f>IF(Data!F46&gt;0,Data!F46,"")</f>
        <v>69.989999999999995</v>
      </c>
      <c r="L130" s="59">
        <f>IF(Data!G46&gt;0,Data!G46,"")</f>
        <v>70.91</v>
      </c>
      <c r="M130" s="59">
        <f>IF(Data!G46&gt;0,Data!G46,"")</f>
        <v>70.91</v>
      </c>
      <c r="N130" s="59">
        <f>IF(Data!G46&gt;0,Data!G46,"")</f>
        <v>70.91</v>
      </c>
    </row>
    <row r="131" spans="1:14">
      <c r="A131" s="49"/>
      <c r="B131" s="250">
        <f t="shared" si="4"/>
        <v>45519</v>
      </c>
      <c r="C131" s="59">
        <f>IF(Data!C47&gt;0,Data!C47,"")</f>
        <v>66.34</v>
      </c>
      <c r="D131" s="59">
        <f>IF(Data!C47&gt;0,Data!C47,"")</f>
        <v>66.34</v>
      </c>
      <c r="E131" s="59">
        <f>IF(Data!D47&gt;0,Data!D47,"")</f>
        <v>67.150000000000006</v>
      </c>
      <c r="F131" s="59">
        <f>IF(Data!D47&gt;0,Data!D47,"")</f>
        <v>67.150000000000006</v>
      </c>
      <c r="G131" s="59">
        <f>IF(Data!E47&gt;0,Data!E47,"")</f>
        <v>68.72</v>
      </c>
      <c r="H131" s="59">
        <f>IF(Data!E47&gt;0,Data!E47,"")</f>
        <v>68.72</v>
      </c>
      <c r="I131" s="59">
        <f>IF(Data!E47&gt;0,Data!E47,"")</f>
        <v>68.72</v>
      </c>
      <c r="J131" s="59">
        <f>IF(Data!F47&gt;0,Data!F47,"")</f>
        <v>70.040000000000006</v>
      </c>
      <c r="K131" s="59">
        <f>IF(Data!F47&gt;0,Data!F47,"")</f>
        <v>70.040000000000006</v>
      </c>
      <c r="L131" s="59">
        <f>IF(Data!G47&gt;0,Data!G47,"")</f>
        <v>70.989999999999995</v>
      </c>
      <c r="M131" s="59">
        <f>IF(Data!G47&gt;0,Data!G47,"")</f>
        <v>70.989999999999995</v>
      </c>
      <c r="N131" s="59">
        <f>IF(Data!G47&gt;0,Data!G47,"")</f>
        <v>70.989999999999995</v>
      </c>
    </row>
    <row r="132" spans="1:14">
      <c r="A132" s="49"/>
      <c r="B132" s="250">
        <f t="shared" si="4"/>
        <v>45526</v>
      </c>
      <c r="C132" s="59">
        <f>IF(Data!C48&gt;0,Data!C48,"")</f>
        <v>69.59</v>
      </c>
      <c r="D132" s="59">
        <f>IF(Data!C48&gt;0,Data!C48,"")</f>
        <v>69.59</v>
      </c>
      <c r="E132" s="59">
        <f>IF(Data!D48&gt;0,Data!D48,"")</f>
        <v>69.34</v>
      </c>
      <c r="F132" s="59">
        <f>IF(Data!D48&gt;0,Data!D48,"")</f>
        <v>69.34</v>
      </c>
      <c r="G132" s="59">
        <f>IF(Data!E48&gt;0,Data!E48,"")</f>
        <v>70.86</v>
      </c>
      <c r="H132" s="59">
        <f>IF(Data!E48&gt;0,Data!E48,"")</f>
        <v>70.86</v>
      </c>
      <c r="I132" s="59">
        <f>IF(Data!E48&gt;0,Data!E48,"")</f>
        <v>70.86</v>
      </c>
      <c r="J132" s="59">
        <f>IF(Data!F48&gt;0,Data!F48,"")</f>
        <v>72.05</v>
      </c>
      <c r="K132" s="59">
        <f>IF(Data!F48&gt;0,Data!F48,"")</f>
        <v>72.05</v>
      </c>
      <c r="L132" s="59">
        <f>IF(Data!G48&gt;0,Data!G48,"")</f>
        <v>72.66</v>
      </c>
      <c r="M132" s="59">
        <f>IF(Data!G48&gt;0,Data!G48,"")</f>
        <v>72.66</v>
      </c>
      <c r="N132" s="59">
        <f>IF(Data!G48&gt;0,Data!G48,"")</f>
        <v>72.66</v>
      </c>
    </row>
    <row r="133" spans="1:14">
      <c r="A133" s="49"/>
      <c r="B133" s="250">
        <f t="shared" si="4"/>
        <v>45533</v>
      </c>
      <c r="C133" s="59">
        <f>IF(Data!C49&gt;0,Data!C49,"")</f>
        <v>70.13</v>
      </c>
      <c r="D133" s="59">
        <f>IF(Data!C49&gt;0,Data!C49,"")</f>
        <v>70.13</v>
      </c>
      <c r="E133" s="59">
        <f>IF(Data!D49&gt;0,Data!D49,"")</f>
        <v>69.92</v>
      </c>
      <c r="F133" s="59">
        <f>IF(Data!D49&gt;0,Data!D49,"")</f>
        <v>69.92</v>
      </c>
      <c r="G133" s="59">
        <f>IF(Data!E49&gt;0,Data!E49,"")</f>
        <v>71.52</v>
      </c>
      <c r="H133" s="59">
        <f>IF(Data!E49&gt;0,Data!E49,"")</f>
        <v>71.52</v>
      </c>
      <c r="I133" s="59">
        <f>IF(Data!E49&gt;0,Data!E49,"")</f>
        <v>71.52</v>
      </c>
      <c r="J133" s="59">
        <f>IF(Data!F49&gt;0,Data!F49,"")</f>
        <v>72.7</v>
      </c>
      <c r="K133" s="59">
        <f>IF(Data!F49&gt;0,Data!F49,"")</f>
        <v>72.7</v>
      </c>
      <c r="L133" s="59">
        <f>IF(Data!G49&gt;0,Data!G49,"")</f>
        <v>73.37</v>
      </c>
      <c r="M133" s="59">
        <f>IF(Data!G49&gt;0,Data!G49,"")</f>
        <v>73.37</v>
      </c>
      <c r="N133" s="59">
        <f>IF(Data!G49&gt;0,Data!G49,"")</f>
        <v>73.37</v>
      </c>
    </row>
    <row r="134" spans="1:14">
      <c r="A134" s="49"/>
      <c r="B134" s="250">
        <f t="shared" si="4"/>
        <v>45540</v>
      </c>
      <c r="C134" s="59">
        <f>IF(Data!C50&gt;0,Data!C50,"")</f>
        <v>69.489999999999995</v>
      </c>
      <c r="D134" s="59">
        <f>IF(Data!C50&gt;0,Data!C50,"")</f>
        <v>69.489999999999995</v>
      </c>
      <c r="E134" s="59">
        <f>IF(Data!D50&gt;0,Data!D50,"")</f>
        <v>69.44</v>
      </c>
      <c r="F134" s="59">
        <f>IF(Data!D50&gt;0,Data!D50,"")</f>
        <v>69.44</v>
      </c>
      <c r="G134" s="59">
        <f>IF(Data!E50&gt;0,Data!E50,"")</f>
        <v>71.25</v>
      </c>
      <c r="H134" s="59">
        <f>IF(Data!E50&gt;0,Data!E50,"")</f>
        <v>71.25</v>
      </c>
      <c r="I134" s="59">
        <f>IF(Data!E50&gt;0,Data!E50,"")</f>
        <v>71.25</v>
      </c>
      <c r="J134" s="59">
        <f>IF(Data!F50&gt;0,Data!F50,"")</f>
        <v>72.510000000000005</v>
      </c>
      <c r="K134" s="59">
        <f>IF(Data!F50&gt;0,Data!F50,"")</f>
        <v>72.510000000000005</v>
      </c>
      <c r="L134" s="59">
        <f>IF(Data!G50&gt;0,Data!G50,"")</f>
        <v>73.16</v>
      </c>
      <c r="M134" s="59">
        <f>IF(Data!G50&gt;0,Data!G50,"")</f>
        <v>73.16</v>
      </c>
      <c r="N134" s="59">
        <f>IF(Data!G50&gt;0,Data!G50,"")</f>
        <v>73.16</v>
      </c>
    </row>
    <row r="135" spans="1:14">
      <c r="A135" s="49"/>
      <c r="B135" s="250">
        <f t="shared" si="4"/>
        <v>45547</v>
      </c>
      <c r="C135" s="59" t="str">
        <f>IF(Data!C51&gt;0,Data!C51,"")</f>
        <v/>
      </c>
      <c r="D135" s="59" t="str">
        <f>IF(Data!C51&gt;0,Data!C51,"")</f>
        <v/>
      </c>
      <c r="E135" s="59" t="str">
        <f>IF(Data!D51&gt;0,Data!D51,"")</f>
        <v/>
      </c>
      <c r="F135" s="59" t="str">
        <f>IF(Data!D51&gt;0,Data!D51,"")</f>
        <v/>
      </c>
      <c r="G135" s="59" t="str">
        <f>IF(Data!E51&gt;0,Data!E51,"")</f>
        <v/>
      </c>
      <c r="H135" s="59" t="str">
        <f>IF(Data!E51&gt;0,Data!E51,"")</f>
        <v/>
      </c>
      <c r="I135" s="59" t="str">
        <f>IF(Data!E51&gt;0,Data!E51,"")</f>
        <v/>
      </c>
      <c r="J135" s="59" t="str">
        <f>IF(Data!F51&gt;0,Data!F51,"")</f>
        <v/>
      </c>
      <c r="K135" s="59" t="str">
        <f>IF(Data!F51&gt;0,Data!F51,"")</f>
        <v/>
      </c>
      <c r="L135" s="59" t="str">
        <f>IF(Data!G51&gt;0,Data!G51,"")</f>
        <v/>
      </c>
      <c r="M135" s="59" t="str">
        <f>IF(Data!G51&gt;0,Data!G51,"")</f>
        <v/>
      </c>
      <c r="N135" s="59" t="str">
        <f>IF(Data!G51&gt;0,Data!G51,"")</f>
        <v/>
      </c>
    </row>
    <row r="136" spans="1:14">
      <c r="A136" s="49"/>
      <c r="B136" s="250">
        <f t="shared" si="4"/>
        <v>45554</v>
      </c>
      <c r="C136" s="59" t="str">
        <f>IF(Data!C52&gt;0,Data!C52,"")</f>
        <v/>
      </c>
      <c r="D136" s="59" t="str">
        <f>IF(Data!C52&gt;0,Data!C52,"")</f>
        <v/>
      </c>
      <c r="E136" s="59" t="str">
        <f>IF(Data!D52&gt;0,Data!D52,"")</f>
        <v/>
      </c>
      <c r="F136" s="59" t="str">
        <f>IF(Data!D52&gt;0,Data!D52,"")</f>
        <v/>
      </c>
      <c r="G136" s="59" t="str">
        <f>IF(Data!E52&gt;0,Data!E52,"")</f>
        <v/>
      </c>
      <c r="H136" s="59" t="str">
        <f>IF(Data!E52&gt;0,Data!E52,"")</f>
        <v/>
      </c>
      <c r="I136" s="59" t="str">
        <f>IF(Data!E52&gt;0,Data!E52,"")</f>
        <v/>
      </c>
      <c r="J136" s="59" t="str">
        <f>IF(Data!F52&gt;0,Data!F52,"")</f>
        <v/>
      </c>
      <c r="K136" s="59" t="str">
        <f>IF(Data!F52&gt;0,Data!F52,"")</f>
        <v/>
      </c>
      <c r="L136" s="59" t="str">
        <f>IF(Data!G52&gt;0,Data!G52,"")</f>
        <v/>
      </c>
      <c r="M136" s="59" t="str">
        <f>IF(Data!G52&gt;0,Data!G52,"")</f>
        <v/>
      </c>
      <c r="N136" s="59" t="str">
        <f>IF(Data!G52&gt;0,Data!G52,"")</f>
        <v/>
      </c>
    </row>
    <row r="137" spans="1:14">
      <c r="A137" s="49"/>
      <c r="B137" s="250">
        <f t="shared" si="4"/>
        <v>45561</v>
      </c>
      <c r="C137" s="59" t="str">
        <f>IF(Data!C53&gt;0,Data!C53,"")</f>
        <v/>
      </c>
      <c r="D137" s="59" t="str">
        <f>IF(Data!C53&gt;0,Data!C53,"")</f>
        <v/>
      </c>
      <c r="E137" s="59" t="str">
        <f>IF(Data!D53&gt;0,Data!D53,"")</f>
        <v/>
      </c>
      <c r="F137" s="59" t="str">
        <f>IF(Data!D53&gt;0,Data!D53,"")</f>
        <v/>
      </c>
      <c r="G137" s="59" t="str">
        <f>IF(Data!E53&gt;0,Data!E53,"")</f>
        <v/>
      </c>
      <c r="H137" s="59" t="str">
        <f>IF(Data!E53&gt;0,Data!E53,"")</f>
        <v/>
      </c>
      <c r="I137" s="59" t="str">
        <f>IF(Data!E53&gt;0,Data!E53,"")</f>
        <v/>
      </c>
      <c r="J137" s="59" t="str">
        <f>IF(Data!F53&gt;0,Data!F53,"")</f>
        <v/>
      </c>
      <c r="K137" s="59" t="str">
        <f>IF(Data!F53&gt;0,Data!F53,"")</f>
        <v/>
      </c>
      <c r="L137" s="59" t="str">
        <f>IF(Data!G53&gt;0,Data!G53,"")</f>
        <v/>
      </c>
      <c r="M137" s="59" t="str">
        <f>IF(Data!G53&gt;0,Data!G53,"")</f>
        <v/>
      </c>
      <c r="N137" s="59" t="str">
        <f>IF(Data!G53&gt;0,Data!G53,"")</f>
        <v/>
      </c>
    </row>
    <row r="138" spans="1:14">
      <c r="A138" s="49"/>
      <c r="B138" s="250">
        <f t="shared" si="4"/>
        <v>45568</v>
      </c>
      <c r="C138" s="59" t="str">
        <f>IF(Data!C54&gt;0,Data!C54,"")</f>
        <v/>
      </c>
      <c r="D138" s="59" t="str">
        <f>IF(Data!C54&gt;0,Data!C54,"")</f>
        <v/>
      </c>
      <c r="E138" s="59" t="str">
        <f>IF(Data!D54&gt;0,Data!D54,"")</f>
        <v/>
      </c>
      <c r="F138" s="59" t="str">
        <f>IF(Data!D54&gt;0,Data!D54,"")</f>
        <v/>
      </c>
      <c r="G138" s="59" t="str">
        <f>IF(Data!E54&gt;0,Data!E54,"")</f>
        <v/>
      </c>
      <c r="H138" s="59" t="str">
        <f>IF(Data!E54&gt;0,Data!E54,"")</f>
        <v/>
      </c>
      <c r="I138" s="59" t="str">
        <f>IF(Data!E54&gt;0,Data!E54,"")</f>
        <v/>
      </c>
      <c r="J138" s="59" t="str">
        <f>IF(Data!F54&gt;0,Data!F54,"")</f>
        <v/>
      </c>
      <c r="K138" s="59" t="str">
        <f>IF(Data!F54&gt;0,Data!F54,"")</f>
        <v/>
      </c>
      <c r="L138" s="59" t="str">
        <f>IF(Data!G54&gt;0,Data!G54,"")</f>
        <v/>
      </c>
      <c r="M138" s="59" t="str">
        <f>IF(Data!G54&gt;0,Data!G54,"")</f>
        <v/>
      </c>
      <c r="N138" s="59" t="str">
        <f>IF(Data!G54&gt;0,Data!G54,"")</f>
        <v/>
      </c>
    </row>
    <row r="139" spans="1:14">
      <c r="A139" s="49"/>
      <c r="B139" s="250">
        <f t="shared" si="4"/>
        <v>45575</v>
      </c>
      <c r="C139" s="59" t="str">
        <f>IF(Data!C55&gt;0,Data!C55,"")</f>
        <v/>
      </c>
      <c r="D139" s="59" t="str">
        <f>IF(Data!C55&gt;0,Data!C55,"")</f>
        <v/>
      </c>
      <c r="E139" s="59" t="str">
        <f>IF(Data!D55&gt;0,Data!D55,"")</f>
        <v/>
      </c>
      <c r="F139" s="59" t="str">
        <f>IF(Data!D55&gt;0,Data!D55,"")</f>
        <v/>
      </c>
      <c r="G139" s="59" t="str">
        <f>IF(Data!E55&gt;0,Data!E55,"")</f>
        <v/>
      </c>
      <c r="H139" s="59" t="str">
        <f>IF(Data!E55&gt;0,Data!E55,"")</f>
        <v/>
      </c>
      <c r="I139" s="59" t="str">
        <f>IF(Data!E55&gt;0,Data!E55,"")</f>
        <v/>
      </c>
      <c r="J139" s="59" t="str">
        <f>IF(Data!F55&gt;0,Data!F55,"")</f>
        <v/>
      </c>
      <c r="K139" s="59" t="str">
        <f>IF(Data!F55&gt;0,Data!F55,"")</f>
        <v/>
      </c>
      <c r="L139" s="59" t="str">
        <f>IF(Data!G55&gt;0,Data!G55,"")</f>
        <v/>
      </c>
      <c r="M139" s="59" t="str">
        <f>IF(Data!G55&gt;0,Data!G55,"")</f>
        <v/>
      </c>
      <c r="N139" s="59" t="str">
        <f>IF(Data!G55&gt;0,Data!G55,"")</f>
        <v/>
      </c>
    </row>
    <row r="140" spans="1:14">
      <c r="A140" s="49"/>
      <c r="B140" s="250">
        <f t="shared" si="4"/>
        <v>45582</v>
      </c>
      <c r="C140" s="59" t="str">
        <f>IF(Data!C56&gt;0,Data!C56,"")</f>
        <v/>
      </c>
      <c r="D140" s="59" t="str">
        <f>IF(Data!C56&gt;0,Data!C56,"")</f>
        <v/>
      </c>
      <c r="E140" s="59" t="str">
        <f>IF(Data!D56&gt;0,Data!D56,"")</f>
        <v/>
      </c>
      <c r="F140" s="59" t="str">
        <f>IF(Data!D56&gt;0,Data!D56,"")</f>
        <v/>
      </c>
      <c r="G140" s="59" t="str">
        <f>IF(Data!E56&gt;0,Data!E56,"")</f>
        <v/>
      </c>
      <c r="H140" s="59" t="str">
        <f>IF(Data!E56&gt;0,Data!E56,"")</f>
        <v/>
      </c>
      <c r="I140" s="59" t="str">
        <f>IF(Data!E56&gt;0,Data!E56,"")</f>
        <v/>
      </c>
      <c r="J140" s="59" t="str">
        <f>IF(Data!F56&gt;0,Data!F56,"")</f>
        <v/>
      </c>
      <c r="K140" s="59" t="str">
        <f>IF(Data!F56&gt;0,Data!F56,"")</f>
        <v/>
      </c>
      <c r="L140" s="59" t="str">
        <f>IF(Data!G56&gt;0,Data!G56,"")</f>
        <v/>
      </c>
      <c r="M140" s="59" t="str">
        <f>IF(Data!G56&gt;0,Data!G56,"")</f>
        <v/>
      </c>
      <c r="N140" s="59" t="str">
        <f>IF(Data!G56&gt;0,Data!G56,"")</f>
        <v/>
      </c>
    </row>
    <row r="141" spans="1:14">
      <c r="A141" s="49"/>
      <c r="B141" s="250">
        <f t="shared" si="4"/>
        <v>45589</v>
      </c>
      <c r="C141" s="59" t="str">
        <f>IF(Data!C57&gt;0,Data!C57,"")</f>
        <v/>
      </c>
      <c r="D141" s="59" t="str">
        <f>IF(Data!C57&gt;0,Data!C57,"")</f>
        <v/>
      </c>
      <c r="E141" s="59" t="str">
        <f>IF(Data!D57&gt;0,Data!D57,"")</f>
        <v/>
      </c>
      <c r="F141" s="59" t="str">
        <f>IF(Data!D57&gt;0,Data!D57,"")</f>
        <v/>
      </c>
      <c r="G141" s="59" t="str">
        <f>IF(Data!E57&gt;0,Data!E57,"")</f>
        <v/>
      </c>
      <c r="H141" s="59" t="str">
        <f>IF(Data!E57&gt;0,Data!E57,"")</f>
        <v/>
      </c>
      <c r="I141" s="59" t="str">
        <f>IF(Data!E57&gt;0,Data!E57,"")</f>
        <v/>
      </c>
      <c r="J141" s="59" t="str">
        <f>IF(Data!F57&gt;0,Data!F57,"")</f>
        <v/>
      </c>
      <c r="K141" s="59" t="str">
        <f>IF(Data!F57&gt;0,Data!F57,"")</f>
        <v/>
      </c>
      <c r="L141" s="59" t="str">
        <f>IF(Data!G57&gt;0,Data!G57,"")</f>
        <v/>
      </c>
      <c r="M141" s="59" t="str">
        <f>IF(Data!G57&gt;0,Data!G57,"")</f>
        <v/>
      </c>
      <c r="N141" s="59" t="str">
        <f>IF(Data!G57&gt;0,Data!G57,"")</f>
        <v/>
      </c>
    </row>
    <row r="142" spans="1:14">
      <c r="A142" s="49"/>
      <c r="B142" s="250">
        <f t="shared" si="4"/>
        <v>45596</v>
      </c>
      <c r="C142" s="59" t="str">
        <f>IF(Data!C58&gt;0,Data!C58,"")</f>
        <v/>
      </c>
      <c r="D142" s="59" t="str">
        <f>IF(Data!C58&gt;0,Data!C58,"")</f>
        <v/>
      </c>
      <c r="E142" s="59" t="str">
        <f>IF(Data!D58&gt;0,Data!D58,"")</f>
        <v/>
      </c>
      <c r="F142" s="59" t="str">
        <f>IF(Data!D58&gt;0,Data!D58,"")</f>
        <v/>
      </c>
      <c r="G142" s="59" t="str">
        <f>IF(Data!E58&gt;0,Data!E58,"")</f>
        <v/>
      </c>
      <c r="H142" s="59" t="str">
        <f>IF(Data!E58&gt;0,Data!E58,"")</f>
        <v/>
      </c>
      <c r="I142" s="59" t="str">
        <f>IF(Data!E58&gt;0,Data!E58,"")</f>
        <v/>
      </c>
      <c r="J142" s="59" t="str">
        <f>IF(Data!F58&gt;0,Data!F58,"")</f>
        <v/>
      </c>
      <c r="K142" s="59" t="str">
        <f>IF(Data!F58&gt;0,Data!F58,"")</f>
        <v/>
      </c>
      <c r="L142" s="59" t="str">
        <f>IF(Data!G58&gt;0,Data!G58,"")</f>
        <v/>
      </c>
      <c r="M142" s="59" t="str">
        <f>IF(Data!G58&gt;0,Data!G58,"")</f>
        <v/>
      </c>
      <c r="N142" s="59" t="str">
        <f>IF(Data!G58&gt;0,Data!G58,"")</f>
        <v/>
      </c>
    </row>
    <row r="143" spans="1:14">
      <c r="A143" s="49"/>
      <c r="B143" s="250">
        <f t="shared" si="4"/>
        <v>45603</v>
      </c>
      <c r="C143" s="59" t="str">
        <f>IF(Data!C59&gt;0,Data!C59,"")</f>
        <v/>
      </c>
      <c r="D143" s="59" t="str">
        <f>IF(Data!C59&gt;0,Data!C59,"")</f>
        <v/>
      </c>
      <c r="E143" s="59" t="str">
        <f>IF(Data!D59&gt;0,Data!D59,"")</f>
        <v/>
      </c>
      <c r="F143" s="59" t="str">
        <f>IF(Data!D59&gt;0,Data!D59,"")</f>
        <v/>
      </c>
      <c r="G143" s="59" t="str">
        <f>IF(Data!E59&gt;0,Data!E59,"")</f>
        <v/>
      </c>
      <c r="H143" s="59" t="str">
        <f>IF(Data!E59&gt;0,Data!E59,"")</f>
        <v/>
      </c>
      <c r="I143" s="59" t="str">
        <f>IF(Data!E59&gt;0,Data!E59,"")</f>
        <v/>
      </c>
      <c r="J143" s="59" t="str">
        <f>IF(Data!F59&gt;0,Data!F59,"")</f>
        <v/>
      </c>
      <c r="K143" s="59" t="str">
        <f>IF(Data!F59&gt;0,Data!F59,"")</f>
        <v/>
      </c>
      <c r="L143" s="59" t="str">
        <f>IF(Data!G59&gt;0,Data!G59,"")</f>
        <v/>
      </c>
      <c r="M143" s="59" t="str">
        <f>IF(Data!G59&gt;0,Data!G59,"")</f>
        <v/>
      </c>
      <c r="N143" s="59" t="str">
        <f>IF(Data!G59&gt;0,Data!G59,"")</f>
        <v/>
      </c>
    </row>
    <row r="144" spans="1:14">
      <c r="A144" s="49"/>
      <c r="B144" s="250">
        <f t="shared" si="4"/>
        <v>45610</v>
      </c>
      <c r="C144" s="59" t="str">
        <f>IF(Data!C60&gt;0,Data!C60,"")</f>
        <v/>
      </c>
      <c r="D144" s="59" t="str">
        <f>IF(Data!C60&gt;0,Data!C60,"")</f>
        <v/>
      </c>
      <c r="E144" s="59" t="str">
        <f>IF(Data!D60&gt;0,Data!D60,"")</f>
        <v/>
      </c>
      <c r="F144" s="59" t="str">
        <f>IF(Data!D60&gt;0,Data!D60,"")</f>
        <v/>
      </c>
      <c r="G144" s="59" t="str">
        <f>IF(Data!E60&gt;0,Data!E60,"")</f>
        <v/>
      </c>
      <c r="H144" s="59" t="str">
        <f>IF(Data!E60&gt;0,Data!E60,"")</f>
        <v/>
      </c>
      <c r="I144" s="59" t="str">
        <f>IF(Data!E60&gt;0,Data!E60,"")</f>
        <v/>
      </c>
      <c r="J144" s="59" t="str">
        <f>IF(Data!F60&gt;0,Data!F60,"")</f>
        <v/>
      </c>
      <c r="K144" s="59" t="str">
        <f>IF(Data!F60&gt;0,Data!F60,"")</f>
        <v/>
      </c>
      <c r="L144" s="59" t="str">
        <f>IF(Data!G60&gt;0,Data!G60,"")</f>
        <v/>
      </c>
      <c r="M144" s="59" t="str">
        <f>IF(Data!G60&gt;0,Data!G60,"")</f>
        <v/>
      </c>
      <c r="N144" s="59" t="str">
        <f>IF(Data!G60&gt;0,Data!G60,"")</f>
        <v/>
      </c>
    </row>
    <row r="145" spans="1:14">
      <c r="A145" s="49"/>
      <c r="B145" s="250">
        <f t="shared" si="4"/>
        <v>45617</v>
      </c>
      <c r="C145" s="59" t="str">
        <f>IF(Data!C61&gt;0,Data!C61,"")</f>
        <v/>
      </c>
      <c r="D145" s="59" t="str">
        <f>IF(Data!C61&gt;0,Data!C61,"")</f>
        <v/>
      </c>
      <c r="E145" s="59" t="str">
        <f>IF(Data!D61&gt;0,Data!D61,"")</f>
        <v/>
      </c>
      <c r="F145" s="59" t="str">
        <f>IF(Data!D61&gt;0,Data!D61,"")</f>
        <v/>
      </c>
      <c r="G145" s="59" t="str">
        <f>IF(Data!E61&gt;0,Data!E61,"")</f>
        <v/>
      </c>
      <c r="H145" s="59" t="str">
        <f>IF(Data!E61&gt;0,Data!E61,"")</f>
        <v/>
      </c>
      <c r="I145" s="59" t="str">
        <f>IF(Data!E61&gt;0,Data!E61,"")</f>
        <v/>
      </c>
      <c r="J145" s="59" t="str">
        <f>IF(Data!F61&gt;0,Data!F61,"")</f>
        <v/>
      </c>
      <c r="K145" s="59" t="str">
        <f>IF(Data!F61&gt;0,Data!F61,"")</f>
        <v/>
      </c>
      <c r="L145" s="59" t="str">
        <f>IF(Data!G61&gt;0,Data!G61,"")</f>
        <v/>
      </c>
      <c r="M145" s="59" t="str">
        <f>IF(Data!G61&gt;0,Data!G61,"")</f>
        <v/>
      </c>
      <c r="N145" s="59" t="str">
        <f>IF(Data!G61&gt;0,Data!G61,"")</f>
        <v/>
      </c>
    </row>
    <row r="146" spans="1:14">
      <c r="A146" s="49"/>
      <c r="B146" s="250">
        <f t="shared" si="4"/>
        <v>45624</v>
      </c>
      <c r="C146" s="59" t="str">
        <f>IF(Data!C62&gt;0,Data!C62,"")</f>
        <v/>
      </c>
      <c r="D146" s="59" t="str">
        <f>IF(Data!C62&gt;0,Data!C62,"")</f>
        <v/>
      </c>
      <c r="E146" s="59" t="str">
        <f>IF(Data!D62&gt;0,Data!D62,"")</f>
        <v/>
      </c>
      <c r="F146" s="59" t="str">
        <f>IF(Data!D62&gt;0,Data!D62,"")</f>
        <v/>
      </c>
      <c r="G146" s="59" t="str">
        <f>IF(Data!E62&gt;0,Data!E62,"")</f>
        <v/>
      </c>
      <c r="H146" s="59" t="str">
        <f>IF(Data!E62&gt;0,Data!E62,"")</f>
        <v/>
      </c>
      <c r="I146" s="59" t="str">
        <f>IF(Data!E62&gt;0,Data!E62,"")</f>
        <v/>
      </c>
      <c r="J146" s="59" t="str">
        <f>IF(Data!F62&gt;0,Data!F62,"")</f>
        <v/>
      </c>
      <c r="K146" s="59" t="str">
        <f>IF(Data!F62&gt;0,Data!F62,"")</f>
        <v/>
      </c>
      <c r="L146" s="59" t="str">
        <f>IF(Data!G62&gt;0,Data!G62,"")</f>
        <v/>
      </c>
      <c r="M146" s="59" t="str">
        <f>IF(Data!G62&gt;0,Data!G62,"")</f>
        <v/>
      </c>
      <c r="N146" s="59" t="str">
        <f>IF(Data!G62&gt;0,Data!G62,"")</f>
        <v/>
      </c>
    </row>
    <row r="147" spans="1:14">
      <c r="A147" s="49"/>
      <c r="B147" s="250">
        <f t="shared" si="4"/>
        <v>45631</v>
      </c>
      <c r="C147" s="59" t="str">
        <f>IF(Data!C63&gt;0,Data!C63,"")</f>
        <v/>
      </c>
      <c r="D147" s="59" t="str">
        <f>IF(Data!C63&gt;0,Data!C63,"")</f>
        <v/>
      </c>
      <c r="E147" s="59" t="str">
        <f>IF(Data!D63&gt;0,Data!D63,"")</f>
        <v/>
      </c>
      <c r="F147" s="59" t="str">
        <f>IF(Data!D63&gt;0,Data!D63,"")</f>
        <v/>
      </c>
      <c r="G147" s="59" t="str">
        <f>IF(Data!E63&gt;0,Data!E63,"")</f>
        <v/>
      </c>
      <c r="H147" s="59" t="str">
        <f>IF(Data!E63&gt;0,Data!E63,"")</f>
        <v/>
      </c>
      <c r="I147" s="59" t="str">
        <f>IF(Data!E63&gt;0,Data!E63,"")</f>
        <v/>
      </c>
      <c r="J147" s="59" t="str">
        <f>IF(Data!F63&gt;0,Data!F63,"")</f>
        <v/>
      </c>
      <c r="K147" s="59" t="str">
        <f>IF(Data!F63&gt;0,Data!F63,"")</f>
        <v/>
      </c>
      <c r="L147" s="59" t="str">
        <f>IF(Data!G63&gt;0,Data!G63,"")</f>
        <v/>
      </c>
      <c r="M147" s="59" t="str">
        <f>IF(Data!G63&gt;0,Data!G63,"")</f>
        <v/>
      </c>
      <c r="N147" s="59" t="str">
        <f>IF(Data!G63&gt;0,Data!G63,"")</f>
        <v/>
      </c>
    </row>
    <row r="148" spans="1:14">
      <c r="A148" s="49"/>
      <c r="B148" s="250">
        <f t="shared" si="4"/>
        <v>45638</v>
      </c>
      <c r="C148" s="59" t="str">
        <f>IF(Data!C64&gt;0,Data!C64,"")</f>
        <v/>
      </c>
      <c r="D148" s="59" t="str">
        <f>IF(Data!C64&gt;0,Data!C64,"")</f>
        <v/>
      </c>
      <c r="E148" s="59" t="str">
        <f>IF(Data!D64&gt;0,Data!D64,"")</f>
        <v/>
      </c>
      <c r="F148" s="59" t="str">
        <f>IF(Data!D64&gt;0,Data!D64,"")</f>
        <v/>
      </c>
      <c r="G148" s="59" t="str">
        <f>IF(Data!E64&gt;0,Data!E64,"")</f>
        <v/>
      </c>
      <c r="H148" s="59" t="str">
        <f>IF(Data!E64&gt;0,Data!E64,"")</f>
        <v/>
      </c>
      <c r="I148" s="59" t="str">
        <f>IF(Data!E64&gt;0,Data!E64,"")</f>
        <v/>
      </c>
      <c r="J148" s="59" t="str">
        <f>IF(Data!F64&gt;0,Data!F64,"")</f>
        <v/>
      </c>
      <c r="K148" s="59" t="str">
        <f>IF(Data!F64&gt;0,Data!F64,"")</f>
        <v/>
      </c>
      <c r="L148" s="59" t="str">
        <f>IF(Data!G64&gt;0,Data!G64,"")</f>
        <v/>
      </c>
      <c r="M148" s="59" t="str">
        <f>IF(Data!G64&gt;0,Data!G64,"")</f>
        <v/>
      </c>
      <c r="N148" s="59" t="str">
        <f>IF(Data!G64&gt;0,Data!G64,"")</f>
        <v/>
      </c>
    </row>
    <row r="149" spans="1:14">
      <c r="A149" s="49"/>
      <c r="B149" s="250">
        <f t="shared" si="4"/>
        <v>45645</v>
      </c>
      <c r="C149" s="59" t="str">
        <f>IF(Data!C65&gt;0,Data!C65,"")</f>
        <v/>
      </c>
      <c r="D149" s="59" t="str">
        <f>IF(Data!C65&gt;0,Data!C65,"")</f>
        <v/>
      </c>
      <c r="E149" s="59" t="str">
        <f>IF(Data!D65&gt;0,Data!D65,"")</f>
        <v/>
      </c>
      <c r="F149" s="59" t="str">
        <f>IF(Data!D65&gt;0,Data!D65,"")</f>
        <v/>
      </c>
      <c r="G149" s="59" t="str">
        <f>IF(Data!E65&gt;0,Data!E65,"")</f>
        <v/>
      </c>
      <c r="H149" s="59" t="str">
        <f>IF(Data!E65&gt;0,Data!E65,"")</f>
        <v/>
      </c>
      <c r="I149" s="59" t="str">
        <f>IF(Data!E65&gt;0,Data!E65,"")</f>
        <v/>
      </c>
      <c r="J149" s="59" t="str">
        <f>IF(Data!F65&gt;0,Data!F65,"")</f>
        <v/>
      </c>
      <c r="K149" s="59" t="str">
        <f>IF(Data!F65&gt;0,Data!F65,"")</f>
        <v/>
      </c>
      <c r="L149" s="59" t="str">
        <f>IF(Data!G65&gt;0,Data!G65,"")</f>
        <v/>
      </c>
      <c r="M149" s="59" t="str">
        <f>IF(Data!G65&gt;0,Data!G65,"")</f>
        <v/>
      </c>
      <c r="N149" s="59" t="str">
        <f>IF(Data!G65&gt;0,Data!G65,"")</f>
        <v/>
      </c>
    </row>
    <row r="150" spans="1:14">
      <c r="A150" s="49"/>
      <c r="B150" s="250">
        <f t="shared" si="4"/>
        <v>45652</v>
      </c>
      <c r="C150" s="59" t="str">
        <f>IF(Data!C66&gt;0,Data!C66,"")</f>
        <v/>
      </c>
      <c r="D150" s="59" t="str">
        <f>IF(Data!C66&gt;0,Data!C66,"")</f>
        <v/>
      </c>
      <c r="E150" s="59" t="str">
        <f>IF(Data!D66&gt;0,Data!D66,"")</f>
        <v/>
      </c>
      <c r="F150" s="59" t="str">
        <f>IF(Data!D66&gt;0,Data!D66,"")</f>
        <v/>
      </c>
      <c r="G150" s="59" t="str">
        <f>IF(Data!E66&gt;0,Data!E66,"")</f>
        <v/>
      </c>
      <c r="H150" s="59" t="str">
        <f>IF(Data!E66&gt;0,Data!E66,"")</f>
        <v/>
      </c>
      <c r="I150" s="59" t="str">
        <f>IF(Data!E66&gt;0,Data!E66,"")</f>
        <v/>
      </c>
      <c r="J150" s="59" t="str">
        <f>IF(Data!F66&gt;0,Data!F66,"")</f>
        <v/>
      </c>
      <c r="K150" s="59" t="str">
        <f>IF(Data!F66&gt;0,Data!F66,"")</f>
        <v/>
      </c>
      <c r="L150" s="59" t="str">
        <f>IF(Data!G66&gt;0,Data!G66,"")</f>
        <v/>
      </c>
      <c r="M150" s="59" t="str">
        <f>IF(Data!G66&gt;0,Data!G66,"")</f>
        <v/>
      </c>
      <c r="N150" s="59" t="str">
        <f>IF(Data!G66&gt;0,Data!G66,"")</f>
        <v/>
      </c>
    </row>
    <row r="151" spans="1:14">
      <c r="A151" s="249">
        <f>A116+1</f>
        <v>2025</v>
      </c>
      <c r="B151" s="250">
        <f t="shared" si="4"/>
        <v>45659</v>
      </c>
      <c r="C151" s="59" t="str">
        <f>IF(Data!C67&gt;0,Data!C67,"")</f>
        <v/>
      </c>
      <c r="D151" s="59" t="str">
        <f>IF(Data!C67&gt;0,Data!C67,"")</f>
        <v/>
      </c>
      <c r="E151" s="59" t="str">
        <f>IF(Data!D67&gt;0,Data!D67,"")</f>
        <v/>
      </c>
      <c r="F151" s="59" t="str">
        <f>IF(Data!D67&gt;0,Data!D67,"")</f>
        <v/>
      </c>
      <c r="G151" s="59" t="str">
        <f>IF(Data!E67&gt;0,Data!E67,"")</f>
        <v/>
      </c>
      <c r="H151" s="59" t="str">
        <f>IF(Data!E67&gt;0,Data!E67,"")</f>
        <v/>
      </c>
      <c r="I151" s="59" t="str">
        <f>IF(Data!E67&gt;0,Data!E67,"")</f>
        <v/>
      </c>
      <c r="J151" s="59" t="str">
        <f>IF(Data!F67&gt;0,Data!F67,"")</f>
        <v/>
      </c>
      <c r="K151" s="59" t="str">
        <f>IF(Data!F67&gt;0,Data!F67,"")</f>
        <v/>
      </c>
      <c r="L151" s="59" t="str">
        <f>IF(Data!G67&gt;0,Data!G67,"")</f>
        <v/>
      </c>
      <c r="M151" s="59" t="str">
        <f>IF(Data!G67&gt;0,Data!G67,"")</f>
        <v/>
      </c>
      <c r="N151" s="59" t="str">
        <f>IF(Data!G67&gt;0,Data!G67,"")</f>
        <v/>
      </c>
    </row>
    <row r="152" spans="1:14">
      <c r="A152" s="49"/>
      <c r="B152" s="250">
        <f t="shared" si="4"/>
        <v>45666</v>
      </c>
      <c r="C152" s="59" t="str">
        <f>IF(Data!C68&gt;0,Data!C68,"")</f>
        <v/>
      </c>
      <c r="D152" s="59" t="str">
        <f>IF(Data!C68&gt;0,Data!C68,"")</f>
        <v/>
      </c>
      <c r="E152" s="59" t="str">
        <f>IF(Data!D68&gt;0,Data!D68,"")</f>
        <v/>
      </c>
      <c r="F152" s="59" t="str">
        <f>IF(Data!D68&gt;0,Data!D68,"")</f>
        <v/>
      </c>
      <c r="G152" s="59" t="str">
        <f>IF(Data!E68&gt;0,Data!E68,"")</f>
        <v/>
      </c>
      <c r="H152" s="59" t="str">
        <f>IF(Data!E68&gt;0,Data!E68,"")</f>
        <v/>
      </c>
      <c r="I152" s="59" t="str">
        <f>IF(Data!E68&gt;0,Data!E68,"")</f>
        <v/>
      </c>
      <c r="J152" s="59" t="str">
        <f>IF(Data!F68&gt;0,Data!F68,"")</f>
        <v/>
      </c>
      <c r="K152" s="59" t="str">
        <f>IF(Data!F68&gt;0,Data!F68,"")</f>
        <v/>
      </c>
      <c r="L152" s="59" t="str">
        <f>IF(Data!G68&gt;0,Data!G68,"")</f>
        <v/>
      </c>
      <c r="M152" s="59" t="str">
        <f>IF(Data!G68&gt;0,Data!G68,"")</f>
        <v/>
      </c>
      <c r="N152" s="59" t="str">
        <f>IF(Data!G68&gt;0,Data!G68,"")</f>
        <v/>
      </c>
    </row>
    <row r="153" spans="1:14">
      <c r="A153" s="49"/>
      <c r="B153" s="250">
        <f t="shared" si="4"/>
        <v>45673</v>
      </c>
      <c r="C153" s="59" t="str">
        <f>IF(Data!C69&gt;0,Data!C69,"")</f>
        <v/>
      </c>
      <c r="D153" s="59" t="str">
        <f>IF(Data!C69&gt;0,Data!C69,"")</f>
        <v/>
      </c>
      <c r="E153" s="59" t="str">
        <f>IF(Data!D69&gt;0,Data!D69,"")</f>
        <v/>
      </c>
      <c r="F153" s="59" t="str">
        <f>IF(Data!D69&gt;0,Data!D69,"")</f>
        <v/>
      </c>
      <c r="G153" s="59" t="str">
        <f>IF(Data!E69&gt;0,Data!E69,"")</f>
        <v/>
      </c>
      <c r="H153" s="59" t="str">
        <f>IF(Data!E69&gt;0,Data!E69,"")</f>
        <v/>
      </c>
      <c r="I153" s="59" t="str">
        <f>IF(Data!E69&gt;0,Data!E69,"")</f>
        <v/>
      </c>
      <c r="J153" s="59" t="str">
        <f>IF(Data!F69&gt;0,Data!F69,"")</f>
        <v/>
      </c>
      <c r="K153" s="59" t="str">
        <f>IF(Data!F69&gt;0,Data!F69,"")</f>
        <v/>
      </c>
      <c r="L153" s="59" t="str">
        <f>IF(Data!G69&gt;0,Data!G69,"")</f>
        <v/>
      </c>
      <c r="M153" s="59" t="str">
        <f>IF(Data!G69&gt;0,Data!G69,"")</f>
        <v/>
      </c>
      <c r="N153" s="59" t="str">
        <f>IF(Data!G69&gt;0,Data!G69,"")</f>
        <v/>
      </c>
    </row>
    <row r="154" spans="1:14">
      <c r="A154" s="49"/>
      <c r="B154" s="250">
        <f t="shared" si="4"/>
        <v>45680</v>
      </c>
      <c r="C154" s="59" t="str">
        <f>IF(Data!C70&gt;0,Data!C70,"")</f>
        <v/>
      </c>
      <c r="D154" s="59" t="str">
        <f>IF(Data!C70&gt;0,Data!C70,"")</f>
        <v/>
      </c>
      <c r="E154" s="59" t="str">
        <f>IF(Data!D70&gt;0,Data!D70,"")</f>
        <v/>
      </c>
      <c r="F154" s="59" t="str">
        <f>IF(Data!D70&gt;0,Data!D70,"")</f>
        <v/>
      </c>
      <c r="G154" s="59" t="str">
        <f>IF(Data!E70&gt;0,Data!E70,"")</f>
        <v/>
      </c>
      <c r="H154" s="59" t="str">
        <f>IF(Data!E70&gt;0,Data!E70,"")</f>
        <v/>
      </c>
      <c r="I154" s="59" t="str">
        <f>IF(Data!E70&gt;0,Data!E70,"")</f>
        <v/>
      </c>
      <c r="J154" s="59" t="str">
        <f>IF(Data!F70&gt;0,Data!F70,"")</f>
        <v/>
      </c>
      <c r="K154" s="59" t="str">
        <f>IF(Data!F70&gt;0,Data!F70,"")</f>
        <v/>
      </c>
      <c r="L154" s="59" t="str">
        <f>IF(Data!G70&gt;0,Data!G70,"")</f>
        <v/>
      </c>
      <c r="M154" s="59" t="str">
        <f>IF(Data!G70&gt;0,Data!G70,"")</f>
        <v/>
      </c>
      <c r="N154" s="59" t="str">
        <f>IF(Data!G70&gt;0,Data!G70,"")</f>
        <v/>
      </c>
    </row>
    <row r="155" spans="1:14">
      <c r="A155" s="49"/>
      <c r="B155" s="250">
        <f t="shared" si="4"/>
        <v>45687</v>
      </c>
      <c r="C155" s="59" t="str">
        <f>IF(Data!C71&gt;0,Data!C71,"")</f>
        <v/>
      </c>
      <c r="D155" s="59" t="str">
        <f>IF(Data!C71&gt;0,Data!C71,"")</f>
        <v/>
      </c>
      <c r="E155" s="59" t="str">
        <f>IF(Data!D71&gt;0,Data!D71,"")</f>
        <v/>
      </c>
      <c r="F155" s="59" t="str">
        <f>IF(Data!D71&gt;0,Data!D71,"")</f>
        <v/>
      </c>
      <c r="G155" s="59" t="str">
        <f>IF(Data!E71&gt;0,Data!E71,"")</f>
        <v/>
      </c>
      <c r="H155" s="59" t="str">
        <f>IF(Data!E71&gt;0,Data!E71,"")</f>
        <v/>
      </c>
      <c r="I155" s="59" t="str">
        <f>IF(Data!E71&gt;0,Data!E71,"")</f>
        <v/>
      </c>
      <c r="J155" s="59" t="str">
        <f>IF(Data!F71&gt;0,Data!F71,"")</f>
        <v/>
      </c>
      <c r="K155" s="59" t="str">
        <f>IF(Data!F71&gt;0,Data!F71,"")</f>
        <v/>
      </c>
      <c r="L155" s="59" t="str">
        <f>IF(Data!G71&gt;0,Data!G71,"")</f>
        <v/>
      </c>
      <c r="M155" s="59" t="str">
        <f>IF(Data!G71&gt;0,Data!G71,"")</f>
        <v/>
      </c>
      <c r="N155" s="59" t="str">
        <f>IF(Data!G71&gt;0,Data!G71,"")</f>
        <v/>
      </c>
    </row>
    <row r="156" spans="1:14">
      <c r="A156" s="49"/>
      <c r="B156" s="250">
        <f t="shared" si="4"/>
        <v>45694</v>
      </c>
      <c r="C156" s="59" t="str">
        <f>IF(Data!C72&gt;0,Data!C72,"")</f>
        <v/>
      </c>
      <c r="D156" s="59" t="str">
        <f>IF(Data!C72&gt;0,Data!C72,"")</f>
        <v/>
      </c>
      <c r="E156" s="59" t="str">
        <f>IF(Data!D72&gt;0,Data!D72,"")</f>
        <v/>
      </c>
      <c r="F156" s="59" t="str">
        <f>IF(Data!D72&gt;0,Data!D72,"")</f>
        <v/>
      </c>
      <c r="G156" s="59" t="str">
        <f>IF(Data!E72&gt;0,Data!E72,"")</f>
        <v/>
      </c>
      <c r="H156" s="59" t="str">
        <f>IF(Data!E72&gt;0,Data!E72,"")</f>
        <v/>
      </c>
      <c r="I156" s="59" t="str">
        <f>IF(Data!E72&gt;0,Data!E72,"")</f>
        <v/>
      </c>
      <c r="J156" s="59" t="str">
        <f>IF(Data!F72&gt;0,Data!F72,"")</f>
        <v/>
      </c>
      <c r="K156" s="59" t="str">
        <f>IF(Data!F72&gt;0,Data!F72,"")</f>
        <v/>
      </c>
      <c r="L156" s="59" t="str">
        <f>IF(Data!G72&gt;0,Data!G72,"")</f>
        <v/>
      </c>
      <c r="M156" s="59" t="str">
        <f>IF(Data!G72&gt;0,Data!G72,"")</f>
        <v/>
      </c>
      <c r="N156" s="59" t="str">
        <f>IF(Data!G72&gt;0,Data!G72,"")</f>
        <v/>
      </c>
    </row>
    <row r="157" spans="1:14">
      <c r="A157" s="49"/>
      <c r="B157" s="250">
        <f t="shared" si="4"/>
        <v>45701</v>
      </c>
      <c r="C157" s="59" t="str">
        <f>IF(Data!C73&gt;0,Data!C73,"")</f>
        <v/>
      </c>
      <c r="D157" s="59" t="str">
        <f>IF(Data!C73&gt;0,Data!C73,"")</f>
        <v/>
      </c>
      <c r="E157" s="59" t="str">
        <f>IF(Data!D73&gt;0,Data!D73,"")</f>
        <v/>
      </c>
      <c r="F157" s="59" t="str">
        <f>IF(Data!D73&gt;0,Data!D73,"")</f>
        <v/>
      </c>
      <c r="G157" s="59" t="str">
        <f>IF(Data!E73&gt;0,Data!E73,"")</f>
        <v/>
      </c>
      <c r="H157" s="59" t="str">
        <f>IF(Data!E73&gt;0,Data!E73,"")</f>
        <v/>
      </c>
      <c r="I157" s="59" t="str">
        <f>IF(Data!E73&gt;0,Data!E73,"")</f>
        <v/>
      </c>
      <c r="J157" s="59" t="str">
        <f>IF(Data!F73&gt;0,Data!F73,"")</f>
        <v/>
      </c>
      <c r="K157" s="59" t="str">
        <f>IF(Data!F73&gt;0,Data!F73,"")</f>
        <v/>
      </c>
      <c r="L157" s="59" t="str">
        <f>IF(Data!G73&gt;0,Data!G73,"")</f>
        <v/>
      </c>
      <c r="M157" s="59" t="str">
        <f>IF(Data!G73&gt;0,Data!G73,"")</f>
        <v/>
      </c>
      <c r="N157" s="59" t="str">
        <f>IF(Data!G73&gt;0,Data!G73,"")</f>
        <v/>
      </c>
    </row>
    <row r="158" spans="1:14">
      <c r="A158" s="49"/>
      <c r="B158" s="250">
        <f t="shared" si="4"/>
        <v>45708</v>
      </c>
      <c r="C158" s="59" t="str">
        <f>IF(Data!C74&gt;0,Data!C74,"")</f>
        <v/>
      </c>
      <c r="D158" s="59" t="str">
        <f>IF(Data!C74&gt;0,Data!C74,"")</f>
        <v/>
      </c>
      <c r="E158" s="59" t="str">
        <f>IF(Data!D74&gt;0,Data!D74,"")</f>
        <v/>
      </c>
      <c r="F158" s="59" t="str">
        <f>IF(Data!D74&gt;0,Data!D74,"")</f>
        <v/>
      </c>
      <c r="G158" s="59" t="str">
        <f>IF(Data!E74&gt;0,Data!E74,"")</f>
        <v/>
      </c>
      <c r="H158" s="59" t="str">
        <f>IF(Data!E74&gt;0,Data!E74,"")</f>
        <v/>
      </c>
      <c r="I158" s="59" t="str">
        <f>IF(Data!E74&gt;0,Data!E74,"")</f>
        <v/>
      </c>
      <c r="J158" s="59" t="str">
        <f>IF(Data!F74&gt;0,Data!F74,"")</f>
        <v/>
      </c>
      <c r="K158" s="59" t="str">
        <f>IF(Data!F74&gt;0,Data!F74,"")</f>
        <v/>
      </c>
      <c r="L158" s="59" t="str">
        <f>IF(Data!G74&gt;0,Data!G74,"")</f>
        <v/>
      </c>
      <c r="M158" s="59" t="str">
        <f>IF(Data!G74&gt;0,Data!G74,"")</f>
        <v/>
      </c>
      <c r="N158" s="59" t="str">
        <f>IF(Data!G74&gt;0,Data!G74,"")</f>
        <v/>
      </c>
    </row>
    <row r="159" spans="1:14">
      <c r="A159" s="49"/>
      <c r="B159" s="250">
        <f t="shared" si="4"/>
        <v>45715</v>
      </c>
      <c r="C159" s="59" t="str">
        <f>IF(Data!C75&gt;0,Data!C75,"")</f>
        <v/>
      </c>
      <c r="D159" s="59" t="str">
        <f>IF(Data!C75&gt;0,Data!C75,"")</f>
        <v/>
      </c>
      <c r="E159" s="59" t="str">
        <f>IF(Data!D75&gt;0,Data!D75,"")</f>
        <v/>
      </c>
      <c r="F159" s="59" t="str">
        <f>IF(Data!D75&gt;0,Data!D75,"")</f>
        <v/>
      </c>
      <c r="G159" s="59" t="str">
        <f>IF(Data!E75&gt;0,Data!E75,"")</f>
        <v/>
      </c>
      <c r="H159" s="59" t="str">
        <f>IF(Data!E75&gt;0,Data!E75,"")</f>
        <v/>
      </c>
      <c r="I159" s="59" t="str">
        <f>IF(Data!E75&gt;0,Data!E75,"")</f>
        <v/>
      </c>
      <c r="J159" s="59" t="str">
        <f>IF(Data!F75&gt;0,Data!F75,"")</f>
        <v/>
      </c>
      <c r="K159" s="59" t="str">
        <f>IF(Data!F75&gt;0,Data!F75,"")</f>
        <v/>
      </c>
      <c r="L159" s="59" t="str">
        <f>IF(Data!G75&gt;0,Data!G75,"")</f>
        <v/>
      </c>
      <c r="M159" s="59" t="str">
        <f>IF(Data!G75&gt;0,Data!G75,"")</f>
        <v/>
      </c>
      <c r="N159" s="59" t="str">
        <f>IF(Data!G75&gt;0,Data!G75,"")</f>
        <v/>
      </c>
    </row>
    <row r="160" spans="1:14">
      <c r="A160" s="49"/>
      <c r="B160" s="250">
        <f t="shared" si="4"/>
        <v>45722</v>
      </c>
      <c r="C160" s="59" t="str">
        <f>IF(Data!C76&gt;0,Data!C76,"")</f>
        <v/>
      </c>
      <c r="D160" s="59" t="str">
        <f>IF(Data!C76&gt;0,Data!C76,"")</f>
        <v/>
      </c>
      <c r="E160" s="59" t="str">
        <f>IF(Data!D76&gt;0,Data!D76,"")</f>
        <v/>
      </c>
      <c r="F160" s="59" t="str">
        <f>IF(Data!D76&gt;0,Data!D76,"")</f>
        <v/>
      </c>
      <c r="G160" s="59" t="str">
        <f>IF(Data!E76&gt;0,Data!E76,"")</f>
        <v/>
      </c>
      <c r="H160" s="59" t="str">
        <f>IF(Data!E76&gt;0,Data!E76,"")</f>
        <v/>
      </c>
      <c r="I160" s="59" t="str">
        <f>IF(Data!E76&gt;0,Data!E76,"")</f>
        <v/>
      </c>
      <c r="J160" s="59" t="str">
        <f>IF(Data!F76&gt;0,Data!F76,"")</f>
        <v/>
      </c>
      <c r="K160" s="59" t="str">
        <f>IF(Data!F76&gt;0,Data!F76,"")</f>
        <v/>
      </c>
      <c r="L160" s="59" t="str">
        <f>IF(Data!G76&gt;0,Data!G76,"")</f>
        <v/>
      </c>
      <c r="M160" s="59" t="str">
        <f>IF(Data!G76&gt;0,Data!G76,"")</f>
        <v/>
      </c>
      <c r="N160" s="59" t="str">
        <f>IF(Data!G76&gt;0,Data!G76,"")</f>
        <v/>
      </c>
    </row>
    <row r="161" spans="1:14">
      <c r="A161" s="49"/>
      <c r="B161" s="250">
        <f t="shared" si="4"/>
        <v>45729</v>
      </c>
      <c r="C161" s="59" t="str">
        <f>IF(Data!C77&gt;0,Data!C77,"")</f>
        <v/>
      </c>
      <c r="D161" s="59" t="str">
        <f>IF(Data!C77&gt;0,Data!C77,"")</f>
        <v/>
      </c>
      <c r="E161" s="59" t="str">
        <f>IF(Data!D77&gt;0,Data!D77,"")</f>
        <v/>
      </c>
      <c r="F161" s="59" t="str">
        <f>IF(Data!D77&gt;0,Data!D77,"")</f>
        <v/>
      </c>
      <c r="G161" s="59" t="str">
        <f>IF(Data!E77&gt;0,Data!E77,"")</f>
        <v/>
      </c>
      <c r="H161" s="59" t="str">
        <f>IF(Data!E77&gt;0,Data!E77,"")</f>
        <v/>
      </c>
      <c r="I161" s="59" t="str">
        <f>IF(Data!E77&gt;0,Data!E77,"")</f>
        <v/>
      </c>
      <c r="J161" s="59" t="str">
        <f>IF(Data!F77&gt;0,Data!F77,"")</f>
        <v/>
      </c>
      <c r="K161" s="59" t="str">
        <f>IF(Data!F77&gt;0,Data!F77,"")</f>
        <v/>
      </c>
      <c r="L161" s="59" t="str">
        <f>IF(Data!G77&gt;0,Data!G77,"")</f>
        <v/>
      </c>
      <c r="M161" s="59" t="str">
        <f>IF(Data!G77&gt;0,Data!G77,"")</f>
        <v/>
      </c>
      <c r="N161" s="59" t="str">
        <f>IF(Data!G77&gt;0,Data!G77,"")</f>
        <v/>
      </c>
    </row>
    <row r="162" spans="1:14">
      <c r="A162" s="49"/>
      <c r="B162" s="250">
        <f t="shared" si="4"/>
        <v>45736</v>
      </c>
      <c r="C162" s="59" t="str">
        <f>IF(Data!C78&gt;0,Data!C78,"")</f>
        <v/>
      </c>
      <c r="D162" s="59" t="str">
        <f>IF(Data!C78&gt;0,Data!C78,"")</f>
        <v/>
      </c>
      <c r="E162" s="59" t="str">
        <f>IF(Data!D78&gt;0,Data!D78,"")</f>
        <v/>
      </c>
      <c r="F162" s="59" t="str">
        <f>IF(Data!D78&gt;0,Data!D78,"")</f>
        <v/>
      </c>
      <c r="G162" s="59" t="str">
        <f>IF(Data!E78&gt;0,Data!E78,"")</f>
        <v/>
      </c>
      <c r="H162" s="59" t="str">
        <f>IF(Data!E78&gt;0,Data!E78,"")</f>
        <v/>
      </c>
      <c r="I162" s="59" t="str">
        <f>IF(Data!E78&gt;0,Data!E78,"")</f>
        <v/>
      </c>
      <c r="J162" s="59" t="str">
        <f>IF(Data!F78&gt;0,Data!F78,"")</f>
        <v/>
      </c>
      <c r="K162" s="59" t="str">
        <f>IF(Data!F78&gt;0,Data!F78,"")</f>
        <v/>
      </c>
      <c r="L162" s="59" t="str">
        <f>IF(Data!G78&gt;0,Data!G78,"")</f>
        <v/>
      </c>
      <c r="M162" s="59" t="str">
        <f>IF(Data!G78&gt;0,Data!G78,"")</f>
        <v/>
      </c>
      <c r="N162" s="59" t="str">
        <f>IF(Data!G78&gt;0,Data!G78,"")</f>
        <v/>
      </c>
    </row>
    <row r="163" spans="1:14">
      <c r="A163" s="49"/>
      <c r="B163" s="250">
        <f t="shared" si="4"/>
        <v>45743</v>
      </c>
      <c r="C163" s="59" t="str">
        <f>IF(Data!C79&gt;0,Data!C79,"")</f>
        <v/>
      </c>
      <c r="D163" s="59" t="str">
        <f>IF(Data!C79&gt;0,Data!C79,"")</f>
        <v/>
      </c>
      <c r="E163" s="59" t="str">
        <f>IF(Data!D79&gt;0,Data!D79,"")</f>
        <v/>
      </c>
      <c r="F163" s="59" t="str">
        <f>IF(Data!D79&gt;0,Data!D79,"")</f>
        <v/>
      </c>
      <c r="G163" s="59" t="str">
        <f>IF(Data!E79&gt;0,Data!E79,"")</f>
        <v/>
      </c>
      <c r="H163" s="59" t="str">
        <f>IF(Data!E79&gt;0,Data!E79,"")</f>
        <v/>
      </c>
      <c r="I163" s="59" t="str">
        <f>IF(Data!E79&gt;0,Data!E79,"")</f>
        <v/>
      </c>
      <c r="J163" s="59" t="str">
        <f>IF(Data!F79&gt;0,Data!F79,"")</f>
        <v/>
      </c>
      <c r="K163" s="59" t="str">
        <f>IF(Data!F79&gt;0,Data!F79,"")</f>
        <v/>
      </c>
      <c r="L163" s="59" t="str">
        <f>IF(Data!G79&gt;0,Data!G79,"")</f>
        <v/>
      </c>
      <c r="M163" s="59" t="str">
        <f>IF(Data!G79&gt;0,Data!G79,"")</f>
        <v/>
      </c>
      <c r="N163" s="59" t="str">
        <f>IF(Data!G79&gt;0,Data!G79,"")</f>
        <v/>
      </c>
    </row>
    <row r="164" spans="1:14">
      <c r="A164" s="49"/>
      <c r="B164" s="250">
        <f t="shared" si="4"/>
        <v>45750</v>
      </c>
      <c r="C164" s="59" t="str">
        <f>IF(Data!C80&gt;0,Data!C80,"")</f>
        <v/>
      </c>
      <c r="D164" s="59" t="str">
        <f>IF(Data!C80&gt;0,Data!C80,"")</f>
        <v/>
      </c>
      <c r="E164" s="59" t="str">
        <f>IF(Data!D80&gt;0,Data!D80,"")</f>
        <v/>
      </c>
      <c r="F164" s="59" t="str">
        <f>IF(Data!D80&gt;0,Data!D80,"")</f>
        <v/>
      </c>
      <c r="G164" s="59" t="str">
        <f>IF(Data!E80&gt;0,Data!E80,"")</f>
        <v/>
      </c>
      <c r="H164" s="59" t="str">
        <f>IF(Data!E80&gt;0,Data!E80,"")</f>
        <v/>
      </c>
      <c r="I164" s="59" t="str">
        <f>IF(Data!E80&gt;0,Data!E80,"")</f>
        <v/>
      </c>
      <c r="J164" s="59" t="str">
        <f>IF(Data!F80&gt;0,Data!F80,"")</f>
        <v/>
      </c>
      <c r="K164" s="59" t="str">
        <f>IF(Data!F80&gt;0,Data!F80,"")</f>
        <v/>
      </c>
      <c r="L164" s="59" t="str">
        <f>IF(Data!G80&gt;0,Data!G80,"")</f>
        <v/>
      </c>
      <c r="M164" s="59" t="str">
        <f>IF(Data!G80&gt;0,Data!G80,"")</f>
        <v/>
      </c>
      <c r="N164" s="59" t="str">
        <f>IF(Data!G80&gt;0,Data!G80,"")</f>
        <v/>
      </c>
    </row>
    <row r="165" spans="1:14">
      <c r="A165" s="49"/>
      <c r="B165" s="250">
        <f t="shared" si="4"/>
        <v>45757</v>
      </c>
      <c r="C165" s="59" t="str">
        <f>IF(Data!C81&gt;0,Data!C81,"")</f>
        <v/>
      </c>
      <c r="D165" s="59" t="str">
        <f>IF(Data!C81&gt;0,Data!C81,"")</f>
        <v/>
      </c>
      <c r="E165" s="59" t="str">
        <f>IF(Data!D81&gt;0,Data!D81,"")</f>
        <v/>
      </c>
      <c r="F165" s="59" t="str">
        <f>IF(Data!D81&gt;0,Data!D81,"")</f>
        <v/>
      </c>
      <c r="G165" s="59" t="str">
        <f>IF(Data!E81&gt;0,Data!E81,"")</f>
        <v/>
      </c>
      <c r="H165" s="59" t="str">
        <f>IF(Data!E81&gt;0,Data!E81,"")</f>
        <v/>
      </c>
      <c r="I165" s="59" t="str">
        <f>IF(Data!E81&gt;0,Data!E81,"")</f>
        <v/>
      </c>
      <c r="J165" s="59" t="str">
        <f>IF(Data!F81&gt;0,Data!F81,"")</f>
        <v/>
      </c>
      <c r="K165" s="59" t="str">
        <f>IF(Data!F81&gt;0,Data!F81,"")</f>
        <v/>
      </c>
      <c r="L165" s="59" t="str">
        <f>IF(Data!G81&gt;0,Data!G81,"")</f>
        <v/>
      </c>
      <c r="M165" s="59" t="str">
        <f>IF(Data!G81&gt;0,Data!G81,"")</f>
        <v/>
      </c>
      <c r="N165" s="59" t="str">
        <f>IF(Data!G81&gt;0,Data!G81,"")</f>
        <v/>
      </c>
    </row>
    <row r="166" spans="1:14">
      <c r="A166" s="49"/>
      <c r="B166" s="250">
        <f t="shared" si="4"/>
        <v>45764</v>
      </c>
      <c r="C166" s="59" t="str">
        <f>IF(Data!C82&gt;0,Data!C82,"")</f>
        <v/>
      </c>
      <c r="D166" s="59" t="str">
        <f>IF(Data!C82&gt;0,Data!C82,"")</f>
        <v/>
      </c>
      <c r="E166" s="59" t="str">
        <f>IF(Data!D82&gt;0,Data!D82,"")</f>
        <v/>
      </c>
      <c r="F166" s="59" t="str">
        <f>IF(Data!D82&gt;0,Data!D82,"")</f>
        <v/>
      </c>
      <c r="G166" s="59" t="str">
        <f>IF(Data!E82&gt;0,Data!E82,"")</f>
        <v/>
      </c>
      <c r="H166" s="59" t="str">
        <f>IF(Data!E82&gt;0,Data!E82,"")</f>
        <v/>
      </c>
      <c r="I166" s="59" t="str">
        <f>IF(Data!E82&gt;0,Data!E82,"")</f>
        <v/>
      </c>
      <c r="J166" s="59" t="str">
        <f>IF(Data!F82&gt;0,Data!F82,"")</f>
        <v/>
      </c>
      <c r="K166" s="59" t="str">
        <f>IF(Data!F82&gt;0,Data!F82,"")</f>
        <v/>
      </c>
      <c r="L166" s="59" t="str">
        <f>IF(Data!G82&gt;0,Data!G82,"")</f>
        <v/>
      </c>
      <c r="M166" s="59" t="str">
        <f>IF(Data!G82&gt;0,Data!G82,"")</f>
        <v/>
      </c>
      <c r="N166" s="59" t="str">
        <f>IF(Data!G82&gt;0,Data!G82,"")</f>
        <v/>
      </c>
    </row>
    <row r="167" spans="1:14">
      <c r="A167" s="49"/>
      <c r="B167" s="250">
        <f t="shared" si="4"/>
        <v>45771</v>
      </c>
      <c r="C167" s="59" t="str">
        <f>IF(Data!C83&gt;0,Data!C83,"")</f>
        <v/>
      </c>
      <c r="D167" s="59" t="str">
        <f>IF(Data!C83&gt;0,Data!C83,"")</f>
        <v/>
      </c>
      <c r="E167" s="59" t="str">
        <f>IF(Data!D83&gt;0,Data!D83,"")</f>
        <v/>
      </c>
      <c r="F167" s="59" t="str">
        <f>IF(Data!D83&gt;0,Data!D83,"")</f>
        <v/>
      </c>
      <c r="G167" s="59" t="str">
        <f>IF(Data!E83&gt;0,Data!E83,"")</f>
        <v/>
      </c>
      <c r="H167" s="59" t="str">
        <f>IF(Data!E83&gt;0,Data!E83,"")</f>
        <v/>
      </c>
      <c r="I167" s="59" t="str">
        <f>IF(Data!E83&gt;0,Data!E83,"")</f>
        <v/>
      </c>
      <c r="J167" s="59" t="str">
        <f>IF(Data!F83&gt;0,Data!F83,"")</f>
        <v/>
      </c>
      <c r="K167" s="59" t="str">
        <f>IF(Data!F83&gt;0,Data!F83,"")</f>
        <v/>
      </c>
      <c r="L167" s="59" t="str">
        <f>IF(Data!G83&gt;0,Data!G83,"")</f>
        <v/>
      </c>
      <c r="M167" s="59" t="str">
        <f>IF(Data!G83&gt;0,Data!G83,"")</f>
        <v/>
      </c>
      <c r="N167" s="59" t="str">
        <f>IF(Data!G83&gt;0,Data!G83,"")</f>
        <v/>
      </c>
    </row>
    <row r="168" spans="1:14">
      <c r="A168" s="49"/>
      <c r="B168" s="250">
        <f t="shared" si="4"/>
        <v>45778</v>
      </c>
      <c r="C168" s="59" t="str">
        <f>IF(Data!C84&gt;0,Data!C84,"")</f>
        <v/>
      </c>
      <c r="D168" s="59" t="str">
        <f>IF(Data!C84&gt;0,Data!C84,"")</f>
        <v/>
      </c>
      <c r="E168" s="59" t="str">
        <f>IF(Data!D84&gt;0,Data!D84,"")</f>
        <v/>
      </c>
      <c r="F168" s="59" t="str">
        <f>IF(Data!D84&gt;0,Data!D84,"")</f>
        <v/>
      </c>
      <c r="G168" s="59" t="str">
        <f>IF(Data!E84&gt;0,Data!E84,"")</f>
        <v/>
      </c>
      <c r="H168" s="59" t="str">
        <f>IF(Data!E84&gt;0,Data!E84,"")</f>
        <v/>
      </c>
      <c r="I168" s="59" t="str">
        <f>IF(Data!E84&gt;0,Data!E84,"")</f>
        <v/>
      </c>
      <c r="J168" s="59" t="str">
        <f>IF(Data!F84&gt;0,Data!F84,"")</f>
        <v/>
      </c>
      <c r="K168" s="59" t="str">
        <f>IF(Data!F84&gt;0,Data!F84,"")</f>
        <v/>
      </c>
      <c r="L168" s="59" t="str">
        <f>IF(Data!G84&gt;0,Data!G84,"")</f>
        <v/>
      </c>
      <c r="M168" s="59" t="str">
        <f>IF(Data!G84&gt;0,Data!G84,"")</f>
        <v/>
      </c>
      <c r="N168" s="59" t="str">
        <f>IF(Data!G84&gt;0,Data!G84,"")</f>
        <v/>
      </c>
    </row>
    <row r="169" spans="1:14">
      <c r="A169" s="49"/>
      <c r="B169" s="250">
        <f t="shared" si="4"/>
        <v>45785</v>
      </c>
      <c r="C169" s="59" t="str">
        <f>IF(Data!C85&gt;0,Data!C85,"")</f>
        <v/>
      </c>
      <c r="D169" s="59" t="str">
        <f>IF(Data!C85&gt;0,Data!C85,"")</f>
        <v/>
      </c>
      <c r="E169" s="59" t="str">
        <f>IF(Data!D85&gt;0,Data!D85,"")</f>
        <v/>
      </c>
      <c r="F169" s="59" t="str">
        <f>IF(Data!D85&gt;0,Data!D85,"")</f>
        <v/>
      </c>
      <c r="G169" s="59" t="str">
        <f>IF(Data!E85&gt;0,Data!E85,"")</f>
        <v/>
      </c>
      <c r="H169" s="59" t="str">
        <f>IF(Data!E85&gt;0,Data!E85,"")</f>
        <v/>
      </c>
      <c r="I169" s="59" t="str">
        <f>IF(Data!E85&gt;0,Data!E85,"")</f>
        <v/>
      </c>
      <c r="J169" s="59" t="str">
        <f>IF(Data!F85&gt;0,Data!F85,"")</f>
        <v/>
      </c>
      <c r="K169" s="59" t="str">
        <f>IF(Data!F85&gt;0,Data!F85,"")</f>
        <v/>
      </c>
      <c r="L169" s="59" t="str">
        <f>IF(Data!G85&gt;0,Data!G85,"")</f>
        <v/>
      </c>
      <c r="M169" s="59" t="str">
        <f>IF(Data!G85&gt;0,Data!G85,"")</f>
        <v/>
      </c>
      <c r="N169" s="59" t="str">
        <f>IF(Data!G85&gt;0,Data!G85,"")</f>
        <v/>
      </c>
    </row>
    <row r="170" spans="1:14">
      <c r="A170" s="49"/>
      <c r="B170" s="250">
        <f t="shared" si="4"/>
        <v>45792</v>
      </c>
      <c r="C170" s="59" t="str">
        <f>IF(Data!C86&gt;0,Data!C86,"")</f>
        <v/>
      </c>
      <c r="D170" s="59" t="str">
        <f>IF(Data!C86&gt;0,Data!C86,"")</f>
        <v/>
      </c>
      <c r="E170" s="59" t="str">
        <f>IF(Data!D86&gt;0,Data!D86,"")</f>
        <v/>
      </c>
      <c r="F170" s="59" t="str">
        <f>IF(Data!D86&gt;0,Data!D86,"")</f>
        <v/>
      </c>
      <c r="G170" s="59" t="str">
        <f>IF(Data!E86&gt;0,Data!E86,"")</f>
        <v/>
      </c>
      <c r="H170" s="59" t="str">
        <f>IF(Data!E86&gt;0,Data!E86,"")</f>
        <v/>
      </c>
      <c r="I170" s="59" t="str">
        <f>IF(Data!E86&gt;0,Data!E86,"")</f>
        <v/>
      </c>
      <c r="J170" s="59" t="str">
        <f>IF(Data!F86&gt;0,Data!F86,"")</f>
        <v/>
      </c>
      <c r="K170" s="59" t="str">
        <f>IF(Data!F86&gt;0,Data!F86,"")</f>
        <v/>
      </c>
      <c r="L170" s="59" t="str">
        <f>IF(Data!G86&gt;0,Data!G86,"")</f>
        <v/>
      </c>
      <c r="M170" s="59" t="str">
        <f>IF(Data!G86&gt;0,Data!G86,"")</f>
        <v/>
      </c>
      <c r="N170" s="59" t="str">
        <f>IF(Data!G86&gt;0,Data!G86,"")</f>
        <v/>
      </c>
    </row>
    <row r="171" spans="1:14">
      <c r="A171" s="49"/>
      <c r="B171" s="250">
        <f t="shared" si="4"/>
        <v>45799</v>
      </c>
      <c r="C171" s="59" t="str">
        <f>IF(Data!C87&gt;0,Data!C87,"")</f>
        <v/>
      </c>
      <c r="D171" s="59" t="str">
        <f>IF(Data!C87&gt;0,Data!C87,"")</f>
        <v/>
      </c>
      <c r="E171" s="59" t="str">
        <f>IF(Data!D87&gt;0,Data!D87,"")</f>
        <v/>
      </c>
      <c r="F171" s="59" t="str">
        <f>IF(Data!D87&gt;0,Data!D87,"")</f>
        <v/>
      </c>
      <c r="G171" s="59" t="str">
        <f>IF(Data!E87&gt;0,Data!E87,"")</f>
        <v/>
      </c>
      <c r="H171" s="59" t="str">
        <f>IF(Data!E87&gt;0,Data!E87,"")</f>
        <v/>
      </c>
      <c r="I171" s="59" t="str">
        <f>IF(Data!E87&gt;0,Data!E87,"")</f>
        <v/>
      </c>
      <c r="J171" s="59" t="str">
        <f>IF(Data!F87&gt;0,Data!F87,"")</f>
        <v/>
      </c>
      <c r="K171" s="59" t="str">
        <f>IF(Data!F87&gt;0,Data!F87,"")</f>
        <v/>
      </c>
      <c r="L171" s="59" t="str">
        <f>IF(Data!G87&gt;0,Data!G87,"")</f>
        <v/>
      </c>
      <c r="M171" s="59" t="str">
        <f>IF(Data!G87&gt;0,Data!G87,"")</f>
        <v/>
      </c>
      <c r="N171" s="59" t="str">
        <f>IF(Data!G87&gt;0,Data!G87,"")</f>
        <v/>
      </c>
    </row>
    <row r="172" spans="1:14">
      <c r="A172" s="49"/>
      <c r="B172" s="250">
        <f t="shared" si="4"/>
        <v>45806</v>
      </c>
      <c r="C172" s="59" t="str">
        <f>IF(Data!C88&gt;0,Data!C88,"")</f>
        <v/>
      </c>
      <c r="D172" s="59" t="str">
        <f>IF(Data!C88&gt;0,Data!C88,"")</f>
        <v/>
      </c>
      <c r="E172" s="59" t="str">
        <f>IF(Data!D88&gt;0,Data!D88,"")</f>
        <v/>
      </c>
      <c r="F172" s="59" t="str">
        <f>IF(Data!D88&gt;0,Data!D88,"")</f>
        <v/>
      </c>
      <c r="G172" s="59" t="str">
        <f>IF(Data!E88&gt;0,Data!E88,"")</f>
        <v/>
      </c>
      <c r="H172" s="59" t="str">
        <f>IF(Data!E88&gt;0,Data!E88,"")</f>
        <v/>
      </c>
      <c r="I172" s="59" t="str">
        <f>IF(Data!E88&gt;0,Data!E88,"")</f>
        <v/>
      </c>
      <c r="J172" s="59" t="str">
        <f>IF(Data!F88&gt;0,Data!F88,"")</f>
        <v/>
      </c>
      <c r="K172" s="59" t="str">
        <f>IF(Data!F88&gt;0,Data!F88,"")</f>
        <v/>
      </c>
      <c r="L172" s="59" t="str">
        <f>IF(Data!G88&gt;0,Data!G88,"")</f>
        <v/>
      </c>
      <c r="M172" s="59" t="str">
        <f>IF(Data!G88&gt;0,Data!G88,"")</f>
        <v/>
      </c>
      <c r="N172" s="59" t="str">
        <f>IF(Data!G88&gt;0,Data!G88,"")</f>
        <v/>
      </c>
    </row>
    <row r="173" spans="1:14">
      <c r="A173" s="49"/>
      <c r="B173" s="250">
        <f t="shared" si="4"/>
        <v>45813</v>
      </c>
      <c r="C173" s="59" t="str">
        <f>IF(Data!C89&gt;0,Data!C89,"")</f>
        <v/>
      </c>
      <c r="D173" s="59" t="str">
        <f>IF(Data!C89&gt;0,Data!C89,"")</f>
        <v/>
      </c>
      <c r="E173" s="59" t="str">
        <f>IF(Data!D89&gt;0,Data!D89,"")</f>
        <v/>
      </c>
      <c r="F173" s="59" t="str">
        <f>IF(Data!D89&gt;0,Data!D89,"")</f>
        <v/>
      </c>
      <c r="G173" s="59" t="str">
        <f>IF(Data!E89&gt;0,Data!E89,"")</f>
        <v/>
      </c>
      <c r="H173" s="59" t="str">
        <f>IF(Data!E89&gt;0,Data!E89,"")</f>
        <v/>
      </c>
      <c r="I173" s="59" t="str">
        <f>IF(Data!E89&gt;0,Data!E89,"")</f>
        <v/>
      </c>
      <c r="J173" s="59" t="str">
        <f>IF(Data!F89&gt;0,Data!F89,"")</f>
        <v/>
      </c>
      <c r="K173" s="59" t="str">
        <f>IF(Data!F89&gt;0,Data!F89,"")</f>
        <v/>
      </c>
      <c r="L173" s="59" t="str">
        <f>IF(Data!G89&gt;0,Data!G89,"")</f>
        <v/>
      </c>
      <c r="M173" s="59" t="str">
        <f>IF(Data!G89&gt;0,Data!G89,"")</f>
        <v/>
      </c>
      <c r="N173" s="59" t="str">
        <f>IF(Data!G89&gt;0,Data!G89,"")</f>
        <v/>
      </c>
    </row>
    <row r="174" spans="1:14">
      <c r="A174" s="49"/>
      <c r="B174" s="250">
        <f t="shared" si="4"/>
        <v>45820</v>
      </c>
      <c r="C174" s="59" t="str">
        <f>IF(Data!C90&gt;0,Data!C90,"")</f>
        <v/>
      </c>
      <c r="D174" s="59" t="str">
        <f>IF(Data!C90&gt;0,Data!C90,"")</f>
        <v/>
      </c>
      <c r="E174" s="59" t="str">
        <f>IF(Data!D90&gt;0,Data!D90,"")</f>
        <v/>
      </c>
      <c r="F174" s="59" t="str">
        <f>IF(Data!D90&gt;0,Data!D90,"")</f>
        <v/>
      </c>
      <c r="G174" s="59" t="str">
        <f>IF(Data!E90&gt;0,Data!E90,"")</f>
        <v/>
      </c>
      <c r="H174" s="59" t="str">
        <f>IF(Data!E90&gt;0,Data!E90,"")</f>
        <v/>
      </c>
      <c r="I174" s="59" t="str">
        <f>IF(Data!E90&gt;0,Data!E90,"")</f>
        <v/>
      </c>
      <c r="J174" s="59" t="str">
        <f>IF(Data!F90&gt;0,Data!F90,"")</f>
        <v/>
      </c>
      <c r="K174" s="59" t="str">
        <f>IF(Data!F90&gt;0,Data!F90,"")</f>
        <v/>
      </c>
      <c r="L174" s="59" t="str">
        <f>IF(Data!G90&gt;0,Data!G90,"")</f>
        <v/>
      </c>
      <c r="M174" s="59" t="str">
        <f>IF(Data!G90&gt;0,Data!G90,"")</f>
        <v/>
      </c>
      <c r="N174" s="59" t="str">
        <f>IF(Data!G90&gt;0,Data!G90,"")</f>
        <v/>
      </c>
    </row>
    <row r="175" spans="1:14">
      <c r="A175" s="49"/>
      <c r="B175" s="250">
        <f t="shared" si="4"/>
        <v>45827</v>
      </c>
      <c r="C175" s="59" t="str">
        <f>IF(Data!C91&gt;0,Data!C91,"")</f>
        <v/>
      </c>
      <c r="D175" s="59" t="str">
        <f>IF(Data!C91&gt;0,Data!C91,"")</f>
        <v/>
      </c>
      <c r="E175" s="59" t="str">
        <f>IF(Data!D91&gt;0,Data!D91,"")</f>
        <v/>
      </c>
      <c r="F175" s="59" t="str">
        <f>IF(Data!D91&gt;0,Data!D91,"")</f>
        <v/>
      </c>
      <c r="G175" s="59" t="str">
        <f>IF(Data!E91&gt;0,Data!E91,"")</f>
        <v/>
      </c>
      <c r="H175" s="59" t="str">
        <f>IF(Data!E91&gt;0,Data!E91,"")</f>
        <v/>
      </c>
      <c r="I175" s="59" t="str">
        <f>IF(Data!E91&gt;0,Data!E91,"")</f>
        <v/>
      </c>
      <c r="J175" s="59" t="str">
        <f>IF(Data!F91&gt;0,Data!F91,"")</f>
        <v/>
      </c>
      <c r="K175" s="59" t="str">
        <f>IF(Data!F91&gt;0,Data!F91,"")</f>
        <v/>
      </c>
      <c r="L175" s="59" t="str">
        <f>IF(Data!G91&gt;0,Data!G91,"")</f>
        <v/>
      </c>
      <c r="M175" s="59" t="str">
        <f>IF(Data!G91&gt;0,Data!G91,"")</f>
        <v/>
      </c>
      <c r="N175" s="59" t="str">
        <f>IF(Data!G91&gt;0,Data!G91,"")</f>
        <v/>
      </c>
    </row>
    <row r="176" spans="1:14">
      <c r="A176" s="49"/>
      <c r="B176" s="250">
        <f t="shared" si="4"/>
        <v>45834</v>
      </c>
      <c r="C176" s="59" t="str">
        <f>IF(Data!C92&gt;0,Data!C92,"")</f>
        <v/>
      </c>
      <c r="D176" s="59" t="str">
        <f>IF(Data!C92&gt;0,Data!C92,"")</f>
        <v/>
      </c>
      <c r="E176" s="59" t="str">
        <f>IF(Data!D92&gt;0,Data!D92,"")</f>
        <v/>
      </c>
      <c r="F176" s="59" t="str">
        <f>IF(Data!D92&gt;0,Data!D92,"")</f>
        <v/>
      </c>
      <c r="G176" s="59" t="str">
        <f>IF(Data!E92&gt;0,Data!E92,"")</f>
        <v/>
      </c>
      <c r="H176" s="59" t="str">
        <f>IF(Data!E92&gt;0,Data!E92,"")</f>
        <v/>
      </c>
      <c r="I176" s="59" t="str">
        <f>IF(Data!E92&gt;0,Data!E92,"")</f>
        <v/>
      </c>
      <c r="J176" s="59" t="str">
        <f>IF(Data!F92&gt;0,Data!F92,"")</f>
        <v/>
      </c>
      <c r="K176" s="59" t="str">
        <f>IF(Data!F92&gt;0,Data!F92,"")</f>
        <v/>
      </c>
      <c r="L176" s="59" t="str">
        <f>IF(Data!G92&gt;0,Data!G92,"")</f>
        <v/>
      </c>
      <c r="M176" s="59" t="str">
        <f>IF(Data!G92&gt;0,Data!G92,"")</f>
        <v/>
      </c>
      <c r="N176" s="59" t="str">
        <f>IF(Data!G92&gt;0,Data!G92,"")</f>
        <v/>
      </c>
    </row>
    <row r="177" spans="1:16">
      <c r="A177" s="49"/>
      <c r="B177" s="250">
        <f t="shared" si="4"/>
        <v>45841</v>
      </c>
      <c r="C177" s="59" t="str">
        <f>IF(Data!C93&gt;0,Data!C93,"")</f>
        <v/>
      </c>
      <c r="D177" s="59" t="str">
        <f>IF(Data!C93&gt;0,Data!C93,"")</f>
        <v/>
      </c>
      <c r="E177" s="59" t="str">
        <f>IF(Data!D93&gt;0,Data!D93,"")</f>
        <v/>
      </c>
      <c r="F177" s="59" t="str">
        <f>IF(Data!D93&gt;0,Data!D93,"")</f>
        <v/>
      </c>
      <c r="G177" s="59" t="str">
        <f>IF(Data!E93&gt;0,Data!E93,"")</f>
        <v/>
      </c>
      <c r="H177" s="59" t="str">
        <f>IF(Data!E93&gt;0,Data!E93,"")</f>
        <v/>
      </c>
      <c r="I177" s="59" t="str">
        <f>IF(Data!E93&gt;0,Data!E93,"")</f>
        <v/>
      </c>
      <c r="J177" s="59" t="str">
        <f>IF(Data!F93&gt;0,Data!F93,"")</f>
        <v/>
      </c>
      <c r="K177" s="59" t="str">
        <f>IF(Data!F93&gt;0,Data!F93,"")</f>
        <v/>
      </c>
      <c r="L177" s="59" t="str">
        <f>IF(Data!G93&gt;0,Data!G93,"")</f>
        <v/>
      </c>
      <c r="M177" s="59" t="str">
        <f>IF(Data!G93&gt;0,Data!G93,"")</f>
        <v/>
      </c>
      <c r="N177" s="59" t="str">
        <f>IF(Data!G93&gt;0,Data!G93,"")</f>
        <v/>
      </c>
    </row>
    <row r="178" spans="1:16">
      <c r="A178" s="49"/>
      <c r="B178" s="250">
        <f t="shared" si="4"/>
        <v>45848</v>
      </c>
      <c r="C178" s="59" t="str">
        <f>IF(Data!C94&gt;0,Data!C94,"")</f>
        <v/>
      </c>
      <c r="D178" s="59" t="str">
        <f>IF(Data!C94&gt;0,Data!C94,"")</f>
        <v/>
      </c>
      <c r="E178" s="59" t="str">
        <f>IF(Data!D94&gt;0,Data!D94,"")</f>
        <v/>
      </c>
      <c r="F178" s="59" t="str">
        <f>IF(Data!D94&gt;0,Data!D94,"")</f>
        <v/>
      </c>
      <c r="G178" s="59" t="str">
        <f>IF(Data!E94&gt;0,Data!E94,"")</f>
        <v/>
      </c>
      <c r="H178" s="59" t="str">
        <f>IF(Data!E94&gt;0,Data!E94,"")</f>
        <v/>
      </c>
      <c r="I178" s="59" t="str">
        <f>IF(Data!E94&gt;0,Data!E94,"")</f>
        <v/>
      </c>
      <c r="J178" s="59" t="str">
        <f>IF(Data!F94&gt;0,Data!F94,"")</f>
        <v/>
      </c>
      <c r="K178" s="59" t="str">
        <f>IF(Data!F94&gt;0,Data!F94,"")</f>
        <v/>
      </c>
      <c r="L178" s="59" t="str">
        <f>IF(Data!G94&gt;0,Data!G94,"")</f>
        <v/>
      </c>
      <c r="M178" s="59" t="str">
        <f>IF(Data!G94&gt;0,Data!G94,"")</f>
        <v/>
      </c>
      <c r="N178" s="59" t="str">
        <f>IF(Data!G94&gt;0,Data!G94,"")</f>
        <v/>
      </c>
    </row>
    <row r="179" spans="1:16">
      <c r="A179" s="49"/>
      <c r="B179" s="250">
        <f t="shared" si="4"/>
        <v>45855</v>
      </c>
      <c r="C179" s="59" t="str">
        <f>IF(Data!C95&gt;0,Data!C95,"")</f>
        <v/>
      </c>
      <c r="D179" s="59" t="str">
        <f>IF(Data!C95&gt;0,Data!C95,"")</f>
        <v/>
      </c>
      <c r="E179" s="59" t="str">
        <f>IF(Data!D95&gt;0,Data!D95,"")</f>
        <v/>
      </c>
      <c r="F179" s="59" t="str">
        <f>IF(Data!D95&gt;0,Data!D95,"")</f>
        <v/>
      </c>
      <c r="G179" s="59" t="str">
        <f>IF(Data!E95&gt;0,Data!E95,"")</f>
        <v/>
      </c>
      <c r="H179" s="59" t="str">
        <f>IF(Data!E95&gt;0,Data!E95,"")</f>
        <v/>
      </c>
      <c r="I179" s="59" t="str">
        <f>IF(Data!E95&gt;0,Data!E95,"")</f>
        <v/>
      </c>
      <c r="J179" s="59" t="str">
        <f>IF(Data!F95&gt;0,Data!F95,"")</f>
        <v/>
      </c>
      <c r="K179" s="59" t="str">
        <f>IF(Data!F95&gt;0,Data!F95,"")</f>
        <v/>
      </c>
      <c r="L179" s="59" t="str">
        <f>IF(Data!G95&gt;0,Data!G95,"")</f>
        <v/>
      </c>
      <c r="M179" s="59" t="str">
        <f>IF(Data!G95&gt;0,Data!G95,"")</f>
        <v/>
      </c>
      <c r="N179" s="59" t="str">
        <f>IF(Data!G95&gt;0,Data!G95,"")</f>
        <v/>
      </c>
    </row>
    <row r="180" spans="1:16" ht="13.5" thickBot="1">
      <c r="A180" s="50"/>
      <c r="B180" s="251">
        <f t="shared" si="4"/>
        <v>45862</v>
      </c>
      <c r="C180" s="58" t="str">
        <f>IF(Data!C96&gt;0,Data!C96,"")</f>
        <v/>
      </c>
      <c r="D180" s="58" t="str">
        <f>IF(Data!C96&gt;0,Data!C96,"")</f>
        <v/>
      </c>
      <c r="E180" s="58" t="str">
        <f>IF(Data!D96&gt;0,Data!D96,"")</f>
        <v/>
      </c>
      <c r="F180" s="58" t="str">
        <f>IF(Data!D96&gt;0,Data!D96,"")</f>
        <v/>
      </c>
      <c r="G180" s="58" t="str">
        <f>IF(Data!E96&gt;0,Data!E96,"")</f>
        <v/>
      </c>
      <c r="H180" s="58" t="str">
        <f>IF(Data!E96&gt;0,Data!E96,"")</f>
        <v/>
      </c>
      <c r="I180" s="58" t="str">
        <f>IF(Data!E96&gt;0,Data!E96,"")</f>
        <v/>
      </c>
      <c r="J180" s="58" t="str">
        <f>IF(Data!F96&gt;0,Data!F96,"")</f>
        <v/>
      </c>
      <c r="K180" s="58" t="str">
        <f>IF(Data!F96&gt;0,Data!F96,"")</f>
        <v/>
      </c>
      <c r="L180" s="58" t="str">
        <f>IF(Data!G96&gt;0,Data!G96,"")</f>
        <v/>
      </c>
      <c r="M180" s="58" t="str">
        <f>IF(Data!G96&gt;0,Data!G96,"")</f>
        <v/>
      </c>
      <c r="N180" s="58" t="str">
        <f>IF(Data!G96&gt;0,Data!G96,"")</f>
        <v/>
      </c>
    </row>
    <row r="181" spans="1:16">
      <c r="A181" s="24" t="s">
        <v>162</v>
      </c>
      <c r="B181" s="24"/>
      <c r="C181" s="24"/>
      <c r="D181" s="24"/>
      <c r="E181" s="24"/>
      <c r="F181" s="24"/>
      <c r="G181" s="24"/>
      <c r="H181" s="24"/>
      <c r="I181" s="24"/>
      <c r="J181" s="24"/>
      <c r="K181" s="24"/>
      <c r="L181" s="24"/>
      <c r="M181" s="24"/>
      <c r="N181" s="24"/>
    </row>
    <row r="182" spans="1:16">
      <c r="A182" s="54" t="s">
        <v>265</v>
      </c>
      <c r="B182" s="24"/>
      <c r="C182" s="24"/>
      <c r="D182" s="24"/>
      <c r="E182" s="24"/>
      <c r="F182" s="24"/>
      <c r="G182" s="24"/>
      <c r="H182" s="24"/>
      <c r="I182" s="24"/>
      <c r="J182" s="24"/>
      <c r="K182" s="24"/>
      <c r="L182" s="24"/>
      <c r="M182" s="24"/>
      <c r="N182" s="24"/>
    </row>
    <row r="183" spans="1:16" ht="12" customHeight="1">
      <c r="A183" s="54"/>
      <c r="B183" s="24"/>
      <c r="C183" s="24"/>
      <c r="D183" s="24"/>
      <c r="E183" s="24"/>
      <c r="F183" s="24"/>
      <c r="G183" s="24"/>
      <c r="H183" s="24"/>
      <c r="I183" s="24"/>
      <c r="J183" s="24"/>
      <c r="K183" s="24"/>
      <c r="L183" s="24"/>
      <c r="M183" s="24"/>
      <c r="N183" s="24"/>
    </row>
    <row r="184" spans="1:16" ht="13.5" thickBot="1">
      <c r="A184" s="8" t="s">
        <v>399</v>
      </c>
      <c r="B184" s="8"/>
      <c r="C184" s="8"/>
      <c r="D184" s="8"/>
      <c r="E184" s="8"/>
      <c r="F184" s="8"/>
      <c r="G184" s="28"/>
      <c r="H184" s="28"/>
      <c r="I184" s="28"/>
      <c r="J184" s="28"/>
      <c r="K184" s="28"/>
      <c r="L184" s="28"/>
      <c r="M184" s="28"/>
      <c r="N184" s="28"/>
      <c r="O184" s="28"/>
      <c r="P184" s="28"/>
    </row>
    <row r="185" spans="1:16">
      <c r="A185" s="219" t="s">
        <v>20</v>
      </c>
      <c r="B185" s="219" t="s">
        <v>24</v>
      </c>
      <c r="C185" s="333" t="s">
        <v>39</v>
      </c>
      <c r="D185" s="365"/>
      <c r="E185" s="334"/>
      <c r="F185" s="334"/>
      <c r="G185" s="334"/>
      <c r="H185" s="334"/>
      <c r="I185" s="334"/>
      <c r="J185" s="334" t="s">
        <v>123</v>
      </c>
      <c r="K185" s="334"/>
      <c r="L185" s="334"/>
      <c r="M185" s="334"/>
      <c r="N185" s="334"/>
      <c r="O185" s="334"/>
      <c r="P185" s="334"/>
    </row>
    <row r="186" spans="1:16" ht="13.5" thickBot="1">
      <c r="A186" s="220" t="s">
        <v>38</v>
      </c>
      <c r="B186" s="220" t="s">
        <v>35</v>
      </c>
      <c r="C186" s="56"/>
      <c r="D186" s="32"/>
      <c r="E186" s="366" t="s">
        <v>106</v>
      </c>
      <c r="F186" s="220" t="s">
        <v>51</v>
      </c>
      <c r="G186" s="220" t="s">
        <v>52</v>
      </c>
      <c r="H186" s="220" t="s">
        <v>53</v>
      </c>
      <c r="I186" s="220" t="s">
        <v>54</v>
      </c>
      <c r="J186" s="220" t="s">
        <v>55</v>
      </c>
      <c r="K186" s="220" t="s">
        <v>56</v>
      </c>
      <c r="L186" s="220" t="s">
        <v>57</v>
      </c>
      <c r="M186" s="220" t="s">
        <v>58</v>
      </c>
      <c r="N186" s="220" t="s">
        <v>59</v>
      </c>
      <c r="O186" s="220" t="s">
        <v>60</v>
      </c>
      <c r="P186" s="220" t="s">
        <v>61</v>
      </c>
    </row>
    <row r="187" spans="1:16">
      <c r="A187" s="225"/>
      <c r="B187" s="225"/>
      <c r="C187" s="274"/>
      <c r="D187" s="201"/>
      <c r="E187" s="164"/>
      <c r="F187" s="367"/>
      <c r="G187" s="367"/>
      <c r="H187" s="367"/>
      <c r="I187" s="367"/>
      <c r="J187" s="164" t="s">
        <v>108</v>
      </c>
      <c r="K187" s="367"/>
      <c r="L187" s="367"/>
      <c r="M187" s="367"/>
      <c r="N187" s="367"/>
      <c r="O187" s="367"/>
      <c r="P187" s="367"/>
    </row>
    <row r="188" spans="1:16" ht="13.15" customHeight="1">
      <c r="A188" s="249">
        <v>2024</v>
      </c>
      <c r="B188" s="250">
        <v>45414</v>
      </c>
      <c r="C188" s="95" t="s">
        <v>132</v>
      </c>
      <c r="D188" s="275"/>
      <c r="E188" s="59">
        <f>IF(C116="","",C116+Data!C$489)</f>
        <v>66.162397999999996</v>
      </c>
      <c r="F188" s="59">
        <f>IF(D116="","",D116+Data!D$489)</f>
        <v>67.314686191142854</v>
      </c>
      <c r="G188" s="59">
        <f>IF(E116="","",E116+Data!E$489)</f>
        <v>69.397943999999995</v>
      </c>
      <c r="H188" s="59">
        <f>IF(F116="","",F116+Data!F$489)</f>
        <v>69.561162190476196</v>
      </c>
      <c r="I188" s="59">
        <f>IF(G116="","",G116+Data!G$489)</f>
        <v>70.083386000000004</v>
      </c>
      <c r="J188" s="59">
        <f>IF(H116="","",H116+Data!H$489)</f>
        <v>66.139250000000004</v>
      </c>
      <c r="K188" s="59">
        <f>IF(I116="","",I116+Data!I$489)</f>
        <v>67.44</v>
      </c>
      <c r="L188" s="59">
        <f>IF(J116="","",J116+Data!J$489)</f>
        <v>67.968632173913036</v>
      </c>
      <c r="M188" s="59">
        <f>IF(K116="","",K116+Data!K$489)</f>
        <v>67.419213508771918</v>
      </c>
      <c r="N188" s="59">
        <f>IF(L116="","",L116+Data!L$489)</f>
        <v>69.501254000000003</v>
      </c>
      <c r="O188" s="59">
        <f>IF(M116="","",M116+Data!M$489)</f>
        <v>71.514082000000002</v>
      </c>
      <c r="P188" s="59">
        <f>IF(N116="","",N116+Data!N$489)</f>
        <v>76.965620000000001</v>
      </c>
    </row>
    <row r="189" spans="1:16">
      <c r="A189" s="49"/>
      <c r="B189" s="250">
        <f>B188+7</f>
        <v>45421</v>
      </c>
      <c r="C189" s="95" t="s">
        <v>428</v>
      </c>
      <c r="D189" s="275"/>
      <c r="E189" s="59">
        <f>IF(C117="","",C117+Data!C$489)</f>
        <v>68.882397999999995</v>
      </c>
      <c r="F189" s="59">
        <f>IF(D117="","",D117+Data!D$489)</f>
        <v>70.034686191142853</v>
      </c>
      <c r="G189" s="59">
        <f>IF(E117="","",E117+Data!E$489)</f>
        <v>71.677943999999982</v>
      </c>
      <c r="H189" s="59">
        <f>IF(F117="","",F117+Data!F$489)</f>
        <v>71.841162190476183</v>
      </c>
      <c r="I189" s="59">
        <f>IF(G117="","",G117+Data!G$489)</f>
        <v>72.473386000000005</v>
      </c>
      <c r="J189" s="59">
        <f>IF(H117="","",H117+Data!H$489)</f>
        <v>68.529250000000005</v>
      </c>
      <c r="K189" s="59">
        <f>IF(I117="","",I117+Data!I$489)</f>
        <v>69.83</v>
      </c>
      <c r="L189" s="59">
        <f>IF(J117="","",J117+Data!J$489)</f>
        <v>70.19863217391304</v>
      </c>
      <c r="M189" s="59">
        <f>IF(K117="","",K117+Data!K$489)</f>
        <v>69.649213508771922</v>
      </c>
      <c r="N189" s="59">
        <f>IF(L117="","",L117+Data!L$489)</f>
        <v>71.461253999999997</v>
      </c>
      <c r="O189" s="59">
        <f>IF(M117="","",M117+Data!M$489)</f>
        <v>73.474081999999996</v>
      </c>
      <c r="P189" s="59">
        <f>IF(N117="","",N117+Data!N$489)</f>
        <v>78.925619999999995</v>
      </c>
    </row>
    <row r="190" spans="1:16">
      <c r="A190" s="49"/>
      <c r="B190" s="250">
        <f t="shared" ref="B190:B252" si="5">B189+7</f>
        <v>45428</v>
      </c>
      <c r="C190" s="29"/>
      <c r="D190" s="29"/>
      <c r="E190" s="59">
        <f>IF(C118="","",C118+Data!C$489)</f>
        <v>67.332397999999998</v>
      </c>
      <c r="F190" s="59">
        <f>IF(D118="","",D118+Data!D$489)</f>
        <v>68.484686191142856</v>
      </c>
      <c r="G190" s="59">
        <f>IF(E118="","",E118+Data!E$489)</f>
        <v>70.407943999999986</v>
      </c>
      <c r="H190" s="59">
        <f>IF(F118="","",F118+Data!F$489)</f>
        <v>70.571162190476187</v>
      </c>
      <c r="I190" s="59">
        <f>IF(G118="","",G118+Data!G$489)</f>
        <v>71.263385999999997</v>
      </c>
      <c r="J190" s="59">
        <f>IF(H118="","",H118+Data!H$489)</f>
        <v>67.319249999999997</v>
      </c>
      <c r="K190" s="59">
        <f>IF(I118="","",I118+Data!I$489)</f>
        <v>68.61999999999999</v>
      </c>
      <c r="L190" s="59">
        <f>IF(J118="","",J118+Data!J$489)</f>
        <v>69.118632173913042</v>
      </c>
      <c r="M190" s="59">
        <f>IF(K118="","",K118+Data!K$489)</f>
        <v>68.569213508771924</v>
      </c>
      <c r="N190" s="59">
        <f>IF(L118="","",L118+Data!L$489)</f>
        <v>70.371254000000008</v>
      </c>
      <c r="O190" s="59">
        <f>IF(M118="","",M118+Data!M$489)</f>
        <v>72.384082000000006</v>
      </c>
      <c r="P190" s="59">
        <f>IF(N118="","",N118+Data!N$489)</f>
        <v>77.835620000000006</v>
      </c>
    </row>
    <row r="191" spans="1:16">
      <c r="A191" s="49"/>
      <c r="B191" s="250">
        <f t="shared" si="5"/>
        <v>45435</v>
      </c>
      <c r="C191" s="29"/>
      <c r="D191" s="29"/>
      <c r="E191" s="59">
        <f>IF(C119="","",C119+Data!C$489)</f>
        <v>70.752397999999999</v>
      </c>
      <c r="F191" s="59">
        <f>IF(D119="","",D119+Data!D$489)</f>
        <v>71.904686191142858</v>
      </c>
      <c r="G191" s="59">
        <f>IF(E119="","",E119+Data!E$489)</f>
        <v>73.837943999999993</v>
      </c>
      <c r="H191" s="59">
        <f>IF(F119="","",F119+Data!F$489)</f>
        <v>74.001162190476194</v>
      </c>
      <c r="I191" s="59">
        <f>IF(G119="","",G119+Data!G$489)</f>
        <v>74.493386000000001</v>
      </c>
      <c r="J191" s="59">
        <f>IF(H119="","",H119+Data!H$489)</f>
        <v>70.549250000000001</v>
      </c>
      <c r="K191" s="59">
        <f>IF(I119="","",I119+Data!I$489)</f>
        <v>71.849999999999994</v>
      </c>
      <c r="L191" s="59">
        <f>IF(J119="","",J119+Data!J$489)</f>
        <v>72.238632173913032</v>
      </c>
      <c r="M191" s="59">
        <f>IF(K119="","",K119+Data!K$489)</f>
        <v>71.689213508771914</v>
      </c>
      <c r="N191" s="59">
        <f>IF(L119="","",L119+Data!L$489)</f>
        <v>73.031254000000004</v>
      </c>
      <c r="O191" s="59">
        <f>IF(M119="","",M119+Data!M$489)</f>
        <v>75.044082000000003</v>
      </c>
      <c r="P191" s="59">
        <f>IF(N119="","",N119+Data!N$489)</f>
        <v>80.495620000000002</v>
      </c>
    </row>
    <row r="192" spans="1:16">
      <c r="A192" s="49"/>
      <c r="B192" s="250">
        <f t="shared" si="5"/>
        <v>45442</v>
      </c>
      <c r="C192" s="29"/>
      <c r="D192" s="29"/>
      <c r="E192" s="59">
        <f>IF(C120="","",C120+Data!C$489)</f>
        <v>69.142398</v>
      </c>
      <c r="F192" s="59">
        <f>IF(D120="","",D120+Data!D$489)</f>
        <v>70.294686191142858</v>
      </c>
      <c r="G192" s="59">
        <f>IF(E120="","",E120+Data!E$489)</f>
        <v>71.727943999999994</v>
      </c>
      <c r="H192" s="59">
        <f>IF(F120="","",F120+Data!F$489)</f>
        <v>71.891162190476194</v>
      </c>
      <c r="I192" s="59">
        <f>IF(G120="","",G120+Data!G$489)</f>
        <v>72.753386000000006</v>
      </c>
      <c r="J192" s="59">
        <f>IF(H120="","",H120+Data!H$489)</f>
        <v>68.809250000000006</v>
      </c>
      <c r="K192" s="59">
        <f>IF(I120="","",I120+Data!I$489)</f>
        <v>70.11</v>
      </c>
      <c r="L192" s="59">
        <f>IF(J120="","",J120+Data!J$489)</f>
        <v>70.788632173913044</v>
      </c>
      <c r="M192" s="59">
        <f>IF(K120="","",K120+Data!K$489)</f>
        <v>70.239213508771925</v>
      </c>
      <c r="N192" s="59">
        <f>IF(L120="","",L120+Data!L$489)</f>
        <v>72.241253999999998</v>
      </c>
      <c r="O192" s="59">
        <f>IF(M120="","",M120+Data!M$489)</f>
        <v>74.254081999999997</v>
      </c>
      <c r="P192" s="59">
        <f>IF(N120="","",N120+Data!N$489)</f>
        <v>79.705619999999996</v>
      </c>
    </row>
    <row r="193" spans="1:16">
      <c r="A193" s="49"/>
      <c r="B193" s="250">
        <f t="shared" si="5"/>
        <v>45449</v>
      </c>
      <c r="C193" s="29"/>
      <c r="D193" s="29"/>
      <c r="E193" s="59">
        <f>IF(C121="","",C121+Data!C$489)</f>
        <v>66.232397999999989</v>
      </c>
      <c r="F193" s="59">
        <f>IF(D121="","",D121+Data!D$489)</f>
        <v>67.384686191142848</v>
      </c>
      <c r="G193" s="59">
        <f>IF(E121="","",E121+Data!E$489)</f>
        <v>68.817943999999983</v>
      </c>
      <c r="H193" s="59">
        <f>IF(F121="","",F121+Data!F$489)</f>
        <v>68.981162190476184</v>
      </c>
      <c r="I193" s="59">
        <f>IF(G121="","",G121+Data!G$489)</f>
        <v>69.883386000000002</v>
      </c>
      <c r="J193" s="59">
        <f>IF(H121="","",H121+Data!H$489)</f>
        <v>65.939250000000001</v>
      </c>
      <c r="K193" s="59">
        <f>IF(I121="","",I121+Data!I$489)</f>
        <v>67.239999999999995</v>
      </c>
      <c r="L193" s="59">
        <f>IF(J121="","",J121+Data!J$489)</f>
        <v>67.988632173913032</v>
      </c>
      <c r="M193" s="59">
        <f>IF(K121="","",K121+Data!K$489)</f>
        <v>67.439213508771914</v>
      </c>
      <c r="N193" s="59">
        <f>IF(L121="","",L121+Data!L$489)</f>
        <v>69.611254000000002</v>
      </c>
      <c r="O193" s="59">
        <f>IF(M121="","",M121+Data!M$489)</f>
        <v>71.624082000000001</v>
      </c>
      <c r="P193" s="59">
        <f>IF(N121="","",N121+Data!N$489)</f>
        <v>77.075620000000001</v>
      </c>
    </row>
    <row r="194" spans="1:16">
      <c r="A194" s="49"/>
      <c r="B194" s="250">
        <f t="shared" si="5"/>
        <v>45456</v>
      </c>
      <c r="C194" s="29"/>
      <c r="D194" s="29"/>
      <c r="E194" s="59">
        <f>IF(C122="","",C122+Data!C$489)</f>
        <v>64.442397999999997</v>
      </c>
      <c r="F194" s="59">
        <f>IF(D122="","",D122+Data!D$489)</f>
        <v>65.594686191142856</v>
      </c>
      <c r="G194" s="59">
        <f>IF(E122="","",E122+Data!E$489)</f>
        <v>67.007943999999995</v>
      </c>
      <c r="H194" s="59">
        <f>IF(F122="","",F122+Data!F$489)</f>
        <v>67.171162190476196</v>
      </c>
      <c r="I194" s="59">
        <f>IF(G122="","",G122+Data!G$489)</f>
        <v>67.773386000000002</v>
      </c>
      <c r="J194" s="59">
        <f>IF(H122="","",H122+Data!H$489)</f>
        <v>63.829250000000002</v>
      </c>
      <c r="K194" s="59">
        <f>IF(I122="","",I122+Data!I$489)</f>
        <v>65.13</v>
      </c>
      <c r="L194" s="59">
        <f>IF(J122="","",J122+Data!J$489)</f>
        <v>65.778632173913039</v>
      </c>
      <c r="M194" s="59">
        <f>IF(K122="","",K122+Data!K$489)</f>
        <v>65.22921350877192</v>
      </c>
      <c r="N194" s="59">
        <f>IF(L122="","",L122+Data!L$489)</f>
        <v>67.431253999999996</v>
      </c>
      <c r="O194" s="59">
        <f>IF(M122="","",M122+Data!M$489)</f>
        <v>69.444081999999995</v>
      </c>
      <c r="P194" s="59">
        <f>IF(N122="","",N122+Data!N$489)</f>
        <v>74.895619999999994</v>
      </c>
    </row>
    <row r="195" spans="1:16">
      <c r="A195" s="49"/>
      <c r="B195" s="250">
        <f t="shared" si="5"/>
        <v>45463</v>
      </c>
      <c r="C195" s="29"/>
      <c r="D195" s="29"/>
      <c r="E195" s="59">
        <f>IF(C123="","",C123+Data!C$489)</f>
        <v>63.01239799999999</v>
      </c>
      <c r="F195" s="59">
        <f>IF(D123="","",D123+Data!D$489)</f>
        <v>64.164686191142849</v>
      </c>
      <c r="G195" s="59">
        <f>IF(E123="","",E123+Data!E$489)</f>
        <v>67.837943999999993</v>
      </c>
      <c r="H195" s="59">
        <f>IF(F123="","",F123+Data!F$489)</f>
        <v>68.001162190476194</v>
      </c>
      <c r="I195" s="59">
        <f>IF(G123="","",G123+Data!G$489)</f>
        <v>68.423385999999994</v>
      </c>
      <c r="J195" s="59">
        <f>IF(H123="","",H123+Data!H$489)</f>
        <v>64.479249999999993</v>
      </c>
      <c r="K195" s="59">
        <f>IF(I123="","",I123+Data!I$489)</f>
        <v>65.779999999999987</v>
      </c>
      <c r="L195" s="59">
        <f>IF(J123="","",J123+Data!J$489)</f>
        <v>66.238632173913032</v>
      </c>
      <c r="M195" s="59">
        <f>IF(K123="","",K123+Data!K$489)</f>
        <v>65.689213508771914</v>
      </c>
      <c r="N195" s="59">
        <f>IF(L123="","",L123+Data!L$489)</f>
        <v>67.751254000000003</v>
      </c>
      <c r="O195" s="59">
        <f>IF(M123="","",M123+Data!M$489)</f>
        <v>69.764082000000002</v>
      </c>
      <c r="P195" s="59">
        <f>IF(N123="","",N123+Data!N$489)</f>
        <v>75.215620000000001</v>
      </c>
    </row>
    <row r="196" spans="1:16">
      <c r="A196" s="49"/>
      <c r="B196" s="250">
        <f t="shared" si="5"/>
        <v>45470</v>
      </c>
      <c r="C196" s="29"/>
      <c r="D196" s="29"/>
      <c r="E196" s="59">
        <f>IF(C124="","",C124+Data!C$489)</f>
        <v>64.942397999999997</v>
      </c>
      <c r="F196" s="59">
        <f>IF(D124="","",D124+Data!D$489)</f>
        <v>66.094686191142856</v>
      </c>
      <c r="G196" s="59">
        <f>IF(E124="","",E124+Data!E$489)</f>
        <v>69.797943999999987</v>
      </c>
      <c r="H196" s="59">
        <f>IF(F124="","",F124+Data!F$489)</f>
        <v>69.961162190476188</v>
      </c>
      <c r="I196" s="59">
        <f>IF(G124="","",G124+Data!G$489)</f>
        <v>70.453385999999995</v>
      </c>
      <c r="J196" s="59">
        <f>IF(H124="","",H124+Data!H$489)</f>
        <v>66.509249999999994</v>
      </c>
      <c r="K196" s="59">
        <f>IF(I124="","",I124+Data!I$489)</f>
        <v>67.809999999999988</v>
      </c>
      <c r="L196" s="59">
        <f>IF(J124="","",J124+Data!J$489)</f>
        <v>68.278632173913039</v>
      </c>
      <c r="M196" s="59">
        <f>IF(K124="","",K124+Data!K$489)</f>
        <v>67.72921350877192</v>
      </c>
      <c r="N196" s="59">
        <f>IF(L124="","",L124+Data!L$489)</f>
        <v>69.601253999999997</v>
      </c>
      <c r="O196" s="59">
        <f>IF(M124="","",M124+Data!M$489)</f>
        <v>71.614081999999996</v>
      </c>
      <c r="P196" s="59">
        <f>IF(N124="","",N124+Data!N$489)</f>
        <v>77.065619999999996</v>
      </c>
    </row>
    <row r="197" spans="1:16">
      <c r="A197" s="49"/>
      <c r="B197" s="250">
        <f t="shared" si="5"/>
        <v>45477</v>
      </c>
      <c r="C197" s="29"/>
      <c r="D197" s="29"/>
      <c r="E197" s="59">
        <f>IF(C125="","",C125+Data!C$489)</f>
        <v>60.612397999999999</v>
      </c>
      <c r="F197" s="59">
        <f>IF(D125="","",D125+Data!D$489)</f>
        <v>61.764686191142857</v>
      </c>
      <c r="G197" s="59">
        <f>IF(E125="","",E125+Data!E$489)</f>
        <v>66.197943999999993</v>
      </c>
      <c r="H197" s="59">
        <f>IF(F125="","",F125+Data!F$489)</f>
        <v>66.361162190476193</v>
      </c>
      <c r="I197" s="59">
        <f>IF(G125="","",G125+Data!G$489)</f>
        <v>67.173385999999994</v>
      </c>
      <c r="J197" s="59">
        <f>IF(H125="","",H125+Data!H$489)</f>
        <v>63.229249999999993</v>
      </c>
      <c r="K197" s="59">
        <f>IF(I125="","",I125+Data!I$489)</f>
        <v>64.529999999999987</v>
      </c>
      <c r="L197" s="59">
        <f>IF(J125="","",J125+Data!J$489)</f>
        <v>65.098632173913032</v>
      </c>
      <c r="M197" s="59">
        <f>IF(K125="","",K125+Data!K$489)</f>
        <v>64.549213508771913</v>
      </c>
      <c r="N197" s="59">
        <f>IF(L125="","",L125+Data!L$489)</f>
        <v>66.841254000000006</v>
      </c>
      <c r="O197" s="59">
        <f>IF(M125="","",M125+Data!M$489)</f>
        <v>68.854082000000005</v>
      </c>
      <c r="P197" s="59">
        <f>IF(N125="","",N125+Data!N$489)</f>
        <v>74.305620000000005</v>
      </c>
    </row>
    <row r="198" spans="1:16">
      <c r="A198" s="49"/>
      <c r="B198" s="250">
        <f t="shared" si="5"/>
        <v>45484</v>
      </c>
      <c r="C198" s="29"/>
      <c r="D198" s="29"/>
      <c r="E198" s="59">
        <f>IF(C126="","",C126+Data!C$489)</f>
        <v>60.192397999999997</v>
      </c>
      <c r="F198" s="59">
        <f>IF(D126="","",D126+Data!D$489)</f>
        <v>61.344686191142856</v>
      </c>
      <c r="G198" s="59">
        <f>IF(E126="","",E126+Data!E$489)</f>
        <v>66.087943999999993</v>
      </c>
      <c r="H198" s="59">
        <f>IF(F126="","",F126+Data!F$489)</f>
        <v>66.251162190476194</v>
      </c>
      <c r="I198" s="59">
        <f>IF(G126="","",G126+Data!G$489)</f>
        <v>67.203385999999995</v>
      </c>
      <c r="J198" s="59">
        <f>IF(H126="","",H126+Data!H$489)</f>
        <v>63.259249999999994</v>
      </c>
      <c r="K198" s="59">
        <f>IF(I126="","",I126+Data!I$489)</f>
        <v>64.559999999999988</v>
      </c>
      <c r="L198" s="59">
        <f>IF(J126="","",J126+Data!J$489)</f>
        <v>65.168632173913039</v>
      </c>
      <c r="M198" s="59">
        <f>IF(K126="","",K126+Data!K$489)</f>
        <v>64.619213508771921</v>
      </c>
      <c r="N198" s="59">
        <f>IF(L126="","",L126+Data!L$489)</f>
        <v>66.901254000000009</v>
      </c>
      <c r="O198" s="59">
        <f>IF(M126="","",M126+Data!M$489)</f>
        <v>68.914082000000008</v>
      </c>
      <c r="P198" s="59">
        <f>IF(N126="","",N126+Data!N$489)</f>
        <v>74.365620000000007</v>
      </c>
    </row>
    <row r="199" spans="1:16">
      <c r="A199" s="49"/>
      <c r="B199" s="250">
        <f t="shared" si="5"/>
        <v>45491</v>
      </c>
      <c r="C199" s="29"/>
      <c r="D199" s="29"/>
      <c r="E199" s="59">
        <f>IF(C127="","",C127+Data!C$489)</f>
        <v>62.502397999999999</v>
      </c>
      <c r="F199" s="59">
        <f>IF(D127="","",D127+Data!D$489)</f>
        <v>63.654686191142858</v>
      </c>
      <c r="G199" s="59">
        <f>IF(E127="","",E127+Data!E$489)</f>
        <v>67.147943999999995</v>
      </c>
      <c r="H199" s="59">
        <f>IF(F127="","",F127+Data!F$489)</f>
        <v>67.311162190476196</v>
      </c>
      <c r="I199" s="59">
        <f>IF(G127="","",G127+Data!G$489)</f>
        <v>68.223386000000005</v>
      </c>
      <c r="J199" s="59">
        <f>IF(H127="","",H127+Data!H$489)</f>
        <v>64.279250000000005</v>
      </c>
      <c r="K199" s="59">
        <f>IF(I127="","",I127+Data!I$489)</f>
        <v>65.58</v>
      </c>
      <c r="L199" s="59">
        <f>IF(J127="","",J127+Data!J$489)</f>
        <v>66.068632173913031</v>
      </c>
      <c r="M199" s="59">
        <f>IF(K127="","",K127+Data!K$489)</f>
        <v>65.519213508771912</v>
      </c>
      <c r="N199" s="59">
        <f>IF(L127="","",L127+Data!L$489)</f>
        <v>67.531254000000004</v>
      </c>
      <c r="O199" s="59">
        <f>IF(M127="","",M127+Data!M$489)</f>
        <v>69.544082000000003</v>
      </c>
      <c r="P199" s="59">
        <f>IF(N127="","",N127+Data!N$489)</f>
        <v>74.995620000000002</v>
      </c>
    </row>
    <row r="200" spans="1:16">
      <c r="A200" s="49"/>
      <c r="B200" s="250">
        <f t="shared" si="5"/>
        <v>45498</v>
      </c>
      <c r="C200" s="29"/>
      <c r="D200" s="29"/>
      <c r="E200" s="59">
        <f>IF(C128="","",C128+Data!C$489)</f>
        <v>58.342397999999989</v>
      </c>
      <c r="F200" s="59">
        <f>IF(D128="","",D128+Data!D$489)</f>
        <v>59.494686191142847</v>
      </c>
      <c r="G200" s="59">
        <f>IF(E128="","",E128+Data!E$489)</f>
        <v>64.117943999999994</v>
      </c>
      <c r="H200" s="59">
        <f>IF(F128="","",F128+Data!F$489)</f>
        <v>64.281162190476195</v>
      </c>
      <c r="I200" s="59">
        <f>IF(G128="","",G128+Data!G$489)</f>
        <v>65.123385999999996</v>
      </c>
      <c r="J200" s="59">
        <f>IF(H128="","",H128+Data!H$489)</f>
        <v>61.179249999999996</v>
      </c>
      <c r="K200" s="59">
        <f>IF(I128="","",I128+Data!I$489)</f>
        <v>62.48</v>
      </c>
      <c r="L200" s="59">
        <f>IF(J128="","",J128+Data!J$489)</f>
        <v>63.018632173913041</v>
      </c>
      <c r="M200" s="59">
        <f>IF(K128="","",K128+Data!K$489)</f>
        <v>62.469213508771922</v>
      </c>
      <c r="N200" s="59">
        <f>IF(L128="","",L128+Data!L$489)</f>
        <v>64.711253999999997</v>
      </c>
      <c r="O200" s="59">
        <f>IF(M128="","",M128+Data!M$489)</f>
        <v>66.724081999999996</v>
      </c>
      <c r="P200" s="59">
        <f>IF(N128="","",N128+Data!N$489)</f>
        <v>72.175619999999995</v>
      </c>
    </row>
    <row r="201" spans="1:16">
      <c r="A201" s="49"/>
      <c r="B201" s="250">
        <f t="shared" si="5"/>
        <v>45505</v>
      </c>
      <c r="C201" s="29"/>
      <c r="D201" s="29"/>
      <c r="E201" s="59">
        <f>IF(C129="","",C129+Data!C$489)</f>
        <v>58.01239799999999</v>
      </c>
      <c r="F201" s="59">
        <f>IF(D129="","",D129+Data!D$489)</f>
        <v>59.164686191142849</v>
      </c>
      <c r="G201" s="59">
        <f>IF(E129="","",E129+Data!E$489)</f>
        <v>63.297943999999994</v>
      </c>
      <c r="H201" s="59">
        <f>IF(F129="","",F129+Data!F$489)</f>
        <v>63.461162190476195</v>
      </c>
      <c r="I201" s="59">
        <f>IF(G129="","",G129+Data!G$489)</f>
        <v>64.163386000000003</v>
      </c>
      <c r="J201" s="59">
        <f>IF(H129="","",H129+Data!H$489)</f>
        <v>60.219250000000002</v>
      </c>
      <c r="K201" s="59">
        <f>IF(I129="","",I129+Data!I$489)</f>
        <v>61.52</v>
      </c>
      <c r="L201" s="59">
        <f>IF(J129="","",J129+Data!J$489)</f>
        <v>61.978632173913049</v>
      </c>
      <c r="M201" s="59">
        <f>IF(K129="","",K129+Data!K$489)</f>
        <v>61.42921350877193</v>
      </c>
      <c r="N201" s="59">
        <f>IF(L129="","",L129+Data!L$489)</f>
        <v>63.571253999999996</v>
      </c>
      <c r="O201" s="59">
        <f>IF(M129="","",M129+Data!M$489)</f>
        <v>65.584081999999995</v>
      </c>
      <c r="P201" s="59">
        <f>IF(N129="","",N129+Data!N$489)</f>
        <v>71.035619999999994</v>
      </c>
    </row>
    <row r="202" spans="1:16">
      <c r="A202" s="49"/>
      <c r="B202" s="250">
        <f t="shared" si="5"/>
        <v>45512</v>
      </c>
      <c r="C202" s="29"/>
      <c r="D202" s="29"/>
      <c r="E202" s="59">
        <f>IF(C130="","",C130+Data!C$489)</f>
        <v>56.922398000000001</v>
      </c>
      <c r="F202" s="59">
        <f>IF(D130="","",D130+Data!D$489)</f>
        <v>58.07468619114286</v>
      </c>
      <c r="G202" s="59">
        <f>IF(E130="","",E130+Data!E$489)</f>
        <v>62.457943999999991</v>
      </c>
      <c r="H202" s="59">
        <f>IF(F130="","",F130+Data!F$489)</f>
        <v>62.621162190476191</v>
      </c>
      <c r="I202" s="59">
        <f>IF(G130="","",G130+Data!G$489)</f>
        <v>63.193386000000004</v>
      </c>
      <c r="J202" s="59">
        <f>IF(H130="","",H130+Data!H$489)</f>
        <v>59.249250000000004</v>
      </c>
      <c r="K202" s="59">
        <f>IF(I130="","",I130+Data!I$489)</f>
        <v>60.550000000000004</v>
      </c>
      <c r="L202" s="59">
        <f>IF(J130="","",J130+Data!J$489)</f>
        <v>60.988632173913039</v>
      </c>
      <c r="M202" s="59">
        <f>IF(K130="","",K130+Data!K$489)</f>
        <v>60.439213508771921</v>
      </c>
      <c r="N202" s="59">
        <f>IF(L130="","",L130+Data!L$489)</f>
        <v>62.521253999999999</v>
      </c>
      <c r="O202" s="59">
        <f>IF(M130="","",M130+Data!M$489)</f>
        <v>64.534081999999998</v>
      </c>
      <c r="P202" s="59">
        <f>IF(N130="","",N130+Data!N$489)</f>
        <v>69.985619999999997</v>
      </c>
    </row>
    <row r="203" spans="1:16">
      <c r="A203" s="49"/>
      <c r="B203" s="250">
        <f t="shared" si="5"/>
        <v>45519</v>
      </c>
      <c r="C203" s="29"/>
      <c r="D203" s="29"/>
      <c r="E203" s="59">
        <f>IF(C131="","",C131+Data!C$489)</f>
        <v>57.472397999999998</v>
      </c>
      <c r="F203" s="59">
        <f>IF(D131="","",D131+Data!D$489)</f>
        <v>58.624686191142857</v>
      </c>
      <c r="G203" s="59">
        <f>IF(E131="","",E131+Data!E$489)</f>
        <v>62.367944000000001</v>
      </c>
      <c r="H203" s="59">
        <f>IF(F131="","",F131+Data!F$489)</f>
        <v>62.531162190476202</v>
      </c>
      <c r="I203" s="59">
        <f>IF(G131="","",G131+Data!G$489)</f>
        <v>63.183385999999999</v>
      </c>
      <c r="J203" s="59">
        <f>IF(H131="","",H131+Data!H$489)</f>
        <v>59.239249999999998</v>
      </c>
      <c r="K203" s="59">
        <f>IF(I131="","",I131+Data!I$489)</f>
        <v>60.54</v>
      </c>
      <c r="L203" s="59">
        <f>IF(J131="","",J131+Data!J$489)</f>
        <v>61.038632173913051</v>
      </c>
      <c r="M203" s="59">
        <f>IF(K131="","",K131+Data!K$489)</f>
        <v>60.489213508771932</v>
      </c>
      <c r="N203" s="59">
        <f>IF(L131="","",L131+Data!L$489)</f>
        <v>62.601253999999997</v>
      </c>
      <c r="O203" s="59">
        <f>IF(M131="","",M131+Data!M$489)</f>
        <v>64.614081999999996</v>
      </c>
      <c r="P203" s="59">
        <f>IF(N131="","",N131+Data!N$489)</f>
        <v>70.065619999999996</v>
      </c>
    </row>
    <row r="204" spans="1:16">
      <c r="A204" s="49"/>
      <c r="B204" s="250">
        <f t="shared" si="5"/>
        <v>45526</v>
      </c>
      <c r="C204" s="29"/>
      <c r="D204" s="29"/>
      <c r="E204" s="59">
        <f>IF(C132="","",C132+Data!C$489)</f>
        <v>60.722397999999998</v>
      </c>
      <c r="F204" s="59">
        <f>IF(D132="","",D132+Data!D$489)</f>
        <v>61.874686191142857</v>
      </c>
      <c r="G204" s="59">
        <f>IF(E132="","",E132+Data!E$489)</f>
        <v>64.557943999999992</v>
      </c>
      <c r="H204" s="59">
        <f>IF(F132="","",F132+Data!F$489)</f>
        <v>64.721162190476193</v>
      </c>
      <c r="I204" s="59">
        <f>IF(G132="","",G132+Data!G$489)</f>
        <v>65.323385999999999</v>
      </c>
      <c r="J204" s="59">
        <f>IF(H132="","",H132+Data!H$489)</f>
        <v>61.379249999999999</v>
      </c>
      <c r="K204" s="59">
        <f>IF(I132="","",I132+Data!I$489)</f>
        <v>62.68</v>
      </c>
      <c r="L204" s="59">
        <f>IF(J132="","",J132+Data!J$489)</f>
        <v>63.048632173913042</v>
      </c>
      <c r="M204" s="59">
        <f>IF(K132="","",K132+Data!K$489)</f>
        <v>62.499213508771923</v>
      </c>
      <c r="N204" s="59">
        <f>IF(L132="","",L132+Data!L$489)</f>
        <v>64.271253999999999</v>
      </c>
      <c r="O204" s="59">
        <f>IF(M132="","",M132+Data!M$489)</f>
        <v>66.284081999999998</v>
      </c>
      <c r="P204" s="59">
        <f>IF(N132="","",N132+Data!N$489)</f>
        <v>71.735619999999997</v>
      </c>
    </row>
    <row r="205" spans="1:16">
      <c r="A205" s="49"/>
      <c r="B205" s="250">
        <f t="shared" si="5"/>
        <v>45533</v>
      </c>
      <c r="C205" s="95"/>
      <c r="D205" s="29"/>
      <c r="E205" s="59">
        <f>IF(C133="","",C133+Data!C$489)</f>
        <v>61.26239799999999</v>
      </c>
      <c r="F205" s="59">
        <f>IF(D133="","",D133+Data!D$489)</f>
        <v>62.414686191142849</v>
      </c>
      <c r="G205" s="59">
        <f>IF(E133="","",E133+Data!E$489)</f>
        <v>65.13794399999999</v>
      </c>
      <c r="H205" s="59">
        <f>IF(F133="","",F133+Data!F$489)</f>
        <v>65.301162190476191</v>
      </c>
      <c r="I205" s="59">
        <f>IF(G133="","",G133+Data!G$489)</f>
        <v>65.983385999999996</v>
      </c>
      <c r="J205" s="59">
        <f>IF(H133="","",H133+Data!H$489)</f>
        <v>62.039249999999996</v>
      </c>
      <c r="K205" s="59">
        <f>IF(I133="","",I133+Data!I$489)</f>
        <v>63.339999999999996</v>
      </c>
      <c r="L205" s="59">
        <f>IF(J133="","",J133+Data!J$489)</f>
        <v>63.698632173913047</v>
      </c>
      <c r="M205" s="59">
        <f>IF(K133="","",K133+Data!K$489)</f>
        <v>63.149213508771929</v>
      </c>
      <c r="N205" s="59">
        <f>IF(L133="","",L133+Data!L$489)</f>
        <v>64.981254000000007</v>
      </c>
      <c r="O205" s="59">
        <f>IF(M133="","",M133+Data!M$489)</f>
        <v>66.994082000000006</v>
      </c>
      <c r="P205" s="59">
        <f>IF(N133="","",N133+Data!N$489)</f>
        <v>72.445620000000005</v>
      </c>
    </row>
    <row r="206" spans="1:16">
      <c r="A206" s="49"/>
      <c r="B206" s="250">
        <f t="shared" si="5"/>
        <v>45540</v>
      </c>
      <c r="C206" s="95" t="s">
        <v>132</v>
      </c>
      <c r="E206" s="59">
        <f>IF(C134="","",C134+Data!C$490)</f>
        <v>59.224397999999994</v>
      </c>
      <c r="F206" s="59">
        <f>IF(D134="","",D134+Data!D$490)</f>
        <v>60.216686191142848</v>
      </c>
      <c r="G206" s="59">
        <f>IF(E134="","",E134+Data!E$490)</f>
        <v>63.617943999999987</v>
      </c>
      <c r="H206" s="59">
        <f>IF(F134="","",F134+Data!F$490)</f>
        <v>64.343162190476193</v>
      </c>
      <c r="I206" s="59">
        <f>IF(G134="","",G134+Data!G$490)</f>
        <v>64.743386000000001</v>
      </c>
      <c r="J206" s="59">
        <f>IF(H134="","",H134+Data!H$490)</f>
        <v>61.839849999999998</v>
      </c>
      <c r="K206" s="59">
        <f>IF(I134="","",I134+Data!I$490)</f>
        <v>61.270800000000001</v>
      </c>
      <c r="L206" s="59">
        <f>IF(J134="","",J134+Data!J$490)</f>
        <v>62.710632173913048</v>
      </c>
      <c r="M206" s="59">
        <f>IF(K134="","",K134+Data!K$490)</f>
        <v>64.273213508771931</v>
      </c>
      <c r="N206" s="59">
        <f>IF(L134="","",L134+Data!L$490)</f>
        <v>67.052526727272721</v>
      </c>
      <c r="O206" s="59">
        <f>IF(M134="","",M134+Data!M$490)</f>
        <v>69.387224857142854</v>
      </c>
      <c r="P206" s="59">
        <f>IF(N134="","",N134+Data!N$490)</f>
        <v>74.757620000000003</v>
      </c>
    </row>
    <row r="207" spans="1:16">
      <c r="A207" s="49"/>
      <c r="B207" s="250">
        <f t="shared" si="5"/>
        <v>45547</v>
      </c>
      <c r="C207" s="95" t="s">
        <v>427</v>
      </c>
      <c r="E207" s="59" t="str">
        <f>IF(C135="","",C135+Data!C$491)</f>
        <v/>
      </c>
      <c r="F207" s="59" t="str">
        <f>IF(D135="","",D135+Data!D$491)</f>
        <v/>
      </c>
      <c r="G207" s="59" t="str">
        <f>IF(E135="","",E135+Data!E$491)</f>
        <v/>
      </c>
      <c r="H207" s="59" t="str">
        <f>IF(F135="","",F135+Data!F$491)</f>
        <v/>
      </c>
      <c r="I207" s="59" t="str">
        <f>IF(G135="","",G135+Data!G$491)</f>
        <v/>
      </c>
      <c r="J207" s="59" t="str">
        <f>IF(H135="","",H135+Data!H$491)</f>
        <v/>
      </c>
      <c r="K207" s="59" t="str">
        <f>IF(I135="","",I135+Data!I$491)</f>
        <v/>
      </c>
      <c r="L207" s="59" t="str">
        <f>IF(J135="","",J135+Data!J$491)</f>
        <v/>
      </c>
      <c r="M207" s="59" t="str">
        <f>IF(K135="","",K135+Data!K$491)</f>
        <v/>
      </c>
      <c r="N207" s="59" t="str">
        <f>IF(L135="","",L135+Data!L$491)</f>
        <v/>
      </c>
      <c r="O207" s="59" t="str">
        <f>IF(M135="","",M135+Data!M$491)</f>
        <v/>
      </c>
      <c r="P207" s="59" t="str">
        <f>IF(N135="","",N135+Data!N$491)</f>
        <v/>
      </c>
    </row>
    <row r="208" spans="1:16">
      <c r="A208" s="49"/>
      <c r="B208" s="250">
        <f t="shared" si="5"/>
        <v>45554</v>
      </c>
      <c r="C208" s="29"/>
      <c r="D208" s="29"/>
      <c r="E208" s="59" t="str">
        <f>IF(C136="","",C136+Data!C$491)</f>
        <v/>
      </c>
      <c r="F208" s="59" t="str">
        <f>IF(D136="","",D136+Data!D$491)</f>
        <v/>
      </c>
      <c r="G208" s="59" t="str">
        <f>IF(E136="","",E136+Data!E$491)</f>
        <v/>
      </c>
      <c r="H208" s="59" t="str">
        <f>IF(F136="","",F136+Data!F$491)</f>
        <v/>
      </c>
      <c r="I208" s="59" t="str">
        <f>IF(G136="","",G136+Data!G$491)</f>
        <v/>
      </c>
      <c r="J208" s="59" t="str">
        <f>IF(H136="","",H136+Data!H$491)</f>
        <v/>
      </c>
      <c r="K208" s="59" t="str">
        <f>IF(I136="","",I136+Data!I$491)</f>
        <v/>
      </c>
      <c r="L208" s="59" t="str">
        <f>IF(J136="","",J136+Data!J$491)</f>
        <v/>
      </c>
      <c r="M208" s="59" t="str">
        <f>IF(K136="","",K136+Data!K$491)</f>
        <v/>
      </c>
      <c r="N208" s="59" t="str">
        <f>IF(L136="","",L136+Data!L$491)</f>
        <v/>
      </c>
      <c r="O208" s="59" t="str">
        <f>IF(M136="","",M136+Data!M$491)</f>
        <v/>
      </c>
      <c r="P208" s="59" t="str">
        <f>IF(N136="","",N136+Data!N$491)</f>
        <v/>
      </c>
    </row>
    <row r="209" spans="1:16">
      <c r="A209" s="49"/>
      <c r="B209" s="250">
        <f t="shared" si="5"/>
        <v>45561</v>
      </c>
      <c r="C209" s="95"/>
      <c r="D209" s="29"/>
      <c r="E209" s="59" t="str">
        <f>IF(C137="","",C137+Data!C$491)</f>
        <v/>
      </c>
      <c r="F209" s="59" t="str">
        <f>IF(D137="","",D137+Data!D$491)</f>
        <v/>
      </c>
      <c r="G209" s="59" t="str">
        <f>IF(E137="","",E137+Data!E$491)</f>
        <v/>
      </c>
      <c r="H209" s="59" t="str">
        <f>IF(F137="","",F137+Data!F$491)</f>
        <v/>
      </c>
      <c r="I209" s="59" t="str">
        <f>IF(G137="","",G137+Data!G$491)</f>
        <v/>
      </c>
      <c r="J209" s="59" t="str">
        <f>IF(H137="","",H137+Data!H$491)</f>
        <v/>
      </c>
      <c r="K209" s="59" t="str">
        <f>IF(I137="","",I137+Data!I$491)</f>
        <v/>
      </c>
      <c r="L209" s="59" t="str">
        <f>IF(J137="","",J137+Data!J$491)</f>
        <v/>
      </c>
      <c r="M209" s="59" t="str">
        <f>IF(K137="","",K137+Data!K$491)</f>
        <v/>
      </c>
      <c r="N209" s="59" t="str">
        <f>IF(L137="","",L137+Data!L$491)</f>
        <v/>
      </c>
      <c r="O209" s="59" t="str">
        <f>IF(M137="","",M137+Data!M$491)</f>
        <v/>
      </c>
      <c r="P209" s="59" t="str">
        <f>IF(N137="","",N137+Data!N$491)</f>
        <v/>
      </c>
    </row>
    <row r="210" spans="1:16">
      <c r="A210" s="49"/>
      <c r="B210" s="250">
        <f t="shared" si="5"/>
        <v>45568</v>
      </c>
      <c r="E210" s="59" t="str">
        <f>IF(C138="","",C138+Data!C$491)</f>
        <v/>
      </c>
      <c r="F210" s="59" t="str">
        <f>IF(D138="","",D138+Data!D$491)</f>
        <v/>
      </c>
      <c r="G210" s="59" t="str">
        <f>IF(E138="","",E138+Data!E$491)</f>
        <v/>
      </c>
      <c r="H210" s="59" t="str">
        <f>IF(F138="","",F138+Data!F$491)</f>
        <v/>
      </c>
      <c r="I210" s="59" t="str">
        <f>IF(G138="","",G138+Data!G$491)</f>
        <v/>
      </c>
      <c r="J210" s="59" t="str">
        <f>IF(H138="","",H138+Data!H$491)</f>
        <v/>
      </c>
      <c r="K210" s="59" t="str">
        <f>IF(I138="","",I138+Data!I$491)</f>
        <v/>
      </c>
      <c r="L210" s="59" t="str">
        <f>IF(J138="","",J138+Data!J$491)</f>
        <v/>
      </c>
      <c r="M210" s="59" t="str">
        <f>IF(K138="","",K138+Data!K$491)</f>
        <v/>
      </c>
      <c r="N210" s="59" t="str">
        <f>IF(L138="","",L138+Data!L$491)</f>
        <v/>
      </c>
      <c r="O210" s="59" t="str">
        <f>IF(M138="","",M138+Data!M$491)</f>
        <v/>
      </c>
      <c r="P210" s="59" t="str">
        <f>IF(N138="","",N138+Data!N$491)</f>
        <v/>
      </c>
    </row>
    <row r="211" spans="1:16">
      <c r="A211" s="49"/>
      <c r="B211" s="250">
        <f t="shared" si="5"/>
        <v>45575</v>
      </c>
      <c r="C211" s="29"/>
      <c r="D211" s="29"/>
      <c r="E211" s="59" t="str">
        <f>IF(C139="","",C139+Data!C$491)</f>
        <v/>
      </c>
      <c r="F211" s="59" t="str">
        <f>IF(D139="","",D139+Data!D$491)</f>
        <v/>
      </c>
      <c r="G211" s="59" t="str">
        <f>IF(E139="","",E139+Data!E$491)</f>
        <v/>
      </c>
      <c r="H211" s="59" t="str">
        <f>IF(F139="","",F139+Data!F$491)</f>
        <v/>
      </c>
      <c r="I211" s="59" t="str">
        <f>IF(G139="","",G139+Data!G$491)</f>
        <v/>
      </c>
      <c r="J211" s="59" t="str">
        <f>IF(H139="","",H139+Data!H$491)</f>
        <v/>
      </c>
      <c r="K211" s="59" t="str">
        <f>IF(I139="","",I139+Data!I$491)</f>
        <v/>
      </c>
      <c r="L211" s="59" t="str">
        <f>IF(J139="","",J139+Data!J$491)</f>
        <v/>
      </c>
      <c r="M211" s="59" t="str">
        <f>IF(K139="","",K139+Data!K$491)</f>
        <v/>
      </c>
      <c r="N211" s="59" t="str">
        <f>IF(L139="","",L139+Data!L$491)</f>
        <v/>
      </c>
      <c r="O211" s="59" t="str">
        <f>IF(M139="","",M139+Data!M$491)</f>
        <v/>
      </c>
      <c r="P211" s="59" t="str">
        <f>IF(N139="","",N139+Data!N$491)</f>
        <v/>
      </c>
    </row>
    <row r="212" spans="1:16">
      <c r="A212" s="49"/>
      <c r="B212" s="250">
        <f t="shared" si="5"/>
        <v>45582</v>
      </c>
      <c r="C212" s="29"/>
      <c r="D212" s="29"/>
      <c r="E212" s="59" t="str">
        <f>IF(C140="","",C140+Data!C$491)</f>
        <v/>
      </c>
      <c r="F212" s="59" t="str">
        <f>IF(D140="","",D140+Data!D$491)</f>
        <v/>
      </c>
      <c r="G212" s="59" t="str">
        <f>IF(E140="","",E140+Data!E$491)</f>
        <v/>
      </c>
      <c r="H212" s="59" t="str">
        <f>IF(F140="","",F140+Data!F$491)</f>
        <v/>
      </c>
      <c r="I212" s="59" t="str">
        <f>IF(G140="","",G140+Data!G$491)</f>
        <v/>
      </c>
      <c r="J212" s="59" t="str">
        <f>IF(H140="","",H140+Data!H$491)</f>
        <v/>
      </c>
      <c r="K212" s="59" t="str">
        <f>IF(I140="","",I140+Data!I$491)</f>
        <v/>
      </c>
      <c r="L212" s="59" t="str">
        <f>IF(J140="","",J140+Data!J$491)</f>
        <v/>
      </c>
      <c r="M212" s="59" t="str">
        <f>IF(K140="","",K140+Data!K$491)</f>
        <v/>
      </c>
      <c r="N212" s="59" t="str">
        <f>IF(L140="","",L140+Data!L$491)</f>
        <v/>
      </c>
      <c r="O212" s="59" t="str">
        <f>IF(M140="","",M140+Data!M$491)</f>
        <v/>
      </c>
      <c r="P212" s="59" t="str">
        <f>IF(N140="","",N140+Data!N$491)</f>
        <v/>
      </c>
    </row>
    <row r="213" spans="1:16">
      <c r="A213" s="49"/>
      <c r="B213" s="250">
        <f t="shared" si="5"/>
        <v>45589</v>
      </c>
      <c r="C213" s="29"/>
      <c r="D213" s="29"/>
      <c r="E213" s="59" t="str">
        <f>IF(C141="","",C141+Data!C$491)</f>
        <v/>
      </c>
      <c r="F213" s="59" t="str">
        <f>IF(D141="","",D141+Data!D$491)</f>
        <v/>
      </c>
      <c r="G213" s="59" t="str">
        <f>IF(E141="","",E141+Data!E$491)</f>
        <v/>
      </c>
      <c r="H213" s="59" t="str">
        <f>IF(F141="","",F141+Data!F$491)</f>
        <v/>
      </c>
      <c r="I213" s="59" t="str">
        <f>IF(G141="","",G141+Data!G$491)</f>
        <v/>
      </c>
      <c r="J213" s="59" t="str">
        <f>IF(H141="","",H141+Data!H$491)</f>
        <v/>
      </c>
      <c r="K213" s="59" t="str">
        <f>IF(I141="","",I141+Data!I$491)</f>
        <v/>
      </c>
      <c r="L213" s="59" t="str">
        <f>IF(J141="","",J141+Data!J$491)</f>
        <v/>
      </c>
      <c r="M213" s="59" t="str">
        <f>IF(K141="","",K141+Data!K$491)</f>
        <v/>
      </c>
      <c r="N213" s="59" t="str">
        <f>IF(L141="","",L141+Data!L$491)</f>
        <v/>
      </c>
      <c r="O213" s="59" t="str">
        <f>IF(M141="","",M141+Data!M$491)</f>
        <v/>
      </c>
      <c r="P213" s="59" t="str">
        <f>IF(N141="","",N141+Data!N$491)</f>
        <v/>
      </c>
    </row>
    <row r="214" spans="1:16">
      <c r="A214" s="49"/>
      <c r="B214" s="250">
        <f t="shared" si="5"/>
        <v>45596</v>
      </c>
      <c r="C214" s="95"/>
      <c r="D214" s="29"/>
      <c r="E214" s="59" t="str">
        <f>IF(C142="","",C142+Data!C$491)</f>
        <v/>
      </c>
      <c r="F214" s="59" t="str">
        <f>IF(D142="","",D142+Data!D$491)</f>
        <v/>
      </c>
      <c r="G214" s="59" t="str">
        <f>IF(E142="","",E142+Data!E$491)</f>
        <v/>
      </c>
      <c r="H214" s="59" t="str">
        <f>IF(F142="","",F142+Data!F$491)</f>
        <v/>
      </c>
      <c r="I214" s="59" t="str">
        <f>IF(G142="","",G142+Data!G$491)</f>
        <v/>
      </c>
      <c r="J214" s="59" t="str">
        <f>IF(H142="","",H142+Data!H$491)</f>
        <v/>
      </c>
      <c r="K214" s="59" t="str">
        <f>IF(I142="","",I142+Data!I$491)</f>
        <v/>
      </c>
      <c r="L214" s="59" t="str">
        <f>IF(J142="","",J142+Data!J$491)</f>
        <v/>
      </c>
      <c r="M214" s="59" t="str">
        <f>IF(K142="","",K142+Data!K$491)</f>
        <v/>
      </c>
      <c r="N214" s="59" t="str">
        <f>IF(L142="","",L142+Data!L$491)</f>
        <v/>
      </c>
      <c r="O214" s="59" t="str">
        <f>IF(M142="","",M142+Data!M$491)</f>
        <v/>
      </c>
      <c r="P214" s="59" t="str">
        <f>IF(N142="","",N142+Data!N$491)</f>
        <v/>
      </c>
    </row>
    <row r="215" spans="1:16">
      <c r="A215" s="49"/>
      <c r="B215" s="250">
        <f t="shared" si="5"/>
        <v>45603</v>
      </c>
      <c r="C215" s="29"/>
      <c r="D215" s="29"/>
      <c r="E215" s="59" t="str">
        <f>IF(C143="","",C143+Data!C$491)</f>
        <v/>
      </c>
      <c r="F215" s="59" t="str">
        <f>IF(D143="","",D143+Data!D$491)</f>
        <v/>
      </c>
      <c r="G215" s="59" t="str">
        <f>IF(E143="","",E143+Data!E$491)</f>
        <v/>
      </c>
      <c r="H215" s="59" t="str">
        <f>IF(F143="","",F143+Data!F$491)</f>
        <v/>
      </c>
      <c r="I215" s="59" t="str">
        <f>IF(G143="","",G143+Data!G$491)</f>
        <v/>
      </c>
      <c r="J215" s="59" t="str">
        <f>IF(H143="","",H143+Data!H$491)</f>
        <v/>
      </c>
      <c r="K215" s="59" t="str">
        <f>IF(I143="","",I143+Data!I$491)</f>
        <v/>
      </c>
      <c r="L215" s="59" t="str">
        <f>IF(J143="","",J143+Data!J$491)</f>
        <v/>
      </c>
      <c r="M215" s="59" t="str">
        <f>IF(K143="","",K143+Data!K$491)</f>
        <v/>
      </c>
      <c r="N215" s="59" t="str">
        <f>IF(L143="","",L143+Data!L$491)</f>
        <v/>
      </c>
      <c r="O215" s="59" t="str">
        <f>IF(M143="","",M143+Data!M$491)</f>
        <v/>
      </c>
      <c r="P215" s="59" t="str">
        <f>IF(N143="","",N143+Data!N$491)</f>
        <v/>
      </c>
    </row>
    <row r="216" spans="1:16">
      <c r="A216" s="49"/>
      <c r="B216" s="250">
        <f t="shared" si="5"/>
        <v>45610</v>
      </c>
      <c r="C216" s="29"/>
      <c r="D216" s="29"/>
      <c r="E216" s="59" t="str">
        <f>IF(C144="","",C144+Data!C$491)</f>
        <v/>
      </c>
      <c r="F216" s="59" t="str">
        <f>IF(D144="","",D144+Data!D$491)</f>
        <v/>
      </c>
      <c r="G216" s="59" t="str">
        <f>IF(E144="","",E144+Data!E$491)</f>
        <v/>
      </c>
      <c r="H216" s="59" t="str">
        <f>IF(F144="","",F144+Data!F$491)</f>
        <v/>
      </c>
      <c r="I216" s="59" t="str">
        <f>IF(G144="","",G144+Data!G$491)</f>
        <v/>
      </c>
      <c r="J216" s="59" t="str">
        <f>IF(H144="","",H144+Data!H$491)</f>
        <v/>
      </c>
      <c r="K216" s="59" t="str">
        <f>IF(I144="","",I144+Data!I$491)</f>
        <v/>
      </c>
      <c r="L216" s="59" t="str">
        <f>IF(J144="","",J144+Data!J$491)</f>
        <v/>
      </c>
      <c r="M216" s="59" t="str">
        <f>IF(K144="","",K144+Data!K$491)</f>
        <v/>
      </c>
      <c r="N216" s="59" t="str">
        <f>IF(L144="","",L144+Data!L$491)</f>
        <v/>
      </c>
      <c r="O216" s="59" t="str">
        <f>IF(M144="","",M144+Data!M$491)</f>
        <v/>
      </c>
      <c r="P216" s="59" t="str">
        <f>IF(N144="","",N144+Data!N$491)</f>
        <v/>
      </c>
    </row>
    <row r="217" spans="1:16">
      <c r="A217" s="49"/>
      <c r="B217" s="250">
        <f t="shared" si="5"/>
        <v>45617</v>
      </c>
      <c r="C217" s="29"/>
      <c r="D217" s="29"/>
      <c r="E217" s="59" t="str">
        <f>IF(C145="","",C145+Data!C$491)</f>
        <v/>
      </c>
      <c r="F217" s="59" t="str">
        <f>IF(D145="","",D145+Data!D$491)</f>
        <v/>
      </c>
      <c r="G217" s="59" t="str">
        <f>IF(E145="","",E145+Data!E$491)</f>
        <v/>
      </c>
      <c r="H217" s="59" t="str">
        <f>IF(F145="","",F145+Data!F$491)</f>
        <v/>
      </c>
      <c r="I217" s="59" t="str">
        <f>IF(G145="","",G145+Data!G$491)</f>
        <v/>
      </c>
      <c r="J217" s="59" t="str">
        <f>IF(H145="","",H145+Data!H$491)</f>
        <v/>
      </c>
      <c r="K217" s="59" t="str">
        <f>IF(I145="","",I145+Data!I$491)</f>
        <v/>
      </c>
      <c r="L217" s="59" t="str">
        <f>IF(J145="","",J145+Data!J$491)</f>
        <v/>
      </c>
      <c r="M217" s="59" t="str">
        <f>IF(K145="","",K145+Data!K$491)</f>
        <v/>
      </c>
      <c r="N217" s="59" t="str">
        <f>IF(L145="","",L145+Data!L$491)</f>
        <v/>
      </c>
      <c r="O217" s="59" t="str">
        <f>IF(M145="","",M145+Data!M$491)</f>
        <v/>
      </c>
      <c r="P217" s="59" t="str">
        <f>IF(N145="","",N145+Data!N$491)</f>
        <v/>
      </c>
    </row>
    <row r="218" spans="1:16">
      <c r="A218" s="49"/>
      <c r="B218" s="250">
        <f t="shared" si="5"/>
        <v>45624</v>
      </c>
      <c r="C218" s="29"/>
      <c r="D218" s="29"/>
      <c r="E218" s="59" t="str">
        <f>IF(C146="","",C146+Data!C$491)</f>
        <v/>
      </c>
      <c r="F218" s="59" t="str">
        <f>IF(D146="","",D146+Data!D$491)</f>
        <v/>
      </c>
      <c r="G218" s="59" t="str">
        <f>IF(E146="","",E146+Data!E$491)</f>
        <v/>
      </c>
      <c r="H218" s="59" t="str">
        <f>IF(F146="","",F146+Data!F$491)</f>
        <v/>
      </c>
      <c r="I218" s="59" t="str">
        <f>IF(G146="","",G146+Data!G$491)</f>
        <v/>
      </c>
      <c r="J218" s="59" t="str">
        <f>IF(H146="","",H146+Data!H$491)</f>
        <v/>
      </c>
      <c r="K218" s="59" t="str">
        <f>IF(I146="","",I146+Data!I$491)</f>
        <v/>
      </c>
      <c r="L218" s="59" t="str">
        <f>IF(J146="","",J146+Data!J$491)</f>
        <v/>
      </c>
      <c r="M218" s="59" t="str">
        <f>IF(K146="","",K146+Data!K$491)</f>
        <v/>
      </c>
      <c r="N218" s="59" t="str">
        <f>IF(L146="","",L146+Data!L$491)</f>
        <v/>
      </c>
      <c r="O218" s="59" t="str">
        <f>IF(M146="","",M146+Data!M$491)</f>
        <v/>
      </c>
      <c r="P218" s="59" t="str">
        <f>IF(N146="","",N146+Data!N$491)</f>
        <v/>
      </c>
    </row>
    <row r="219" spans="1:16">
      <c r="A219" s="49"/>
      <c r="B219" s="250">
        <f t="shared" si="5"/>
        <v>45631</v>
      </c>
      <c r="C219" s="29"/>
      <c r="D219" s="29"/>
      <c r="E219" s="59" t="str">
        <f>IF(C147="","",C147+Data!C$491)</f>
        <v/>
      </c>
      <c r="F219" s="59" t="str">
        <f>IF(D147="","",D147+Data!D$491)</f>
        <v/>
      </c>
      <c r="G219" s="59" t="str">
        <f>IF(E147="","",E147+Data!E$491)</f>
        <v/>
      </c>
      <c r="H219" s="59" t="str">
        <f>IF(F147="","",F147+Data!F$491)</f>
        <v/>
      </c>
      <c r="I219" s="59" t="str">
        <f>IF(G147="","",G147+Data!G$491)</f>
        <v/>
      </c>
      <c r="J219" s="59" t="str">
        <f>IF(H147="","",H147+Data!H$491)</f>
        <v/>
      </c>
      <c r="K219" s="59" t="str">
        <f>IF(I147="","",I147+Data!I$491)</f>
        <v/>
      </c>
      <c r="L219" s="59" t="str">
        <f>IF(J147="","",J147+Data!J$491)</f>
        <v/>
      </c>
      <c r="M219" s="59" t="str">
        <f>IF(K147="","",K147+Data!K$491)</f>
        <v/>
      </c>
      <c r="N219" s="59" t="str">
        <f>IF(L147="","",L147+Data!L$491)</f>
        <v/>
      </c>
      <c r="O219" s="59" t="str">
        <f>IF(M147="","",M147+Data!M$491)</f>
        <v/>
      </c>
      <c r="P219" s="59" t="str">
        <f>IF(N147="","",N147+Data!N$491)</f>
        <v/>
      </c>
    </row>
    <row r="220" spans="1:16">
      <c r="A220" s="49"/>
      <c r="B220" s="250">
        <f t="shared" si="5"/>
        <v>45638</v>
      </c>
      <c r="C220" s="29"/>
      <c r="D220" s="29"/>
      <c r="E220" s="59" t="str">
        <f>IF(C148="","",C148+Data!C$491)</f>
        <v/>
      </c>
      <c r="F220" s="59" t="str">
        <f>IF(D148="","",D148+Data!D$491)</f>
        <v/>
      </c>
      <c r="G220" s="59" t="str">
        <f>IF(E148="","",E148+Data!E$491)</f>
        <v/>
      </c>
      <c r="H220" s="59" t="str">
        <f>IF(F148="","",F148+Data!F$491)</f>
        <v/>
      </c>
      <c r="I220" s="59" t="str">
        <f>IF(G148="","",G148+Data!G$491)</f>
        <v/>
      </c>
      <c r="J220" s="59" t="str">
        <f>IF(H148="","",H148+Data!H$491)</f>
        <v/>
      </c>
      <c r="K220" s="59" t="str">
        <f>IF(I148="","",I148+Data!I$491)</f>
        <v/>
      </c>
      <c r="L220" s="59" t="str">
        <f>IF(J148="","",J148+Data!J$491)</f>
        <v/>
      </c>
      <c r="M220" s="59" t="str">
        <f>IF(K148="","",K148+Data!K$491)</f>
        <v/>
      </c>
      <c r="N220" s="59" t="str">
        <f>IF(L148="","",L148+Data!L$491)</f>
        <v/>
      </c>
      <c r="O220" s="59" t="str">
        <f>IF(M148="","",M148+Data!M$491)</f>
        <v/>
      </c>
      <c r="P220" s="59" t="str">
        <f>IF(N148="","",N148+Data!N$491)</f>
        <v/>
      </c>
    </row>
    <row r="221" spans="1:16">
      <c r="A221" s="49"/>
      <c r="B221" s="250">
        <f t="shared" si="5"/>
        <v>45645</v>
      </c>
      <c r="C221" s="29"/>
      <c r="D221" s="29"/>
      <c r="E221" s="59" t="str">
        <f>IF(C149="","",C149+Data!C$491)</f>
        <v/>
      </c>
      <c r="F221" s="59" t="str">
        <f>IF(D149="","",D149+Data!D$491)</f>
        <v/>
      </c>
      <c r="G221" s="59" t="str">
        <f>IF(E149="","",E149+Data!E$491)</f>
        <v/>
      </c>
      <c r="H221" s="59" t="str">
        <f>IF(F149="","",F149+Data!F$491)</f>
        <v/>
      </c>
      <c r="I221" s="59" t="str">
        <f>IF(G149="","",G149+Data!G$491)</f>
        <v/>
      </c>
      <c r="J221" s="59" t="str">
        <f>IF(H149="","",H149+Data!H$491)</f>
        <v/>
      </c>
      <c r="K221" s="59" t="str">
        <f>IF(I149="","",I149+Data!I$491)</f>
        <v/>
      </c>
      <c r="L221" s="59" t="str">
        <f>IF(J149="","",J149+Data!J$491)</f>
        <v/>
      </c>
      <c r="M221" s="59" t="str">
        <f>IF(K149="","",K149+Data!K$491)</f>
        <v/>
      </c>
      <c r="N221" s="59" t="str">
        <f>IF(L149="","",L149+Data!L$491)</f>
        <v/>
      </c>
      <c r="O221" s="59" t="str">
        <f>IF(M149="","",M149+Data!M$491)</f>
        <v/>
      </c>
      <c r="P221" s="59" t="str">
        <f>IF(N149="","",N149+Data!N$491)</f>
        <v/>
      </c>
    </row>
    <row r="222" spans="1:16">
      <c r="A222" s="49"/>
      <c r="B222" s="250">
        <f t="shared" si="5"/>
        <v>45652</v>
      </c>
      <c r="C222" s="29"/>
      <c r="D222" s="29"/>
      <c r="E222" s="59" t="str">
        <f>IF(C150="","",C150+Data!C$491)</f>
        <v/>
      </c>
      <c r="F222" s="59" t="str">
        <f>IF(D150="","",D150+Data!D$491)</f>
        <v/>
      </c>
      <c r="G222" s="59" t="str">
        <f>IF(E150="","",E150+Data!E$491)</f>
        <v/>
      </c>
      <c r="H222" s="59" t="str">
        <f>IF(F150="","",F150+Data!F$491)</f>
        <v/>
      </c>
      <c r="I222" s="59" t="str">
        <f>IF(G150="","",G150+Data!G$491)</f>
        <v/>
      </c>
      <c r="J222" s="59" t="str">
        <f>IF(H150="","",H150+Data!H$491)</f>
        <v/>
      </c>
      <c r="K222" s="59" t="str">
        <f>IF(I150="","",I150+Data!I$491)</f>
        <v/>
      </c>
      <c r="L222" s="59" t="str">
        <f>IF(J150="","",J150+Data!J$491)</f>
        <v/>
      </c>
      <c r="M222" s="59" t="str">
        <f>IF(K150="","",K150+Data!K$491)</f>
        <v/>
      </c>
      <c r="N222" s="59" t="str">
        <f>IF(L150="","",L150+Data!L$491)</f>
        <v/>
      </c>
      <c r="O222" s="59" t="str">
        <f>IF(M150="","",M150+Data!M$491)</f>
        <v/>
      </c>
      <c r="P222" s="59" t="str">
        <f>IF(N150="","",N150+Data!N$491)</f>
        <v/>
      </c>
    </row>
    <row r="223" spans="1:16">
      <c r="A223" s="249">
        <f>A188+1</f>
        <v>2025</v>
      </c>
      <c r="B223" s="250">
        <f t="shared" si="5"/>
        <v>45659</v>
      </c>
      <c r="C223" s="29"/>
      <c r="D223" s="29"/>
      <c r="E223" s="59" t="str">
        <f>IF(C151="","",C151+Data!C$491)</f>
        <v/>
      </c>
      <c r="F223" s="59" t="str">
        <f>IF(D151="","",D151+Data!D$491)</f>
        <v/>
      </c>
      <c r="G223" s="59" t="str">
        <f>IF(E151="","",E151+Data!E$491)</f>
        <v/>
      </c>
      <c r="H223" s="59" t="str">
        <f>IF(F151="","",F151+Data!F$491)</f>
        <v/>
      </c>
      <c r="I223" s="59" t="str">
        <f>IF(G151="","",G151+Data!G$491)</f>
        <v/>
      </c>
      <c r="J223" s="59" t="str">
        <f>IF(H151="","",H151+Data!H$491)</f>
        <v/>
      </c>
      <c r="K223" s="59" t="str">
        <f>IF(I151="","",I151+Data!I$491)</f>
        <v/>
      </c>
      <c r="L223" s="59" t="str">
        <f>IF(J151="","",J151+Data!J$491)</f>
        <v/>
      </c>
      <c r="M223" s="59" t="str">
        <f>IF(K151="","",K151+Data!K$491)</f>
        <v/>
      </c>
      <c r="N223" s="59" t="str">
        <f>IF(L151="","",L151+Data!L$491)</f>
        <v/>
      </c>
      <c r="O223" s="59" t="str">
        <f>IF(M151="","",M151+Data!M$491)</f>
        <v/>
      </c>
      <c r="P223" s="59" t="str">
        <f>IF(N151="","",N151+Data!N$491)</f>
        <v/>
      </c>
    </row>
    <row r="224" spans="1:16">
      <c r="A224" s="49"/>
      <c r="B224" s="250">
        <f t="shared" si="5"/>
        <v>45666</v>
      </c>
      <c r="C224" s="29"/>
      <c r="D224" s="29"/>
      <c r="E224" s="59" t="str">
        <f>IF(C152="","",C152+Data!C$491)</f>
        <v/>
      </c>
      <c r="F224" s="59" t="str">
        <f>IF(D152="","",D152+Data!D$491)</f>
        <v/>
      </c>
      <c r="G224" s="59" t="str">
        <f>IF(E152="","",E152+Data!E$491)</f>
        <v/>
      </c>
      <c r="H224" s="59" t="str">
        <f>IF(F152="","",F152+Data!F$491)</f>
        <v/>
      </c>
      <c r="I224" s="59" t="str">
        <f>IF(G152="","",G152+Data!G$491)</f>
        <v/>
      </c>
      <c r="J224" s="59" t="str">
        <f>IF(H152="","",H152+Data!H$491)</f>
        <v/>
      </c>
      <c r="K224" s="59" t="str">
        <f>IF(I152="","",I152+Data!I$491)</f>
        <v/>
      </c>
      <c r="L224" s="59" t="str">
        <f>IF(J152="","",J152+Data!J$491)</f>
        <v/>
      </c>
      <c r="M224" s="59" t="str">
        <f>IF(K152="","",K152+Data!K$491)</f>
        <v/>
      </c>
      <c r="N224" s="59" t="str">
        <f>IF(L152="","",L152+Data!L$491)</f>
        <v/>
      </c>
      <c r="O224" s="59" t="str">
        <f>IF(M152="","",M152+Data!M$491)</f>
        <v/>
      </c>
      <c r="P224" s="59" t="str">
        <f>IF(N152="","",N152+Data!N$491)</f>
        <v/>
      </c>
    </row>
    <row r="225" spans="1:16">
      <c r="A225" s="49"/>
      <c r="B225" s="250">
        <f t="shared" si="5"/>
        <v>45673</v>
      </c>
      <c r="C225" s="29"/>
      <c r="D225" s="29"/>
      <c r="E225" s="59" t="str">
        <f>IF(C153="","",C153+Data!C$491)</f>
        <v/>
      </c>
      <c r="F225" s="59" t="str">
        <f>IF(D153="","",D153+Data!D$491)</f>
        <v/>
      </c>
      <c r="G225" s="59" t="str">
        <f>IF(E153="","",E153+Data!E$491)</f>
        <v/>
      </c>
      <c r="H225" s="59" t="str">
        <f>IF(F153="","",F153+Data!F$491)</f>
        <v/>
      </c>
      <c r="I225" s="59" t="str">
        <f>IF(G153="","",G153+Data!G$491)</f>
        <v/>
      </c>
      <c r="J225" s="59" t="str">
        <f>IF(H153="","",H153+Data!H$491)</f>
        <v/>
      </c>
      <c r="K225" s="59" t="str">
        <f>IF(I153="","",I153+Data!I$491)</f>
        <v/>
      </c>
      <c r="L225" s="59" t="str">
        <f>IF(J153="","",J153+Data!J$491)</f>
        <v/>
      </c>
      <c r="M225" s="59" t="str">
        <f>IF(K153="","",K153+Data!K$491)</f>
        <v/>
      </c>
      <c r="N225" s="59" t="str">
        <f>IF(L153="","",L153+Data!L$491)</f>
        <v/>
      </c>
      <c r="O225" s="59" t="str">
        <f>IF(M153="","",M153+Data!M$491)</f>
        <v/>
      </c>
      <c r="P225" s="59" t="str">
        <f>IF(N153="","",N153+Data!N$491)</f>
        <v/>
      </c>
    </row>
    <row r="226" spans="1:16">
      <c r="A226" s="49"/>
      <c r="B226" s="250">
        <f t="shared" si="5"/>
        <v>45680</v>
      </c>
      <c r="C226" s="29"/>
      <c r="D226" s="29"/>
      <c r="E226" s="59" t="str">
        <f>IF(C154="","",C154+Data!C$491)</f>
        <v/>
      </c>
      <c r="F226" s="59" t="str">
        <f>IF(D154="","",D154+Data!D$491)</f>
        <v/>
      </c>
      <c r="G226" s="59" t="str">
        <f>IF(E154="","",E154+Data!E$491)</f>
        <v/>
      </c>
      <c r="H226" s="59" t="str">
        <f>IF(F154="","",F154+Data!F$491)</f>
        <v/>
      </c>
      <c r="I226" s="59" t="str">
        <f>IF(G154="","",G154+Data!G$491)</f>
        <v/>
      </c>
      <c r="J226" s="59" t="str">
        <f>IF(H154="","",H154+Data!H$491)</f>
        <v/>
      </c>
      <c r="K226" s="59" t="str">
        <f>IF(I154="","",I154+Data!I$491)</f>
        <v/>
      </c>
      <c r="L226" s="59" t="str">
        <f>IF(J154="","",J154+Data!J$491)</f>
        <v/>
      </c>
      <c r="M226" s="59" t="str">
        <f>IF(K154="","",K154+Data!K$491)</f>
        <v/>
      </c>
      <c r="N226" s="59" t="str">
        <f>IF(L154="","",L154+Data!L$491)</f>
        <v/>
      </c>
      <c r="O226" s="59" t="str">
        <f>IF(M154="","",M154+Data!M$491)</f>
        <v/>
      </c>
      <c r="P226" s="59" t="str">
        <f>IF(N154="","",N154+Data!N$491)</f>
        <v/>
      </c>
    </row>
    <row r="227" spans="1:16">
      <c r="A227" s="49"/>
      <c r="B227" s="250">
        <f t="shared" si="5"/>
        <v>45687</v>
      </c>
      <c r="C227" s="29"/>
      <c r="D227" s="29"/>
      <c r="E227" s="59" t="str">
        <f>IF(C155="","",C155+Data!C$491)</f>
        <v/>
      </c>
      <c r="F227" s="59" t="str">
        <f>IF(D155="","",D155+Data!D$491)</f>
        <v/>
      </c>
      <c r="G227" s="59" t="str">
        <f>IF(E155="","",E155+Data!E$491)</f>
        <v/>
      </c>
      <c r="H227" s="59" t="str">
        <f>IF(F155="","",F155+Data!F$491)</f>
        <v/>
      </c>
      <c r="I227" s="59" t="str">
        <f>IF(G155="","",G155+Data!G$491)</f>
        <v/>
      </c>
      <c r="J227" s="59" t="str">
        <f>IF(H155="","",H155+Data!H$491)</f>
        <v/>
      </c>
      <c r="K227" s="59" t="str">
        <f>IF(I155="","",I155+Data!I$491)</f>
        <v/>
      </c>
      <c r="L227" s="59" t="str">
        <f>IF(J155="","",J155+Data!J$491)</f>
        <v/>
      </c>
      <c r="M227" s="59" t="str">
        <f>IF(K155="","",K155+Data!K$491)</f>
        <v/>
      </c>
      <c r="N227" s="59" t="str">
        <f>IF(L155="","",L155+Data!L$491)</f>
        <v/>
      </c>
      <c r="O227" s="59" t="str">
        <f>IF(M155="","",M155+Data!M$491)</f>
        <v/>
      </c>
      <c r="P227" s="59" t="str">
        <f>IF(N155="","",N155+Data!N$491)</f>
        <v/>
      </c>
    </row>
    <row r="228" spans="1:16">
      <c r="A228" s="49"/>
      <c r="B228" s="250">
        <f t="shared" si="5"/>
        <v>45694</v>
      </c>
      <c r="C228" s="29"/>
      <c r="D228" s="29"/>
      <c r="E228" s="59" t="str">
        <f>IF(C156="","",C156+Data!C$491)</f>
        <v/>
      </c>
      <c r="F228" s="59" t="str">
        <f>IF(D156="","",D156+Data!D$491)</f>
        <v/>
      </c>
      <c r="G228" s="59" t="str">
        <f>IF(E156="","",E156+Data!E$491)</f>
        <v/>
      </c>
      <c r="H228" s="59" t="str">
        <f>IF(F156="","",F156+Data!F$491)</f>
        <v/>
      </c>
      <c r="I228" s="59" t="str">
        <f>IF(G156="","",G156+Data!G$491)</f>
        <v/>
      </c>
      <c r="J228" s="59" t="str">
        <f>IF(H156="","",H156+Data!H$491)</f>
        <v/>
      </c>
      <c r="K228" s="59" t="str">
        <f>IF(I156="","",I156+Data!I$491)</f>
        <v/>
      </c>
      <c r="L228" s="59" t="str">
        <f>IF(J156="","",J156+Data!J$491)</f>
        <v/>
      </c>
      <c r="M228" s="59" t="str">
        <f>IF(K156="","",K156+Data!K$491)</f>
        <v/>
      </c>
      <c r="N228" s="59" t="str">
        <f>IF(L156="","",L156+Data!L$491)</f>
        <v/>
      </c>
      <c r="O228" s="59" t="str">
        <f>IF(M156="","",M156+Data!M$491)</f>
        <v/>
      </c>
      <c r="P228" s="59" t="str">
        <f>IF(N156="","",N156+Data!N$491)</f>
        <v/>
      </c>
    </row>
    <row r="229" spans="1:16">
      <c r="A229" s="49"/>
      <c r="B229" s="250">
        <f t="shared" si="5"/>
        <v>45701</v>
      </c>
      <c r="C229" s="29"/>
      <c r="D229" s="29"/>
      <c r="E229" s="59" t="str">
        <f>IF(C157="","",C157+Data!C$491)</f>
        <v/>
      </c>
      <c r="F229" s="59" t="str">
        <f>IF(D157="","",D157+Data!D$491)</f>
        <v/>
      </c>
      <c r="G229" s="59" t="str">
        <f>IF(E157="","",E157+Data!E$491)</f>
        <v/>
      </c>
      <c r="H229" s="59" t="str">
        <f>IF(F157="","",F157+Data!F$491)</f>
        <v/>
      </c>
      <c r="I229" s="59" t="str">
        <f>IF(G157="","",G157+Data!G$491)</f>
        <v/>
      </c>
      <c r="J229" s="59" t="str">
        <f>IF(H157="","",H157+Data!H$491)</f>
        <v/>
      </c>
      <c r="K229" s="59" t="str">
        <f>IF(I157="","",I157+Data!I$491)</f>
        <v/>
      </c>
      <c r="L229" s="59" t="str">
        <f>IF(J157="","",J157+Data!J$491)</f>
        <v/>
      </c>
      <c r="M229" s="59" t="str">
        <f>IF(K157="","",K157+Data!K$491)</f>
        <v/>
      </c>
      <c r="N229" s="59" t="str">
        <f>IF(L157="","",L157+Data!L$491)</f>
        <v/>
      </c>
      <c r="O229" s="59" t="str">
        <f>IF(M157="","",M157+Data!M$491)</f>
        <v/>
      </c>
      <c r="P229" s="59" t="str">
        <f>IF(N157="","",N157+Data!N$491)</f>
        <v/>
      </c>
    </row>
    <row r="230" spans="1:16">
      <c r="A230" s="49"/>
      <c r="B230" s="250">
        <f t="shared" si="5"/>
        <v>45708</v>
      </c>
      <c r="C230" s="29"/>
      <c r="D230" s="29"/>
      <c r="E230" s="59" t="str">
        <f>IF(C158="","",C158+Data!C$491)</f>
        <v/>
      </c>
      <c r="F230" s="59" t="str">
        <f>IF(D158="","",D158+Data!D$491)</f>
        <v/>
      </c>
      <c r="G230" s="59" t="str">
        <f>IF(E158="","",E158+Data!E$491)</f>
        <v/>
      </c>
      <c r="H230" s="59" t="str">
        <f>IF(F158="","",F158+Data!F$491)</f>
        <v/>
      </c>
      <c r="I230" s="59" t="str">
        <f>IF(G158="","",G158+Data!G$491)</f>
        <v/>
      </c>
      <c r="J230" s="59" t="str">
        <f>IF(H158="","",H158+Data!H$491)</f>
        <v/>
      </c>
      <c r="K230" s="59" t="str">
        <f>IF(I158="","",I158+Data!I$491)</f>
        <v/>
      </c>
      <c r="L230" s="59" t="str">
        <f>IF(J158="","",J158+Data!J$491)</f>
        <v/>
      </c>
      <c r="M230" s="59" t="str">
        <f>IF(K158="","",K158+Data!K$491)</f>
        <v/>
      </c>
      <c r="N230" s="59" t="str">
        <f>IF(L158="","",L158+Data!L$491)</f>
        <v/>
      </c>
      <c r="O230" s="59" t="str">
        <f>IF(M158="","",M158+Data!M$491)</f>
        <v/>
      </c>
      <c r="P230" s="59" t="str">
        <f>IF(N158="","",N158+Data!N$491)</f>
        <v/>
      </c>
    </row>
    <row r="231" spans="1:16">
      <c r="A231" s="49"/>
      <c r="B231" s="250">
        <f t="shared" si="5"/>
        <v>45715</v>
      </c>
      <c r="C231" s="29"/>
      <c r="D231" s="29"/>
      <c r="E231" s="59" t="str">
        <f>IF(C159="","",C159+Data!C$491)</f>
        <v/>
      </c>
      <c r="F231" s="59" t="str">
        <f>IF(D159="","",D159+Data!D$491)</f>
        <v/>
      </c>
      <c r="G231" s="59" t="str">
        <f>IF(E159="","",E159+Data!E$491)</f>
        <v/>
      </c>
      <c r="H231" s="59" t="str">
        <f>IF(F159="","",F159+Data!F$491)</f>
        <v/>
      </c>
      <c r="I231" s="59" t="str">
        <f>IF(G159="","",G159+Data!G$491)</f>
        <v/>
      </c>
      <c r="J231" s="59" t="str">
        <f>IF(H159="","",H159+Data!H$491)</f>
        <v/>
      </c>
      <c r="K231" s="59" t="str">
        <f>IF(I159="","",I159+Data!I$491)</f>
        <v/>
      </c>
      <c r="L231" s="59" t="str">
        <f>IF(J159="","",J159+Data!J$491)</f>
        <v/>
      </c>
      <c r="M231" s="59" t="str">
        <f>IF(K159="","",K159+Data!K$491)</f>
        <v/>
      </c>
      <c r="N231" s="59" t="str">
        <f>IF(L159="","",L159+Data!L$491)</f>
        <v/>
      </c>
      <c r="O231" s="59" t="str">
        <f>IF(M159="","",M159+Data!M$491)</f>
        <v/>
      </c>
      <c r="P231" s="59" t="str">
        <f>IF(N159="","",N159+Data!N$491)</f>
        <v/>
      </c>
    </row>
    <row r="232" spans="1:16">
      <c r="A232" s="49"/>
      <c r="B232" s="250">
        <f t="shared" si="5"/>
        <v>45722</v>
      </c>
      <c r="C232" s="29"/>
      <c r="D232" s="29"/>
      <c r="E232" s="59" t="str">
        <f>IF(C160="","",C160+Data!C$491)</f>
        <v/>
      </c>
      <c r="F232" s="59" t="str">
        <f>IF(D160="","",D160+Data!D$491)</f>
        <v/>
      </c>
      <c r="G232" s="59" t="str">
        <f>IF(E160="","",E160+Data!E$491)</f>
        <v/>
      </c>
      <c r="H232" s="59" t="str">
        <f>IF(F160="","",F160+Data!F$491)</f>
        <v/>
      </c>
      <c r="I232" s="59" t="str">
        <f>IF(G160="","",G160+Data!G$491)</f>
        <v/>
      </c>
      <c r="J232" s="59" t="str">
        <f>IF(H160="","",H160+Data!H$491)</f>
        <v/>
      </c>
      <c r="K232" s="59" t="str">
        <f>IF(I160="","",I160+Data!I$491)</f>
        <v/>
      </c>
      <c r="L232" s="59" t="str">
        <f>IF(J160="","",J160+Data!J$491)</f>
        <v/>
      </c>
      <c r="M232" s="59" t="str">
        <f>IF(K160="","",K160+Data!K$491)</f>
        <v/>
      </c>
      <c r="N232" s="59" t="str">
        <f>IF(L160="","",L160+Data!L$491)</f>
        <v/>
      </c>
      <c r="O232" s="59" t="str">
        <f>IF(M160="","",M160+Data!M$491)</f>
        <v/>
      </c>
      <c r="P232" s="59" t="str">
        <f>IF(N160="","",N160+Data!N$491)</f>
        <v/>
      </c>
    </row>
    <row r="233" spans="1:16">
      <c r="A233" s="49"/>
      <c r="B233" s="250">
        <f t="shared" si="5"/>
        <v>45729</v>
      </c>
      <c r="C233" s="29"/>
      <c r="D233" s="29"/>
      <c r="E233" s="59" t="str">
        <f>IF(C161="","",C161+Data!C$491)</f>
        <v/>
      </c>
      <c r="F233" s="59" t="str">
        <f>IF(D161="","",D161+Data!D$491)</f>
        <v/>
      </c>
      <c r="G233" s="59" t="str">
        <f>IF(E161="","",E161+Data!E$491)</f>
        <v/>
      </c>
      <c r="H233" s="59" t="str">
        <f>IF(F161="","",F161+Data!F$491)</f>
        <v/>
      </c>
      <c r="I233" s="59" t="str">
        <f>IF(G161="","",G161+Data!G$491)</f>
        <v/>
      </c>
      <c r="J233" s="59" t="str">
        <f>IF(H161="","",H161+Data!H$491)</f>
        <v/>
      </c>
      <c r="K233" s="59" t="str">
        <f>IF(I161="","",I161+Data!I$491)</f>
        <v/>
      </c>
      <c r="L233" s="59" t="str">
        <f>IF(J161="","",J161+Data!J$491)</f>
        <v/>
      </c>
      <c r="M233" s="59" t="str">
        <f>IF(K161="","",K161+Data!K$491)</f>
        <v/>
      </c>
      <c r="N233" s="59" t="str">
        <f>IF(L161="","",L161+Data!L$491)</f>
        <v/>
      </c>
      <c r="O233" s="59" t="str">
        <f>IF(M161="","",M161+Data!M$491)</f>
        <v/>
      </c>
      <c r="P233" s="59" t="str">
        <f>IF(N161="","",N161+Data!N$491)</f>
        <v/>
      </c>
    </row>
    <row r="234" spans="1:16">
      <c r="A234" s="49"/>
      <c r="B234" s="250">
        <f t="shared" si="5"/>
        <v>45736</v>
      </c>
      <c r="C234" s="29"/>
      <c r="D234" s="29"/>
      <c r="E234" s="59" t="str">
        <f>IF(C162="","",C162+Data!C$491)</f>
        <v/>
      </c>
      <c r="F234" s="59" t="str">
        <f>IF(D162="","",D162+Data!D$491)</f>
        <v/>
      </c>
      <c r="G234" s="59" t="str">
        <f>IF(E162="","",E162+Data!E$491)</f>
        <v/>
      </c>
      <c r="H234" s="59" t="str">
        <f>IF(F162="","",F162+Data!F$491)</f>
        <v/>
      </c>
      <c r="I234" s="59" t="str">
        <f>IF(G162="","",G162+Data!G$491)</f>
        <v/>
      </c>
      <c r="J234" s="59" t="str">
        <f>IF(H162="","",H162+Data!H$491)</f>
        <v/>
      </c>
      <c r="K234" s="59" t="str">
        <f>IF(I162="","",I162+Data!I$491)</f>
        <v/>
      </c>
      <c r="L234" s="59" t="str">
        <f>IF(J162="","",J162+Data!J$491)</f>
        <v/>
      </c>
      <c r="M234" s="59" t="str">
        <f>IF(K162="","",K162+Data!K$491)</f>
        <v/>
      </c>
      <c r="N234" s="59" t="str">
        <f>IF(L162="","",L162+Data!L$491)</f>
        <v/>
      </c>
      <c r="O234" s="59" t="str">
        <f>IF(M162="","",M162+Data!M$491)</f>
        <v/>
      </c>
      <c r="P234" s="59" t="str">
        <f>IF(N162="","",N162+Data!N$491)</f>
        <v/>
      </c>
    </row>
    <row r="235" spans="1:16">
      <c r="A235" s="49"/>
      <c r="B235" s="250">
        <f t="shared" si="5"/>
        <v>45743</v>
      </c>
      <c r="C235" s="29"/>
      <c r="D235" s="29"/>
      <c r="E235" s="59" t="str">
        <f>IF(C163="","",C163+Data!C$491)</f>
        <v/>
      </c>
      <c r="F235" s="59" t="str">
        <f>IF(D163="","",D163+Data!D$491)</f>
        <v/>
      </c>
      <c r="G235" s="59" t="str">
        <f>IF(E163="","",E163+Data!E$491)</f>
        <v/>
      </c>
      <c r="H235" s="59" t="str">
        <f>IF(F163="","",F163+Data!F$491)</f>
        <v/>
      </c>
      <c r="I235" s="59" t="str">
        <f>IF(G163="","",G163+Data!G$491)</f>
        <v/>
      </c>
      <c r="J235" s="59" t="str">
        <f>IF(H163="","",H163+Data!H$491)</f>
        <v/>
      </c>
      <c r="K235" s="59" t="str">
        <f>IF(I163="","",I163+Data!I$491)</f>
        <v/>
      </c>
      <c r="L235" s="59" t="str">
        <f>IF(J163="","",J163+Data!J$491)</f>
        <v/>
      </c>
      <c r="M235" s="59" t="str">
        <f>IF(K163="","",K163+Data!K$491)</f>
        <v/>
      </c>
      <c r="N235" s="59" t="str">
        <f>IF(L163="","",L163+Data!L$491)</f>
        <v/>
      </c>
      <c r="O235" s="59" t="str">
        <f>IF(M163="","",M163+Data!M$491)</f>
        <v/>
      </c>
      <c r="P235" s="59" t="str">
        <f>IF(N163="","",N163+Data!N$491)</f>
        <v/>
      </c>
    </row>
    <row r="236" spans="1:16">
      <c r="A236" s="49"/>
      <c r="B236" s="250">
        <f t="shared" si="5"/>
        <v>45750</v>
      </c>
      <c r="C236" s="29"/>
      <c r="D236" s="29"/>
      <c r="E236" s="59" t="str">
        <f>IF(C164="","",C164+Data!C$491)</f>
        <v/>
      </c>
      <c r="F236" s="59" t="str">
        <f>IF(D164="","",D164+Data!D$491)</f>
        <v/>
      </c>
      <c r="G236" s="59" t="str">
        <f>IF(E164="","",E164+Data!E$491)</f>
        <v/>
      </c>
      <c r="H236" s="59" t="str">
        <f>IF(F164="","",F164+Data!F$491)</f>
        <v/>
      </c>
      <c r="I236" s="59" t="str">
        <f>IF(G164="","",G164+Data!G$491)</f>
        <v/>
      </c>
      <c r="J236" s="59" t="str">
        <f>IF(H164="","",H164+Data!H$491)</f>
        <v/>
      </c>
      <c r="K236" s="59" t="str">
        <f>IF(I164="","",I164+Data!I$491)</f>
        <v/>
      </c>
      <c r="L236" s="59" t="str">
        <f>IF(J164="","",J164+Data!J$491)</f>
        <v/>
      </c>
      <c r="M236" s="59" t="str">
        <f>IF(K164="","",K164+Data!K$491)</f>
        <v/>
      </c>
      <c r="N236" s="59" t="str">
        <f>IF(L164="","",L164+Data!L$491)</f>
        <v/>
      </c>
      <c r="O236" s="59" t="str">
        <f>IF(M164="","",M164+Data!M$491)</f>
        <v/>
      </c>
      <c r="P236" s="59" t="str">
        <f>IF(N164="","",N164+Data!N$491)</f>
        <v/>
      </c>
    </row>
    <row r="237" spans="1:16">
      <c r="A237" s="49"/>
      <c r="B237" s="250">
        <f t="shared" si="5"/>
        <v>45757</v>
      </c>
      <c r="C237" s="29"/>
      <c r="D237" s="29"/>
      <c r="E237" s="59" t="str">
        <f>IF(C165="","",C165+Data!C$491)</f>
        <v/>
      </c>
      <c r="F237" s="59" t="str">
        <f>IF(D165="","",D165+Data!D$491)</f>
        <v/>
      </c>
      <c r="G237" s="59" t="str">
        <f>IF(E165="","",E165+Data!E$491)</f>
        <v/>
      </c>
      <c r="H237" s="59" t="str">
        <f>IF(F165="","",F165+Data!F$491)</f>
        <v/>
      </c>
      <c r="I237" s="59" t="str">
        <f>IF(G165="","",G165+Data!G$491)</f>
        <v/>
      </c>
      <c r="J237" s="59" t="str">
        <f>IF(H165="","",H165+Data!H$491)</f>
        <v/>
      </c>
      <c r="K237" s="59" t="str">
        <f>IF(I165="","",I165+Data!I$491)</f>
        <v/>
      </c>
      <c r="L237" s="59" t="str">
        <f>IF(J165="","",J165+Data!J$491)</f>
        <v/>
      </c>
      <c r="M237" s="59" t="str">
        <f>IF(K165="","",K165+Data!K$491)</f>
        <v/>
      </c>
      <c r="N237" s="59" t="str">
        <f>IF(L165="","",L165+Data!L$491)</f>
        <v/>
      </c>
      <c r="O237" s="59" t="str">
        <f>IF(M165="","",M165+Data!M$491)</f>
        <v/>
      </c>
      <c r="P237" s="59" t="str">
        <f>IF(N165="","",N165+Data!N$491)</f>
        <v/>
      </c>
    </row>
    <row r="238" spans="1:16">
      <c r="A238" s="49"/>
      <c r="B238" s="250">
        <f t="shared" si="5"/>
        <v>45764</v>
      </c>
      <c r="C238" s="29"/>
      <c r="D238" s="29"/>
      <c r="E238" s="59" t="str">
        <f>IF(C166="","",C166+Data!C$491)</f>
        <v/>
      </c>
      <c r="F238" s="59" t="str">
        <f>IF(D166="","",D166+Data!D$491)</f>
        <v/>
      </c>
      <c r="G238" s="59" t="str">
        <f>IF(E166="","",E166+Data!E$491)</f>
        <v/>
      </c>
      <c r="H238" s="59" t="str">
        <f>IF(F166="","",F166+Data!F$491)</f>
        <v/>
      </c>
      <c r="I238" s="59" t="str">
        <f>IF(G166="","",G166+Data!G$491)</f>
        <v/>
      </c>
      <c r="J238" s="59" t="str">
        <f>IF(H166="","",H166+Data!H$491)</f>
        <v/>
      </c>
      <c r="K238" s="59" t="str">
        <f>IF(I166="","",I166+Data!I$491)</f>
        <v/>
      </c>
      <c r="L238" s="59" t="str">
        <f>IF(J166="","",J166+Data!J$491)</f>
        <v/>
      </c>
      <c r="M238" s="59" t="str">
        <f>IF(K166="","",K166+Data!K$491)</f>
        <v/>
      </c>
      <c r="N238" s="59" t="str">
        <f>IF(L166="","",L166+Data!L$491)</f>
        <v/>
      </c>
      <c r="O238" s="59" t="str">
        <f>IF(M166="","",M166+Data!M$491)</f>
        <v/>
      </c>
      <c r="P238" s="59" t="str">
        <f>IF(N166="","",N166+Data!N$491)</f>
        <v/>
      </c>
    </row>
    <row r="239" spans="1:16">
      <c r="A239" s="49"/>
      <c r="B239" s="250">
        <f t="shared" si="5"/>
        <v>45771</v>
      </c>
      <c r="C239" s="29"/>
      <c r="D239" s="29"/>
      <c r="E239" s="59" t="str">
        <f>IF(C167="","",C167+Data!C$491)</f>
        <v/>
      </c>
      <c r="F239" s="59" t="str">
        <f>IF(D167="","",D167+Data!D$491)</f>
        <v/>
      </c>
      <c r="G239" s="59" t="str">
        <f>IF(E167="","",E167+Data!E$491)</f>
        <v/>
      </c>
      <c r="H239" s="59" t="str">
        <f>IF(F167="","",F167+Data!F$491)</f>
        <v/>
      </c>
      <c r="I239" s="59" t="str">
        <f>IF(G167="","",G167+Data!G$491)</f>
        <v/>
      </c>
      <c r="J239" s="59" t="str">
        <f>IF(H167="","",H167+Data!H$491)</f>
        <v/>
      </c>
      <c r="K239" s="59" t="str">
        <f>IF(I167="","",I167+Data!I$491)</f>
        <v/>
      </c>
      <c r="L239" s="59" t="str">
        <f>IF(J167="","",J167+Data!J$491)</f>
        <v/>
      </c>
      <c r="M239" s="59" t="str">
        <f>IF(K167="","",K167+Data!K$491)</f>
        <v/>
      </c>
      <c r="N239" s="59" t="str">
        <f>IF(L167="","",L167+Data!L$491)</f>
        <v/>
      </c>
      <c r="O239" s="59" t="str">
        <f>IF(M167="","",M167+Data!M$491)</f>
        <v/>
      </c>
      <c r="P239" s="59" t="str">
        <f>IF(N167="","",N167+Data!N$491)</f>
        <v/>
      </c>
    </row>
    <row r="240" spans="1:16">
      <c r="A240" s="49"/>
      <c r="B240" s="250">
        <f t="shared" si="5"/>
        <v>45778</v>
      </c>
      <c r="C240" s="29"/>
      <c r="D240" s="29"/>
      <c r="E240" s="59" t="str">
        <f>IF(C168="","",C168+Data!C$491)</f>
        <v/>
      </c>
      <c r="F240" s="59" t="str">
        <f>IF(D168="","",D168+Data!D$491)</f>
        <v/>
      </c>
      <c r="G240" s="59" t="str">
        <f>IF(E168="","",E168+Data!E$491)</f>
        <v/>
      </c>
      <c r="H240" s="59" t="str">
        <f>IF(F168="","",F168+Data!F$491)</f>
        <v/>
      </c>
      <c r="I240" s="59" t="str">
        <f>IF(G168="","",G168+Data!G$491)</f>
        <v/>
      </c>
      <c r="J240" s="59" t="str">
        <f>IF(H168="","",H168+Data!H$491)</f>
        <v/>
      </c>
      <c r="K240" s="59" t="str">
        <f>IF(I168="","",I168+Data!I$491)</f>
        <v/>
      </c>
      <c r="L240" s="59" t="str">
        <f>IF(J168="","",J168+Data!J$491)</f>
        <v/>
      </c>
      <c r="M240" s="59" t="str">
        <f>IF(K168="","",K168+Data!K$491)</f>
        <v/>
      </c>
      <c r="N240" s="59" t="str">
        <f>IF(L168="","",L168+Data!L$491)</f>
        <v/>
      </c>
      <c r="O240" s="59" t="str">
        <f>IF(M168="","",M168+Data!M$491)</f>
        <v/>
      </c>
      <c r="P240" s="59" t="str">
        <f>IF(N168="","",N168+Data!N$491)</f>
        <v/>
      </c>
    </row>
    <row r="241" spans="1:16">
      <c r="A241" s="49"/>
      <c r="B241" s="250">
        <f t="shared" si="5"/>
        <v>45785</v>
      </c>
      <c r="C241" s="29"/>
      <c r="D241" s="29"/>
      <c r="E241" s="59" t="str">
        <f>IF(C169="","",C169+Data!C$491)</f>
        <v/>
      </c>
      <c r="F241" s="59" t="str">
        <f>IF(D169="","",D169+Data!D$491)</f>
        <v/>
      </c>
      <c r="G241" s="59" t="str">
        <f>IF(E169="","",E169+Data!E$491)</f>
        <v/>
      </c>
      <c r="H241" s="59" t="str">
        <f>IF(F169="","",F169+Data!F$491)</f>
        <v/>
      </c>
      <c r="I241" s="59" t="str">
        <f>IF(G169="","",G169+Data!G$491)</f>
        <v/>
      </c>
      <c r="J241" s="59" t="str">
        <f>IF(H169="","",H169+Data!H$491)</f>
        <v/>
      </c>
      <c r="K241" s="59" t="str">
        <f>IF(I169="","",I169+Data!I$491)</f>
        <v/>
      </c>
      <c r="L241" s="59" t="str">
        <f>IF(J169="","",J169+Data!J$491)</f>
        <v/>
      </c>
      <c r="M241" s="59" t="str">
        <f>IF(K169="","",K169+Data!K$491)</f>
        <v/>
      </c>
      <c r="N241" s="59" t="str">
        <f>IF(L169="","",L169+Data!L$491)</f>
        <v/>
      </c>
      <c r="O241" s="59" t="str">
        <f>IF(M169="","",M169+Data!M$491)</f>
        <v/>
      </c>
      <c r="P241" s="59" t="str">
        <f>IF(N169="","",N169+Data!N$491)</f>
        <v/>
      </c>
    </row>
    <row r="242" spans="1:16">
      <c r="A242" s="49"/>
      <c r="B242" s="250">
        <f t="shared" si="5"/>
        <v>45792</v>
      </c>
      <c r="C242" s="29"/>
      <c r="D242" s="29"/>
      <c r="E242" s="59" t="str">
        <f>IF(C170="","",C170+Data!C$491)</f>
        <v/>
      </c>
      <c r="F242" s="59" t="str">
        <f>IF(D170="","",D170+Data!D$491)</f>
        <v/>
      </c>
      <c r="G242" s="59" t="str">
        <f>IF(E170="","",E170+Data!E$491)</f>
        <v/>
      </c>
      <c r="H242" s="59" t="str">
        <f>IF(F170="","",F170+Data!F$491)</f>
        <v/>
      </c>
      <c r="I242" s="59" t="str">
        <f>IF(G170="","",G170+Data!G$491)</f>
        <v/>
      </c>
      <c r="J242" s="59" t="str">
        <f>IF(H170="","",H170+Data!H$491)</f>
        <v/>
      </c>
      <c r="K242" s="59" t="str">
        <f>IF(I170="","",I170+Data!I$491)</f>
        <v/>
      </c>
      <c r="L242" s="59" t="str">
        <f>IF(J170="","",J170+Data!J$491)</f>
        <v/>
      </c>
      <c r="M242" s="59" t="str">
        <f>IF(K170="","",K170+Data!K$491)</f>
        <v/>
      </c>
      <c r="N242" s="59" t="str">
        <f>IF(L170="","",L170+Data!L$491)</f>
        <v/>
      </c>
      <c r="O242" s="59" t="str">
        <f>IF(M170="","",M170+Data!M$491)</f>
        <v/>
      </c>
      <c r="P242" s="59" t="str">
        <f>IF(N170="","",N170+Data!N$491)</f>
        <v/>
      </c>
    </row>
    <row r="243" spans="1:16">
      <c r="A243" s="49"/>
      <c r="B243" s="250">
        <f t="shared" si="5"/>
        <v>45799</v>
      </c>
      <c r="C243" s="29"/>
      <c r="D243" s="29"/>
      <c r="E243" s="59" t="str">
        <f>IF(C171="","",C171+Data!C$491)</f>
        <v/>
      </c>
      <c r="F243" s="59" t="str">
        <f>IF(D171="","",D171+Data!D$491)</f>
        <v/>
      </c>
      <c r="G243" s="59" t="str">
        <f>IF(E171="","",E171+Data!E$491)</f>
        <v/>
      </c>
      <c r="H243" s="59" t="str">
        <f>IF(F171="","",F171+Data!F$491)</f>
        <v/>
      </c>
      <c r="I243" s="59" t="str">
        <f>IF(G171="","",G171+Data!G$491)</f>
        <v/>
      </c>
      <c r="J243" s="59" t="str">
        <f>IF(H171="","",H171+Data!H$491)</f>
        <v/>
      </c>
      <c r="K243" s="59" t="str">
        <f>IF(I171="","",I171+Data!I$491)</f>
        <v/>
      </c>
      <c r="L243" s="59" t="str">
        <f>IF(J171="","",J171+Data!J$491)</f>
        <v/>
      </c>
      <c r="M243" s="59" t="str">
        <f>IF(K171="","",K171+Data!K$491)</f>
        <v/>
      </c>
      <c r="N243" s="59" t="str">
        <f>IF(L171="","",L171+Data!L$491)</f>
        <v/>
      </c>
      <c r="O243" s="59" t="str">
        <f>IF(M171="","",M171+Data!M$491)</f>
        <v/>
      </c>
      <c r="P243" s="59" t="str">
        <f>IF(N171="","",N171+Data!N$491)</f>
        <v/>
      </c>
    </row>
    <row r="244" spans="1:16">
      <c r="A244" s="49"/>
      <c r="B244" s="250">
        <f t="shared" si="5"/>
        <v>45806</v>
      </c>
      <c r="C244" s="29"/>
      <c r="D244" s="29"/>
      <c r="E244" s="59" t="str">
        <f>IF(C172="","",C172+Data!C$491)</f>
        <v/>
      </c>
      <c r="F244" s="59" t="str">
        <f>IF(D172="","",D172+Data!D$491)</f>
        <v/>
      </c>
      <c r="G244" s="59" t="str">
        <f>IF(E172="","",E172+Data!E$491)</f>
        <v/>
      </c>
      <c r="H244" s="59" t="str">
        <f>IF(F172="","",F172+Data!F$491)</f>
        <v/>
      </c>
      <c r="I244" s="59" t="str">
        <f>IF(G172="","",G172+Data!G$491)</f>
        <v/>
      </c>
      <c r="J244" s="59" t="str">
        <f>IF(H172="","",H172+Data!H$491)</f>
        <v/>
      </c>
      <c r="K244" s="59" t="str">
        <f>IF(I172="","",I172+Data!I$491)</f>
        <v/>
      </c>
      <c r="L244" s="59" t="str">
        <f>IF(J172="","",J172+Data!J$491)</f>
        <v/>
      </c>
      <c r="M244" s="59" t="str">
        <f>IF(K172="","",K172+Data!K$491)</f>
        <v/>
      </c>
      <c r="N244" s="59" t="str">
        <f>IF(L172="","",L172+Data!L$491)</f>
        <v/>
      </c>
      <c r="O244" s="59" t="str">
        <f>IF(M172="","",M172+Data!M$491)</f>
        <v/>
      </c>
      <c r="P244" s="59" t="str">
        <f>IF(N172="","",N172+Data!N$491)</f>
        <v/>
      </c>
    </row>
    <row r="245" spans="1:16">
      <c r="A245" s="49"/>
      <c r="B245" s="250">
        <f t="shared" si="5"/>
        <v>45813</v>
      </c>
      <c r="C245" s="29"/>
      <c r="D245" s="29"/>
      <c r="E245" s="59" t="str">
        <f>IF(C173="","",C173+Data!C$491)</f>
        <v/>
      </c>
      <c r="F245" s="59" t="str">
        <f>IF(D173="","",D173+Data!D$491)</f>
        <v/>
      </c>
      <c r="G245" s="59" t="str">
        <f>IF(E173="","",E173+Data!E$491)</f>
        <v/>
      </c>
      <c r="H245" s="59" t="str">
        <f>IF(F173="","",F173+Data!F$491)</f>
        <v/>
      </c>
      <c r="I245" s="59" t="str">
        <f>IF(G173="","",G173+Data!G$491)</f>
        <v/>
      </c>
      <c r="J245" s="59" t="str">
        <f>IF(H173="","",H173+Data!H$491)</f>
        <v/>
      </c>
      <c r="K245" s="59" t="str">
        <f>IF(I173="","",I173+Data!I$491)</f>
        <v/>
      </c>
      <c r="L245" s="59" t="str">
        <f>IF(J173="","",J173+Data!J$491)</f>
        <v/>
      </c>
      <c r="M245" s="59" t="str">
        <f>IF(K173="","",K173+Data!K$491)</f>
        <v/>
      </c>
      <c r="N245" s="59" t="str">
        <f>IF(L173="","",L173+Data!L$491)</f>
        <v/>
      </c>
      <c r="O245" s="59" t="str">
        <f>IF(M173="","",M173+Data!M$491)</f>
        <v/>
      </c>
      <c r="P245" s="59" t="str">
        <f>IF(N173="","",N173+Data!N$491)</f>
        <v/>
      </c>
    </row>
    <row r="246" spans="1:16">
      <c r="A246" s="49"/>
      <c r="B246" s="250">
        <f t="shared" si="5"/>
        <v>45820</v>
      </c>
      <c r="C246" s="29"/>
      <c r="D246" s="29"/>
      <c r="E246" s="59" t="str">
        <f>IF(C174="","",C174+Data!C$491)</f>
        <v/>
      </c>
      <c r="F246" s="59" t="str">
        <f>IF(D174="","",D174+Data!D$491)</f>
        <v/>
      </c>
      <c r="G246" s="59" t="str">
        <f>IF(E174="","",E174+Data!E$491)</f>
        <v/>
      </c>
      <c r="H246" s="59" t="str">
        <f>IF(F174="","",F174+Data!F$491)</f>
        <v/>
      </c>
      <c r="I246" s="59" t="str">
        <f>IF(G174="","",G174+Data!G$491)</f>
        <v/>
      </c>
      <c r="J246" s="59" t="str">
        <f>IF(H174="","",H174+Data!H$491)</f>
        <v/>
      </c>
      <c r="K246" s="59" t="str">
        <f>IF(I174="","",I174+Data!I$491)</f>
        <v/>
      </c>
      <c r="L246" s="59" t="str">
        <f>IF(J174="","",J174+Data!J$491)</f>
        <v/>
      </c>
      <c r="M246" s="59" t="str">
        <f>IF(K174="","",K174+Data!K$491)</f>
        <v/>
      </c>
      <c r="N246" s="59" t="str">
        <f>IF(L174="","",L174+Data!L$491)</f>
        <v/>
      </c>
      <c r="O246" s="59" t="str">
        <f>IF(M174="","",M174+Data!M$491)</f>
        <v/>
      </c>
      <c r="P246" s="59" t="str">
        <f>IF(N174="","",N174+Data!N$491)</f>
        <v/>
      </c>
    </row>
    <row r="247" spans="1:16">
      <c r="A247" s="49"/>
      <c r="B247" s="250">
        <f t="shared" si="5"/>
        <v>45827</v>
      </c>
      <c r="C247" s="29"/>
      <c r="D247" s="29"/>
      <c r="E247" s="59" t="str">
        <f>IF(C175="","",C175+Data!C$491)</f>
        <v/>
      </c>
      <c r="F247" s="59" t="str">
        <f>IF(D175="","",D175+Data!D$491)</f>
        <v/>
      </c>
      <c r="G247" s="59" t="str">
        <f>IF(E175="","",E175+Data!E$491)</f>
        <v/>
      </c>
      <c r="H247" s="59" t="str">
        <f>IF(F175="","",F175+Data!F$491)</f>
        <v/>
      </c>
      <c r="I247" s="59" t="str">
        <f>IF(G175="","",G175+Data!G$491)</f>
        <v/>
      </c>
      <c r="J247" s="59" t="str">
        <f>IF(H175="","",H175+Data!H$491)</f>
        <v/>
      </c>
      <c r="K247" s="59" t="str">
        <f>IF(I175="","",I175+Data!I$491)</f>
        <v/>
      </c>
      <c r="L247" s="59" t="str">
        <f>IF(J175="","",J175+Data!J$491)</f>
        <v/>
      </c>
      <c r="M247" s="59" t="str">
        <f>IF(K175="","",K175+Data!K$491)</f>
        <v/>
      </c>
      <c r="N247" s="59" t="str">
        <f>IF(L175="","",L175+Data!L$491)</f>
        <v/>
      </c>
      <c r="O247" s="59" t="str">
        <f>IF(M175="","",M175+Data!M$491)</f>
        <v/>
      </c>
      <c r="P247" s="59" t="str">
        <f>IF(N175="","",N175+Data!N$491)</f>
        <v/>
      </c>
    </row>
    <row r="248" spans="1:16">
      <c r="A248" s="49"/>
      <c r="B248" s="250">
        <f t="shared" si="5"/>
        <v>45834</v>
      </c>
      <c r="C248" s="29"/>
      <c r="D248" s="29"/>
      <c r="E248" s="59" t="str">
        <f>IF(C176="","",C176+Data!C$491)</f>
        <v/>
      </c>
      <c r="F248" s="59" t="str">
        <f>IF(D176="","",D176+Data!D$491)</f>
        <v/>
      </c>
      <c r="G248" s="59" t="str">
        <f>IF(E176="","",E176+Data!E$491)</f>
        <v/>
      </c>
      <c r="H248" s="59" t="str">
        <f>IF(F176="","",F176+Data!F$491)</f>
        <v/>
      </c>
      <c r="I248" s="59" t="str">
        <f>IF(G176="","",G176+Data!G$491)</f>
        <v/>
      </c>
      <c r="J248" s="59" t="str">
        <f>IF(H176="","",H176+Data!H$491)</f>
        <v/>
      </c>
      <c r="K248" s="59" t="str">
        <f>IF(I176="","",I176+Data!I$491)</f>
        <v/>
      </c>
      <c r="L248" s="59" t="str">
        <f>IF(J176="","",J176+Data!J$491)</f>
        <v/>
      </c>
      <c r="M248" s="59" t="str">
        <f>IF(K176="","",K176+Data!K$491)</f>
        <v/>
      </c>
      <c r="N248" s="59" t="str">
        <f>IF(L176="","",L176+Data!L$491)</f>
        <v/>
      </c>
      <c r="O248" s="59" t="str">
        <f>IF(M176="","",M176+Data!M$491)</f>
        <v/>
      </c>
      <c r="P248" s="59" t="str">
        <f>IF(N176="","",N176+Data!N$491)</f>
        <v/>
      </c>
    </row>
    <row r="249" spans="1:16">
      <c r="A249" s="49"/>
      <c r="B249" s="250">
        <f t="shared" si="5"/>
        <v>45841</v>
      </c>
      <c r="C249" s="29"/>
      <c r="D249" s="29"/>
      <c r="E249" s="59" t="str">
        <f>IF(C177="","",C177+Data!C$491)</f>
        <v/>
      </c>
      <c r="F249" s="59" t="str">
        <f>IF(D177="","",D177+Data!D$491)</f>
        <v/>
      </c>
      <c r="G249" s="59" t="str">
        <f>IF(E177="","",E177+Data!E$491)</f>
        <v/>
      </c>
      <c r="H249" s="59" t="str">
        <f>IF(F177="","",F177+Data!F$491)</f>
        <v/>
      </c>
      <c r="I249" s="59" t="str">
        <f>IF(G177="","",G177+Data!G$491)</f>
        <v/>
      </c>
      <c r="J249" s="59" t="str">
        <f>IF(H177="","",H177+Data!H$491)</f>
        <v/>
      </c>
      <c r="K249" s="59" t="str">
        <f>IF(I177="","",I177+Data!I$491)</f>
        <v/>
      </c>
      <c r="L249" s="59" t="str">
        <f>IF(J177="","",J177+Data!J$491)</f>
        <v/>
      </c>
      <c r="M249" s="59" t="str">
        <f>IF(K177="","",K177+Data!K$491)</f>
        <v/>
      </c>
      <c r="N249" s="59" t="str">
        <f>IF(L177="","",L177+Data!L$491)</f>
        <v/>
      </c>
      <c r="O249" s="59" t="str">
        <f>IF(M177="","",M177+Data!M$491)</f>
        <v/>
      </c>
      <c r="P249" s="59" t="str">
        <f>IF(N177="","",N177+Data!N$491)</f>
        <v/>
      </c>
    </row>
    <row r="250" spans="1:16">
      <c r="A250" s="49"/>
      <c r="B250" s="250">
        <f t="shared" si="5"/>
        <v>45848</v>
      </c>
      <c r="C250" s="29"/>
      <c r="D250" s="29"/>
      <c r="E250" s="59" t="str">
        <f>IF(C178="","",C178+Data!C$491)</f>
        <v/>
      </c>
      <c r="F250" s="59" t="str">
        <f>IF(D178="","",D178+Data!D$491)</f>
        <v/>
      </c>
      <c r="G250" s="59" t="str">
        <f>IF(E178="","",E178+Data!E$491)</f>
        <v/>
      </c>
      <c r="H250" s="59" t="str">
        <f>IF(F178="","",F178+Data!F$491)</f>
        <v/>
      </c>
      <c r="I250" s="59" t="str">
        <f>IF(G178="","",G178+Data!G$491)</f>
        <v/>
      </c>
      <c r="J250" s="59" t="str">
        <f>IF(H178="","",H178+Data!H$491)</f>
        <v/>
      </c>
      <c r="K250" s="59" t="str">
        <f>IF(I178="","",I178+Data!I$491)</f>
        <v/>
      </c>
      <c r="L250" s="59" t="str">
        <f>IF(J178="","",J178+Data!J$491)</f>
        <v/>
      </c>
      <c r="M250" s="59" t="str">
        <f>IF(K178="","",K178+Data!K$491)</f>
        <v/>
      </c>
      <c r="N250" s="59" t="str">
        <f>IF(L178="","",L178+Data!L$491)</f>
        <v/>
      </c>
      <c r="O250" s="59" t="str">
        <f>IF(M178="","",M178+Data!M$491)</f>
        <v/>
      </c>
      <c r="P250" s="59" t="str">
        <f>IF(N178="","",N178+Data!N$491)</f>
        <v/>
      </c>
    </row>
    <row r="251" spans="1:16">
      <c r="A251" s="49"/>
      <c r="B251" s="250">
        <f t="shared" si="5"/>
        <v>45855</v>
      </c>
      <c r="C251" s="29"/>
      <c r="D251" s="29"/>
      <c r="E251" s="59" t="str">
        <f>IF(C179="","",C179+Data!C$491)</f>
        <v/>
      </c>
      <c r="F251" s="59" t="str">
        <f>IF(D179="","",D179+Data!D$491)</f>
        <v/>
      </c>
      <c r="G251" s="59" t="str">
        <f>IF(E179="","",E179+Data!E$491)</f>
        <v/>
      </c>
      <c r="H251" s="59" t="str">
        <f>IF(F179="","",F179+Data!F$491)</f>
        <v/>
      </c>
      <c r="I251" s="59" t="str">
        <f>IF(G179="","",G179+Data!G$491)</f>
        <v/>
      </c>
      <c r="J251" s="59" t="str">
        <f>IF(H179="","",H179+Data!H$491)</f>
        <v/>
      </c>
      <c r="K251" s="59" t="str">
        <f>IF(I179="","",I179+Data!I$491)</f>
        <v/>
      </c>
      <c r="L251" s="59" t="str">
        <f>IF(J179="","",J179+Data!J$491)</f>
        <v/>
      </c>
      <c r="M251" s="59" t="str">
        <f>IF(K179="","",K179+Data!K$491)</f>
        <v/>
      </c>
      <c r="N251" s="59" t="str">
        <f>IF(L179="","",L179+Data!L$491)</f>
        <v/>
      </c>
      <c r="O251" s="59" t="str">
        <f>IF(M179="","",M179+Data!M$491)</f>
        <v/>
      </c>
      <c r="P251" s="59" t="str">
        <f>IF(N179="","",N179+Data!N$491)</f>
        <v/>
      </c>
    </row>
    <row r="252" spans="1:16" ht="13.5" thickBot="1">
      <c r="A252" s="50"/>
      <c r="B252" s="251">
        <f t="shared" si="5"/>
        <v>45862</v>
      </c>
      <c r="C252" s="32"/>
      <c r="D252" s="32"/>
      <c r="E252" s="58" t="str">
        <f>IF(C180="","",C180+Data!C$491)</f>
        <v/>
      </c>
      <c r="F252" s="58" t="str">
        <f>IF(D180="","",D180+Data!D$491)</f>
        <v/>
      </c>
      <c r="G252" s="58" t="str">
        <f>IF(E180="","",E180+Data!E$491)</f>
        <v/>
      </c>
      <c r="H252" s="58" t="str">
        <f>IF(F180="","",F180+Data!F$491)</f>
        <v/>
      </c>
      <c r="I252" s="58" t="str">
        <f>IF(G180="","",G180+Data!G$491)</f>
        <v/>
      </c>
      <c r="J252" s="58" t="str">
        <f>IF(H180="","",H180+Data!H$491)</f>
        <v/>
      </c>
      <c r="K252" s="58" t="str">
        <f>IF(I180="","",I180+Data!I$491)</f>
        <v/>
      </c>
      <c r="L252" s="58" t="str">
        <f>IF(J180="","",J180+Data!J$491)</f>
        <v/>
      </c>
      <c r="M252" s="58" t="str">
        <f>IF(K180="","",K180+Data!K$491)</f>
        <v/>
      </c>
      <c r="N252" s="58" t="str">
        <f>IF(L180="","",L180+Data!L$491)</f>
        <v/>
      </c>
      <c r="O252" s="58" t="str">
        <f>IF(M180="","",M180+Data!M$491)</f>
        <v/>
      </c>
      <c r="P252" s="58" t="str">
        <f>IF(N180="","",N180+Data!N$491)</f>
        <v/>
      </c>
    </row>
    <row r="253" spans="1:16">
      <c r="A253" s="24" t="s">
        <v>162</v>
      </c>
      <c r="B253" s="29"/>
      <c r="C253" s="29"/>
      <c r="D253" s="29"/>
      <c r="E253" s="29"/>
      <c r="F253" s="29"/>
      <c r="G253" s="29"/>
      <c r="H253" s="29"/>
      <c r="I253" s="29"/>
      <c r="J253" s="29"/>
      <c r="K253" s="29"/>
      <c r="L253" s="29"/>
      <c r="M253" s="29"/>
      <c r="N253" s="29"/>
      <c r="O253" s="29"/>
      <c r="P253" s="29"/>
    </row>
    <row r="254" spans="1:16" ht="12.75" customHeight="1">
      <c r="A254" s="54" t="s">
        <v>267</v>
      </c>
      <c r="B254" s="29"/>
      <c r="C254" s="29"/>
      <c r="D254" s="29"/>
      <c r="E254" s="29"/>
      <c r="F254" s="29"/>
      <c r="G254" s="29"/>
      <c r="H254" s="29"/>
      <c r="I254" s="29"/>
      <c r="J254" s="29"/>
      <c r="K254" s="29"/>
      <c r="L254" s="29"/>
      <c r="M254" s="29"/>
      <c r="N254" s="29"/>
      <c r="O254" s="29"/>
      <c r="P254" s="29"/>
    </row>
    <row r="255" spans="1:16" ht="12.75" customHeight="1">
      <c r="A255" s="45"/>
      <c r="B255" s="45"/>
      <c r="C255" s="45"/>
      <c r="D255" s="45"/>
      <c r="E255" s="45"/>
      <c r="F255" s="45"/>
      <c r="G255" s="45"/>
      <c r="H255" s="45"/>
      <c r="I255" s="45"/>
      <c r="J255" s="45"/>
      <c r="K255" s="45"/>
      <c r="L255" s="45"/>
      <c r="M255" s="45"/>
      <c r="N255" s="45"/>
      <c r="O255" s="45"/>
      <c r="P255" s="45"/>
    </row>
    <row r="256" spans="1:16" ht="13.5" thickBot="1">
      <c r="A256" s="51" t="s">
        <v>400</v>
      </c>
      <c r="B256" s="32"/>
      <c r="C256" s="32"/>
      <c r="D256" s="32"/>
      <c r="E256" s="32"/>
      <c r="F256" s="32"/>
      <c r="G256" s="32"/>
      <c r="H256" s="32"/>
      <c r="I256" s="32"/>
      <c r="J256" s="32"/>
      <c r="K256" s="32"/>
      <c r="L256" s="32"/>
      <c r="M256" s="32"/>
      <c r="N256" s="32"/>
      <c r="O256" s="32"/>
      <c r="P256" s="32"/>
    </row>
    <row r="257" spans="1:16">
      <c r="A257" s="219" t="s">
        <v>20</v>
      </c>
      <c r="B257" s="219" t="s">
        <v>24</v>
      </c>
      <c r="C257" s="219" t="s">
        <v>34</v>
      </c>
      <c r="D257" s="29"/>
      <c r="E257" s="364"/>
      <c r="F257" s="364"/>
      <c r="G257" s="364"/>
      <c r="H257" s="364"/>
      <c r="I257" s="364"/>
      <c r="J257" s="334" t="s">
        <v>123</v>
      </c>
      <c r="K257" s="364"/>
      <c r="L257" s="364"/>
      <c r="M257" s="364"/>
      <c r="N257" s="364"/>
      <c r="O257" s="364"/>
      <c r="P257" s="364"/>
    </row>
    <row r="258" spans="1:16" ht="13.5" thickBot="1">
      <c r="A258" s="220" t="s">
        <v>38</v>
      </c>
      <c r="B258" s="220" t="s">
        <v>35</v>
      </c>
      <c r="C258" s="369" t="s">
        <v>36</v>
      </c>
      <c r="D258" s="50"/>
      <c r="E258" s="366" t="s">
        <v>106</v>
      </c>
      <c r="F258" s="220" t="s">
        <v>51</v>
      </c>
      <c r="G258" s="220" t="s">
        <v>52</v>
      </c>
      <c r="H258" s="220" t="s">
        <v>53</v>
      </c>
      <c r="I258" s="220" t="s">
        <v>54</v>
      </c>
      <c r="J258" s="220" t="s">
        <v>55</v>
      </c>
      <c r="K258" s="220" t="s">
        <v>56</v>
      </c>
      <c r="L258" s="220" t="s">
        <v>57</v>
      </c>
      <c r="M258" s="220" t="s">
        <v>58</v>
      </c>
      <c r="N258" s="220" t="s">
        <v>59</v>
      </c>
      <c r="O258" s="220" t="s">
        <v>60</v>
      </c>
      <c r="P258" s="220" t="s">
        <v>61</v>
      </c>
    </row>
    <row r="259" spans="1:16">
      <c r="A259" s="29"/>
      <c r="B259" s="30"/>
      <c r="C259" s="29"/>
      <c r="D259" s="29"/>
      <c r="E259" s="200"/>
      <c r="F259" s="201"/>
      <c r="G259" s="201"/>
      <c r="H259" s="201"/>
      <c r="I259" s="201"/>
      <c r="J259" s="164" t="s">
        <v>108</v>
      </c>
      <c r="K259" s="201"/>
      <c r="L259" s="201"/>
      <c r="M259" s="201"/>
      <c r="N259" s="201"/>
      <c r="O259" s="201"/>
      <c r="P259" s="201"/>
    </row>
    <row r="260" spans="1:16">
      <c r="A260" s="249">
        <v>2024</v>
      </c>
      <c r="B260" s="273">
        <v>45414</v>
      </c>
      <c r="C260" s="70" t="str">
        <f>IF(Data!C225="","",Data!C225)</f>
        <v/>
      </c>
      <c r="D260" s="29"/>
      <c r="E260" s="59" t="str">
        <f>IF(Data!E225="","",Data!E225)</f>
        <v/>
      </c>
      <c r="F260" s="59" t="str">
        <f>IF(Data!F225="","",Data!F225)</f>
        <v/>
      </c>
      <c r="G260" s="59" t="str">
        <f>IF(Data!G225="","",Data!G225)</f>
        <v/>
      </c>
      <c r="H260" s="59" t="str">
        <f>IF(Data!H225="","",Data!H225)</f>
        <v/>
      </c>
      <c r="I260" s="59" t="str">
        <f>IF(Data!I225="","",Data!I225)</f>
        <v/>
      </c>
      <c r="J260" s="59" t="str">
        <f>IF(Data!J225="","",Data!J225)</f>
        <v/>
      </c>
      <c r="K260" s="59" t="str">
        <f>IF(Data!K225="","",Data!K225)</f>
        <v/>
      </c>
      <c r="L260" s="59" t="str">
        <f>IF(Data!L225="","",Data!L225)</f>
        <v/>
      </c>
      <c r="M260" s="59" t="str">
        <f>IF(Data!M225="","",Data!M225)</f>
        <v/>
      </c>
      <c r="N260" s="59" t="str">
        <f>IF(Data!N225="","",Data!N225)</f>
        <v/>
      </c>
      <c r="O260" s="59" t="str">
        <f>IF(Data!O225="","",Data!O225)</f>
        <v/>
      </c>
      <c r="P260" s="59" t="str">
        <f>IF(Data!P225="","",Data!P225)</f>
        <v/>
      </c>
    </row>
    <row r="261" spans="1:16">
      <c r="A261" s="49"/>
      <c r="B261" s="250">
        <f>B260+7</f>
        <v>45421</v>
      </c>
      <c r="C261" s="70" t="str">
        <f>IF(Data!C226="","",Data!C226)</f>
        <v/>
      </c>
      <c r="D261" s="29"/>
      <c r="E261" s="59" t="str">
        <f>IF(Data!E226="","",Data!E226)</f>
        <v/>
      </c>
      <c r="F261" s="59" t="str">
        <f>IF(Data!F226="","",Data!F226)</f>
        <v/>
      </c>
      <c r="G261" s="59" t="str">
        <f>IF(Data!G226="","",Data!G226)</f>
        <v/>
      </c>
      <c r="H261" s="59" t="str">
        <f>IF(Data!H226="","",Data!H226)</f>
        <v/>
      </c>
      <c r="I261" s="59" t="str">
        <f>IF(Data!I226="","",Data!I226)</f>
        <v/>
      </c>
      <c r="J261" s="59" t="str">
        <f>IF(Data!J226="","",Data!J226)</f>
        <v/>
      </c>
      <c r="K261" s="59" t="str">
        <f>IF(Data!K226="","",Data!K226)</f>
        <v/>
      </c>
      <c r="L261" s="59" t="str">
        <f>IF(Data!L226="","",Data!L226)</f>
        <v/>
      </c>
      <c r="M261" s="59" t="str">
        <f>IF(Data!M226="","",Data!M226)</f>
        <v/>
      </c>
      <c r="N261" s="59" t="str">
        <f>IF(Data!N226="","",Data!N226)</f>
        <v/>
      </c>
      <c r="O261" s="59" t="str">
        <f>IF(Data!O226="","",Data!O226)</f>
        <v/>
      </c>
      <c r="P261" s="59" t="str">
        <f>IF(Data!P226="","",Data!P226)</f>
        <v/>
      </c>
    </row>
    <row r="262" spans="1:16">
      <c r="A262" s="49"/>
      <c r="B262" s="250">
        <f t="shared" ref="B262:B324" si="6">B261+7</f>
        <v>45428</v>
      </c>
      <c r="C262" s="70" t="str">
        <f>IF(Data!C227="","",Data!C227)</f>
        <v/>
      </c>
      <c r="D262" s="29"/>
      <c r="E262" s="59" t="str">
        <f>IF(Data!E227="","",Data!E227)</f>
        <v/>
      </c>
      <c r="F262" s="59" t="str">
        <f>IF(Data!F227="","",Data!F227)</f>
        <v/>
      </c>
      <c r="G262" s="59" t="str">
        <f>IF(Data!G227="","",Data!G227)</f>
        <v/>
      </c>
      <c r="H262" s="59" t="str">
        <f>IF(Data!H227="","",Data!H227)</f>
        <v/>
      </c>
      <c r="I262" s="59" t="str">
        <f>IF(Data!I227="","",Data!I227)</f>
        <v/>
      </c>
      <c r="J262" s="59" t="str">
        <f>IF(Data!J227="","",Data!J227)</f>
        <v/>
      </c>
      <c r="K262" s="59" t="str">
        <f>IF(Data!K227="","",Data!K227)</f>
        <v/>
      </c>
      <c r="L262" s="59" t="str">
        <f>IF(Data!L227="","",Data!L227)</f>
        <v/>
      </c>
      <c r="M262" s="59" t="str">
        <f>IF(Data!M227="","",Data!M227)</f>
        <v/>
      </c>
      <c r="N262" s="59" t="str">
        <f>IF(Data!N227="","",Data!N227)</f>
        <v/>
      </c>
      <c r="O262" s="59" t="str">
        <f>IF(Data!O227="","",Data!O227)</f>
        <v/>
      </c>
      <c r="P262" s="59" t="str">
        <f>IF(Data!P227="","",Data!P227)</f>
        <v/>
      </c>
    </row>
    <row r="263" spans="1:16">
      <c r="A263" s="49"/>
      <c r="B263" s="250">
        <f t="shared" si="6"/>
        <v>45435</v>
      </c>
      <c r="C263" s="70" t="str">
        <f>IF(Data!C228="","",Data!C228)</f>
        <v/>
      </c>
      <c r="D263" s="29"/>
      <c r="E263" s="59" t="str">
        <f>IF(Data!E228="","",Data!E228)</f>
        <v/>
      </c>
      <c r="F263" s="59" t="str">
        <f>IF(Data!F228="","",Data!F228)</f>
        <v/>
      </c>
      <c r="G263" s="59" t="str">
        <f>IF(Data!G228="","",Data!G228)</f>
        <v/>
      </c>
      <c r="H263" s="59" t="str">
        <f>IF(Data!H228="","",Data!H228)</f>
        <v/>
      </c>
      <c r="I263" s="59" t="str">
        <f>IF(Data!I228="","",Data!I228)</f>
        <v/>
      </c>
      <c r="J263" s="59" t="str">
        <f>IF(Data!J228="","",Data!J228)</f>
        <v/>
      </c>
      <c r="K263" s="59" t="str">
        <f>IF(Data!K228="","",Data!K228)</f>
        <v/>
      </c>
      <c r="L263" s="59" t="str">
        <f>IF(Data!L228="","",Data!L228)</f>
        <v/>
      </c>
      <c r="M263" s="59" t="str">
        <f>IF(Data!M228="","",Data!M228)</f>
        <v/>
      </c>
      <c r="N263" s="59" t="str">
        <f>IF(Data!N228="","",Data!N228)</f>
        <v/>
      </c>
      <c r="O263" s="59" t="str">
        <f>IF(Data!O228="","",Data!O228)</f>
        <v/>
      </c>
      <c r="P263" s="59" t="str">
        <f>IF(Data!P228="","",Data!P228)</f>
        <v/>
      </c>
    </row>
    <row r="264" spans="1:16">
      <c r="A264" s="49"/>
      <c r="B264" s="250">
        <f t="shared" si="6"/>
        <v>45442</v>
      </c>
      <c r="C264" s="70" t="str">
        <f>IF(Data!C229="","",Data!C229)</f>
        <v/>
      </c>
      <c r="D264" s="29"/>
      <c r="E264" s="59" t="str">
        <f>IF(Data!E229="","",Data!E229)</f>
        <v/>
      </c>
      <c r="F264" s="59" t="str">
        <f>IF(Data!F229="","",Data!F229)</f>
        <v/>
      </c>
      <c r="G264" s="59" t="str">
        <f>IF(Data!G229="","",Data!G229)</f>
        <v/>
      </c>
      <c r="H264" s="59" t="str">
        <f>IF(Data!H229="","",Data!H229)</f>
        <v/>
      </c>
      <c r="I264" s="59" t="str">
        <f>IF(Data!I229="","",Data!I229)</f>
        <v/>
      </c>
      <c r="J264" s="59" t="str">
        <f>IF(Data!J229="","",Data!J229)</f>
        <v/>
      </c>
      <c r="K264" s="59" t="str">
        <f>IF(Data!K229="","",Data!K229)</f>
        <v/>
      </c>
      <c r="L264" s="59" t="str">
        <f>IF(Data!L229="","",Data!L229)</f>
        <v/>
      </c>
      <c r="M264" s="59" t="str">
        <f>IF(Data!M229="","",Data!M229)</f>
        <v/>
      </c>
      <c r="N264" s="59" t="str">
        <f>IF(Data!N229="","",Data!N229)</f>
        <v/>
      </c>
      <c r="O264" s="59" t="str">
        <f>IF(Data!O229="","",Data!O229)</f>
        <v/>
      </c>
      <c r="P264" s="59" t="str">
        <f>IF(Data!P229="","",Data!P229)</f>
        <v/>
      </c>
    </row>
    <row r="265" spans="1:16">
      <c r="A265" s="49"/>
      <c r="B265" s="250">
        <f t="shared" si="6"/>
        <v>45449</v>
      </c>
      <c r="C265" s="70" t="str">
        <f>IF(Data!C230="","",Data!C230)</f>
        <v/>
      </c>
      <c r="D265" s="29"/>
      <c r="E265" s="59" t="str">
        <f>IF(Data!E230="","",Data!E230)</f>
        <v/>
      </c>
      <c r="F265" s="59" t="str">
        <f>IF(Data!F230="","",Data!F230)</f>
        <v/>
      </c>
      <c r="G265" s="59" t="str">
        <f>IF(Data!G230="","",Data!G230)</f>
        <v/>
      </c>
      <c r="H265" s="59" t="str">
        <f>IF(Data!H230="","",Data!H230)</f>
        <v/>
      </c>
      <c r="I265" s="59" t="str">
        <f>IF(Data!I230="","",Data!I230)</f>
        <v/>
      </c>
      <c r="J265" s="59" t="str">
        <f>IF(Data!J230="","",Data!J230)</f>
        <v/>
      </c>
      <c r="K265" s="59" t="str">
        <f>IF(Data!K230="","",Data!K230)</f>
        <v/>
      </c>
      <c r="L265" s="59" t="str">
        <f>IF(Data!L230="","",Data!L230)</f>
        <v/>
      </c>
      <c r="M265" s="59" t="str">
        <f>IF(Data!M230="","",Data!M230)</f>
        <v/>
      </c>
      <c r="N265" s="59" t="str">
        <f>IF(Data!N230="","",Data!N230)</f>
        <v/>
      </c>
      <c r="O265" s="59" t="str">
        <f>IF(Data!O230="","",Data!O230)</f>
        <v/>
      </c>
      <c r="P265" s="59" t="str">
        <f>IF(Data!P230="","",Data!P230)</f>
        <v/>
      </c>
    </row>
    <row r="266" spans="1:16">
      <c r="A266" s="49"/>
      <c r="B266" s="250">
        <f t="shared" si="6"/>
        <v>45456</v>
      </c>
      <c r="C266" s="70" t="str">
        <f>IF(Data!C231="","",Data!C231)</f>
        <v/>
      </c>
      <c r="D266" s="29"/>
      <c r="E266" s="59" t="str">
        <f>IF(Data!E231="","",Data!E231)</f>
        <v/>
      </c>
      <c r="F266" s="59" t="str">
        <f>IF(Data!F231="","",Data!F231)</f>
        <v/>
      </c>
      <c r="G266" s="59" t="str">
        <f>IF(Data!G231="","",Data!G231)</f>
        <v/>
      </c>
      <c r="H266" s="59" t="str">
        <f>IF(Data!H231="","",Data!H231)</f>
        <v/>
      </c>
      <c r="I266" s="59" t="str">
        <f>IF(Data!I231="","",Data!I231)</f>
        <v/>
      </c>
      <c r="J266" s="59" t="str">
        <f>IF(Data!J231="","",Data!J231)</f>
        <v/>
      </c>
      <c r="K266" s="59" t="str">
        <f>IF(Data!K231="","",Data!K231)</f>
        <v/>
      </c>
      <c r="L266" s="59" t="str">
        <f>IF(Data!L231="","",Data!L231)</f>
        <v/>
      </c>
      <c r="M266" s="59" t="str">
        <f>IF(Data!M231="","",Data!M231)</f>
        <v/>
      </c>
      <c r="N266" s="59" t="str">
        <f>IF(Data!N231="","",Data!N231)</f>
        <v/>
      </c>
      <c r="O266" s="59" t="str">
        <f>IF(Data!O231="","",Data!O231)</f>
        <v/>
      </c>
      <c r="P266" s="59" t="str">
        <f>IF(Data!P231="","",Data!P231)</f>
        <v/>
      </c>
    </row>
    <row r="267" spans="1:16">
      <c r="A267" s="49"/>
      <c r="B267" s="250">
        <f t="shared" si="6"/>
        <v>45463</v>
      </c>
      <c r="C267" s="70" t="str">
        <f>IF(Data!C232="","",Data!C232)</f>
        <v/>
      </c>
      <c r="D267" s="29"/>
      <c r="E267" s="59" t="str">
        <f>IF(Data!E232="","",Data!E232)</f>
        <v/>
      </c>
      <c r="F267" s="59" t="str">
        <f>IF(Data!F232="","",Data!F232)</f>
        <v/>
      </c>
      <c r="G267" s="59" t="str">
        <f>IF(Data!G232="","",Data!G232)</f>
        <v/>
      </c>
      <c r="H267" s="59" t="str">
        <f>IF(Data!H232="","",Data!H232)</f>
        <v/>
      </c>
      <c r="I267" s="59" t="str">
        <f>IF(Data!I232="","",Data!I232)</f>
        <v/>
      </c>
      <c r="J267" s="59" t="str">
        <f>IF(Data!J232="","",Data!J232)</f>
        <v/>
      </c>
      <c r="K267" s="59" t="str">
        <f>IF(Data!K232="","",Data!K232)</f>
        <v/>
      </c>
      <c r="L267" s="59" t="str">
        <f>IF(Data!L232="","",Data!L232)</f>
        <v/>
      </c>
      <c r="M267" s="59" t="str">
        <f>IF(Data!M232="","",Data!M232)</f>
        <v/>
      </c>
      <c r="N267" s="59" t="str">
        <f>IF(Data!N232="","",Data!N232)</f>
        <v/>
      </c>
      <c r="O267" s="59" t="str">
        <f>IF(Data!O232="","",Data!O232)</f>
        <v/>
      </c>
      <c r="P267" s="59" t="str">
        <f>IF(Data!P232="","",Data!P232)</f>
        <v/>
      </c>
    </row>
    <row r="268" spans="1:16">
      <c r="A268" s="49"/>
      <c r="B268" s="250">
        <f t="shared" si="6"/>
        <v>45470</v>
      </c>
      <c r="C268" s="70" t="str">
        <f>IF(Data!C233="","",Data!C233)</f>
        <v/>
      </c>
      <c r="D268" s="29"/>
      <c r="E268" s="59" t="str">
        <f>IF(Data!E233="","",Data!E233)</f>
        <v/>
      </c>
      <c r="F268" s="59" t="str">
        <f>IF(Data!F233="","",Data!F233)</f>
        <v/>
      </c>
      <c r="G268" s="59" t="str">
        <f>IF(Data!G233="","",Data!G233)</f>
        <v/>
      </c>
      <c r="H268" s="59" t="str">
        <f>IF(Data!H233="","",Data!H233)</f>
        <v/>
      </c>
      <c r="I268" s="59" t="str">
        <f>IF(Data!I233="","",Data!I233)</f>
        <v/>
      </c>
      <c r="J268" s="59" t="str">
        <f>IF(Data!J233="","",Data!J233)</f>
        <v/>
      </c>
      <c r="K268" s="59" t="str">
        <f>IF(Data!K233="","",Data!K233)</f>
        <v/>
      </c>
      <c r="L268" s="59" t="str">
        <f>IF(Data!L233="","",Data!L233)</f>
        <v/>
      </c>
      <c r="M268" s="59" t="str">
        <f>IF(Data!M233="","",Data!M233)</f>
        <v/>
      </c>
      <c r="N268" s="59" t="str">
        <f>IF(Data!N233="","",Data!N233)</f>
        <v/>
      </c>
      <c r="O268" s="59" t="str">
        <f>IF(Data!O233="","",Data!O233)</f>
        <v/>
      </c>
      <c r="P268" s="59" t="str">
        <f>IF(Data!P233="","",Data!P233)</f>
        <v/>
      </c>
    </row>
    <row r="269" spans="1:16">
      <c r="A269" s="49"/>
      <c r="B269" s="250">
        <f t="shared" si="6"/>
        <v>45477</v>
      </c>
      <c r="C269" s="70" t="str">
        <f>IF(Data!C234="","",Data!C234)</f>
        <v/>
      </c>
      <c r="D269" s="29"/>
      <c r="E269" s="59" t="str">
        <f>IF(Data!E234="","",Data!E234)</f>
        <v/>
      </c>
      <c r="F269" s="59" t="str">
        <f>IF(Data!F234="","",Data!F234)</f>
        <v/>
      </c>
      <c r="G269" s="59" t="str">
        <f>IF(Data!G234="","",Data!G234)</f>
        <v/>
      </c>
      <c r="H269" s="59" t="str">
        <f>IF(Data!H234="","",Data!H234)</f>
        <v/>
      </c>
      <c r="I269" s="59" t="str">
        <f>IF(Data!I234="","",Data!I234)</f>
        <v/>
      </c>
      <c r="J269" s="59" t="str">
        <f>IF(Data!J234="","",Data!J234)</f>
        <v/>
      </c>
      <c r="K269" s="59" t="str">
        <f>IF(Data!K234="","",Data!K234)</f>
        <v/>
      </c>
      <c r="L269" s="59" t="str">
        <f>IF(Data!L234="","",Data!L234)</f>
        <v/>
      </c>
      <c r="M269" s="59" t="str">
        <f>IF(Data!M234="","",Data!M234)</f>
        <v/>
      </c>
      <c r="N269" s="59" t="str">
        <f>IF(Data!N234="","",Data!N234)</f>
        <v/>
      </c>
      <c r="O269" s="59" t="str">
        <f>IF(Data!O234="","",Data!O234)</f>
        <v/>
      </c>
      <c r="P269" s="59" t="str">
        <f>IF(Data!P234="","",Data!P234)</f>
        <v/>
      </c>
    </row>
    <row r="270" spans="1:16">
      <c r="A270" s="49"/>
      <c r="B270" s="250">
        <f t="shared" si="6"/>
        <v>45484</v>
      </c>
      <c r="C270" s="70" t="str">
        <f>IF(Data!C235="","",Data!C235)</f>
        <v/>
      </c>
      <c r="D270" s="29"/>
      <c r="E270" s="59" t="str">
        <f>IF(Data!E235="","",Data!E235)</f>
        <v/>
      </c>
      <c r="F270" s="59" t="str">
        <f>IF(Data!F235="","",Data!F235)</f>
        <v/>
      </c>
      <c r="G270" s="59" t="str">
        <f>IF(Data!G235="","",Data!G235)</f>
        <v/>
      </c>
      <c r="H270" s="59" t="str">
        <f>IF(Data!H235="","",Data!H235)</f>
        <v/>
      </c>
      <c r="I270" s="59" t="str">
        <f>IF(Data!I235="","",Data!I235)</f>
        <v/>
      </c>
      <c r="J270" s="59" t="str">
        <f>IF(Data!J235="","",Data!J235)</f>
        <v/>
      </c>
      <c r="K270" s="59" t="str">
        <f>IF(Data!K235="","",Data!K235)</f>
        <v/>
      </c>
      <c r="L270" s="59" t="str">
        <f>IF(Data!L235="","",Data!L235)</f>
        <v/>
      </c>
      <c r="M270" s="59" t="str">
        <f>IF(Data!M235="","",Data!M235)</f>
        <v/>
      </c>
      <c r="N270" s="59" t="str">
        <f>IF(Data!N235="","",Data!N235)</f>
        <v/>
      </c>
      <c r="O270" s="59" t="str">
        <f>IF(Data!O235="","",Data!O235)</f>
        <v/>
      </c>
      <c r="P270" s="59" t="str">
        <f>IF(Data!P235="","",Data!P235)</f>
        <v/>
      </c>
    </row>
    <row r="271" spans="1:16">
      <c r="A271" s="49"/>
      <c r="B271" s="250">
        <f t="shared" si="6"/>
        <v>45491</v>
      </c>
      <c r="C271" s="70" t="str">
        <f>IF(Data!C236="","",Data!C236)</f>
        <v/>
      </c>
      <c r="D271" s="29"/>
      <c r="E271" s="59" t="str">
        <f>IF(Data!E236="","",Data!E236)</f>
        <v/>
      </c>
      <c r="F271" s="59" t="str">
        <f>IF(Data!F236="","",Data!F236)</f>
        <v/>
      </c>
      <c r="G271" s="59" t="str">
        <f>IF(Data!G236="","",Data!G236)</f>
        <v/>
      </c>
      <c r="H271" s="59" t="str">
        <f>IF(Data!H236="","",Data!H236)</f>
        <v/>
      </c>
      <c r="I271" s="59" t="str">
        <f>IF(Data!I236="","",Data!I236)</f>
        <v/>
      </c>
      <c r="J271" s="59" t="str">
        <f>IF(Data!J236="","",Data!J236)</f>
        <v/>
      </c>
      <c r="K271" s="59" t="str">
        <f>IF(Data!K236="","",Data!K236)</f>
        <v/>
      </c>
      <c r="L271" s="59" t="str">
        <f>IF(Data!L236="","",Data!L236)</f>
        <v/>
      </c>
      <c r="M271" s="59" t="str">
        <f>IF(Data!M236="","",Data!M236)</f>
        <v/>
      </c>
      <c r="N271" s="59" t="str">
        <f>IF(Data!N236="","",Data!N236)</f>
        <v/>
      </c>
      <c r="O271" s="59" t="str">
        <f>IF(Data!O236="","",Data!O236)</f>
        <v/>
      </c>
      <c r="P271" s="59" t="str">
        <f>IF(Data!P236="","",Data!P236)</f>
        <v/>
      </c>
    </row>
    <row r="272" spans="1:16">
      <c r="A272" s="49"/>
      <c r="B272" s="250">
        <f t="shared" si="6"/>
        <v>45498</v>
      </c>
      <c r="C272" s="70" t="str">
        <f>IF(Data!C237="","",Data!C237)</f>
        <v/>
      </c>
      <c r="D272" s="29"/>
      <c r="E272" s="59" t="str">
        <f>IF(Data!E237="","",Data!E237)</f>
        <v/>
      </c>
      <c r="F272" s="59" t="str">
        <f>IF(Data!F237="","",Data!F237)</f>
        <v/>
      </c>
      <c r="G272" s="59" t="str">
        <f>IF(Data!G237="","",Data!G237)</f>
        <v/>
      </c>
      <c r="H272" s="59" t="str">
        <f>IF(Data!H237="","",Data!H237)</f>
        <v/>
      </c>
      <c r="I272" s="59" t="str">
        <f>IF(Data!I237="","",Data!I237)</f>
        <v/>
      </c>
      <c r="J272" s="59" t="str">
        <f>IF(Data!J237="","",Data!J237)</f>
        <v/>
      </c>
      <c r="K272" s="59" t="str">
        <f>IF(Data!K237="","",Data!K237)</f>
        <v/>
      </c>
      <c r="L272" s="59" t="str">
        <f>IF(Data!L237="","",Data!L237)</f>
        <v/>
      </c>
      <c r="M272" s="59" t="str">
        <f>IF(Data!M237="","",Data!M237)</f>
        <v/>
      </c>
      <c r="N272" s="59" t="str">
        <f>IF(Data!N237="","",Data!N237)</f>
        <v/>
      </c>
      <c r="O272" s="59" t="str">
        <f>IF(Data!O237="","",Data!O237)</f>
        <v/>
      </c>
      <c r="P272" s="59" t="str">
        <f>IF(Data!P237="","",Data!P237)</f>
        <v/>
      </c>
    </row>
    <row r="273" spans="1:16">
      <c r="A273" s="49"/>
      <c r="B273" s="250">
        <f t="shared" si="6"/>
        <v>45505</v>
      </c>
      <c r="C273" s="70" t="str">
        <f>IF(Data!C238="","",Data!C238)</f>
        <v/>
      </c>
      <c r="D273" s="29"/>
      <c r="E273" s="59" t="str">
        <f>IF(Data!E238="","",Data!E238)</f>
        <v/>
      </c>
      <c r="F273" s="59" t="str">
        <f>IF(Data!F238="","",Data!F238)</f>
        <v/>
      </c>
      <c r="G273" s="59" t="str">
        <f>IF(Data!G238="","",Data!G238)</f>
        <v/>
      </c>
      <c r="H273" s="59" t="str">
        <f>IF(Data!H238="","",Data!H238)</f>
        <v/>
      </c>
      <c r="I273" s="59" t="str">
        <f>IF(Data!I238="","",Data!I238)</f>
        <v/>
      </c>
      <c r="J273" s="59" t="str">
        <f>IF(Data!J238="","",Data!J238)</f>
        <v/>
      </c>
      <c r="K273" s="59" t="str">
        <f>IF(Data!K238="","",Data!K238)</f>
        <v/>
      </c>
      <c r="L273" s="59" t="str">
        <f>IF(Data!L238="","",Data!L238)</f>
        <v/>
      </c>
      <c r="M273" s="59" t="str">
        <f>IF(Data!M238="","",Data!M238)</f>
        <v/>
      </c>
      <c r="N273" s="59" t="str">
        <f>IF(Data!N238="","",Data!N238)</f>
        <v/>
      </c>
      <c r="O273" s="59" t="str">
        <f>IF(Data!O238="","",Data!O238)</f>
        <v/>
      </c>
      <c r="P273" s="59" t="str">
        <f>IF(Data!P238="","",Data!P238)</f>
        <v/>
      </c>
    </row>
    <row r="274" spans="1:16">
      <c r="A274" s="49"/>
      <c r="B274" s="250">
        <f t="shared" si="6"/>
        <v>45512</v>
      </c>
      <c r="C274" s="70" t="str">
        <f>IF(Data!C239="","",Data!C239)</f>
        <v/>
      </c>
      <c r="D274" s="29"/>
      <c r="E274" s="59" t="str">
        <f>IF(Data!E239="","",Data!E239)</f>
        <v/>
      </c>
      <c r="F274" s="59" t="str">
        <f>IF(Data!F239="","",Data!F239)</f>
        <v/>
      </c>
      <c r="G274" s="59" t="str">
        <f>IF(Data!G239="","",Data!G239)</f>
        <v/>
      </c>
      <c r="H274" s="59" t="str">
        <f>IF(Data!H239="","",Data!H239)</f>
        <v/>
      </c>
      <c r="I274" s="59" t="str">
        <f>IF(Data!I239="","",Data!I239)</f>
        <v/>
      </c>
      <c r="J274" s="59" t="str">
        <f>IF(Data!J239="","",Data!J239)</f>
        <v/>
      </c>
      <c r="K274" s="59" t="str">
        <f>IF(Data!K239="","",Data!K239)</f>
        <v/>
      </c>
      <c r="L274" s="59" t="str">
        <f>IF(Data!L239="","",Data!L239)</f>
        <v/>
      </c>
      <c r="M274" s="59" t="str">
        <f>IF(Data!M239="","",Data!M239)</f>
        <v/>
      </c>
      <c r="N274" s="59" t="str">
        <f>IF(Data!N239="","",Data!N239)</f>
        <v/>
      </c>
      <c r="O274" s="59" t="str">
        <f>IF(Data!O239="","",Data!O239)</f>
        <v/>
      </c>
      <c r="P274" s="59" t="str">
        <f>IF(Data!P239="","",Data!P239)</f>
        <v/>
      </c>
    </row>
    <row r="275" spans="1:16">
      <c r="A275" s="49"/>
      <c r="B275" s="250">
        <f t="shared" si="6"/>
        <v>45519</v>
      </c>
      <c r="C275" s="70" t="str">
        <f>IF(Data!C240="","",Data!C240)</f>
        <v/>
      </c>
      <c r="D275" s="29"/>
      <c r="E275" s="59" t="str">
        <f>IF(Data!E240="","",Data!E240)</f>
        <v/>
      </c>
      <c r="F275" s="59" t="str">
        <f>IF(Data!F240="","",Data!F240)</f>
        <v/>
      </c>
      <c r="G275" s="59" t="str">
        <f>IF(Data!G240="","",Data!G240)</f>
        <v/>
      </c>
      <c r="H275" s="59" t="str">
        <f>IF(Data!H240="","",Data!H240)</f>
        <v/>
      </c>
      <c r="I275" s="59" t="str">
        <f>IF(Data!I240="","",Data!I240)</f>
        <v/>
      </c>
      <c r="J275" s="59" t="str">
        <f>IF(Data!J240="","",Data!J240)</f>
        <v/>
      </c>
      <c r="K275" s="59" t="str">
        <f>IF(Data!K240="","",Data!K240)</f>
        <v/>
      </c>
      <c r="L275" s="59" t="str">
        <f>IF(Data!L240="","",Data!L240)</f>
        <v/>
      </c>
      <c r="M275" s="59" t="str">
        <f>IF(Data!M240="","",Data!M240)</f>
        <v/>
      </c>
      <c r="N275" s="59" t="str">
        <f>IF(Data!N240="","",Data!N240)</f>
        <v/>
      </c>
      <c r="O275" s="59" t="str">
        <f>IF(Data!O240="","",Data!O240)</f>
        <v/>
      </c>
      <c r="P275" s="59" t="str">
        <f>IF(Data!P240="","",Data!P240)</f>
        <v/>
      </c>
    </row>
    <row r="276" spans="1:16">
      <c r="A276" s="49"/>
      <c r="B276" s="250">
        <f t="shared" si="6"/>
        <v>45526</v>
      </c>
      <c r="C276" s="70" t="str">
        <f>IF(Data!C241="","",Data!C241)</f>
        <v/>
      </c>
      <c r="D276" s="29"/>
      <c r="E276" s="59" t="str">
        <f>IF(Data!E241="","",Data!E241)</f>
        <v/>
      </c>
      <c r="F276" s="59" t="str">
        <f>IF(Data!F241="","",Data!F241)</f>
        <v/>
      </c>
      <c r="G276" s="59" t="str">
        <f>IF(Data!G241="","",Data!G241)</f>
        <v/>
      </c>
      <c r="H276" s="59" t="str">
        <f>IF(Data!H241="","",Data!H241)</f>
        <v/>
      </c>
      <c r="I276" s="59" t="str">
        <f>IF(Data!I241="","",Data!I241)</f>
        <v/>
      </c>
      <c r="J276" s="59" t="str">
        <f>IF(Data!J241="","",Data!J241)</f>
        <v/>
      </c>
      <c r="K276" s="59" t="str">
        <f>IF(Data!K241="","",Data!K241)</f>
        <v/>
      </c>
      <c r="L276" s="59" t="str">
        <f>IF(Data!L241="","",Data!L241)</f>
        <v/>
      </c>
      <c r="M276" s="59" t="str">
        <f>IF(Data!M241="","",Data!M241)</f>
        <v/>
      </c>
      <c r="N276" s="59" t="str">
        <f>IF(Data!N241="","",Data!N241)</f>
        <v/>
      </c>
      <c r="O276" s="59" t="str">
        <f>IF(Data!O241="","",Data!O241)</f>
        <v/>
      </c>
      <c r="P276" s="59" t="str">
        <f>IF(Data!P241="","",Data!P241)</f>
        <v/>
      </c>
    </row>
    <row r="277" spans="1:16">
      <c r="A277" s="49"/>
      <c r="B277" s="250">
        <f t="shared" si="6"/>
        <v>45533</v>
      </c>
      <c r="C277" s="70" t="str">
        <f>IF(Data!C242="","",Data!C242)</f>
        <v/>
      </c>
      <c r="D277" s="29"/>
      <c r="E277" s="59" t="str">
        <f>IF(Data!E242="","",Data!E242)</f>
        <v/>
      </c>
      <c r="F277" s="59" t="str">
        <f>IF(Data!F242="","",Data!F242)</f>
        <v/>
      </c>
      <c r="G277" s="59" t="str">
        <f>IF(Data!G242="","",Data!G242)</f>
        <v/>
      </c>
      <c r="H277" s="59" t="str">
        <f>IF(Data!H242="","",Data!H242)</f>
        <v/>
      </c>
      <c r="I277" s="59" t="str">
        <f>IF(Data!I242="","",Data!I242)</f>
        <v/>
      </c>
      <c r="J277" s="59" t="str">
        <f>IF(Data!J242="","",Data!J242)</f>
        <v/>
      </c>
      <c r="K277" s="59" t="str">
        <f>IF(Data!K242="","",Data!K242)</f>
        <v/>
      </c>
      <c r="L277" s="59" t="str">
        <f>IF(Data!L242="","",Data!L242)</f>
        <v/>
      </c>
      <c r="M277" s="59" t="str">
        <f>IF(Data!M242="","",Data!M242)</f>
        <v/>
      </c>
      <c r="N277" s="59" t="str">
        <f>IF(Data!N242="","",Data!N242)</f>
        <v/>
      </c>
      <c r="O277" s="59" t="str">
        <f>IF(Data!O242="","",Data!O242)</f>
        <v/>
      </c>
      <c r="P277" s="59" t="str">
        <f>IF(Data!P242="","",Data!P242)</f>
        <v/>
      </c>
    </row>
    <row r="278" spans="1:16">
      <c r="A278" s="49"/>
      <c r="B278" s="250">
        <f t="shared" si="6"/>
        <v>45540</v>
      </c>
      <c r="C278" s="70" t="str">
        <f>IF(Data!C243="","",Data!C243)</f>
        <v/>
      </c>
      <c r="D278" s="29"/>
      <c r="E278" s="59" t="str">
        <f>IF(Data!E243="","",Data!E243)</f>
        <v/>
      </c>
      <c r="F278" s="59" t="str">
        <f>IF(Data!F243="","",Data!F243)</f>
        <v/>
      </c>
      <c r="G278" s="59" t="str">
        <f>IF(Data!G243="","",Data!G243)</f>
        <v/>
      </c>
      <c r="H278" s="59" t="str">
        <f>IF(Data!H243="","",Data!H243)</f>
        <v/>
      </c>
      <c r="I278" s="59" t="str">
        <f>IF(Data!I243="","",Data!I243)</f>
        <v/>
      </c>
      <c r="J278" s="59" t="str">
        <f>IF(Data!J243="","",Data!J243)</f>
        <v/>
      </c>
      <c r="K278" s="59" t="str">
        <f>IF(Data!K243="","",Data!K243)</f>
        <v/>
      </c>
      <c r="L278" s="59" t="str">
        <f>IF(Data!L243="","",Data!L243)</f>
        <v/>
      </c>
      <c r="M278" s="59" t="str">
        <f>IF(Data!M243="","",Data!M243)</f>
        <v/>
      </c>
      <c r="N278" s="59" t="str">
        <f>IF(Data!N243="","",Data!N243)</f>
        <v/>
      </c>
      <c r="O278" s="59" t="str">
        <f>IF(Data!O243="","",Data!O243)</f>
        <v/>
      </c>
      <c r="P278" s="59" t="str">
        <f>IF(Data!P243="","",Data!P243)</f>
        <v/>
      </c>
    </row>
    <row r="279" spans="1:16">
      <c r="A279" s="49"/>
      <c r="B279" s="250">
        <f t="shared" si="6"/>
        <v>45547</v>
      </c>
      <c r="C279" s="70" t="str">
        <f>IF(Data!C244="","",Data!C244)</f>
        <v/>
      </c>
      <c r="D279" s="29"/>
      <c r="E279" s="59" t="str">
        <f>IF(Data!E244="","",Data!E244)</f>
        <v/>
      </c>
      <c r="F279" s="59" t="str">
        <f>IF(Data!F244="","",Data!F244)</f>
        <v/>
      </c>
      <c r="G279" s="59" t="str">
        <f>IF(Data!G244="","",Data!G244)</f>
        <v/>
      </c>
      <c r="H279" s="59" t="str">
        <f>IF(Data!H244="","",Data!H244)</f>
        <v/>
      </c>
      <c r="I279" s="59" t="str">
        <f>IF(Data!I244="","",Data!I244)</f>
        <v/>
      </c>
      <c r="J279" s="59" t="str">
        <f>IF(Data!J244="","",Data!J244)</f>
        <v/>
      </c>
      <c r="K279" s="59" t="str">
        <f>IF(Data!K244="","",Data!K244)</f>
        <v/>
      </c>
      <c r="L279" s="59" t="str">
        <f>IF(Data!L244="","",Data!L244)</f>
        <v/>
      </c>
      <c r="M279" s="59" t="str">
        <f>IF(Data!M244="","",Data!M244)</f>
        <v/>
      </c>
      <c r="N279" s="59" t="str">
        <f>IF(Data!N244="","",Data!N244)</f>
        <v/>
      </c>
      <c r="O279" s="59" t="str">
        <f>IF(Data!O244="","",Data!O244)</f>
        <v/>
      </c>
      <c r="P279" s="59" t="str">
        <f>IF(Data!P244="","",Data!P244)</f>
        <v/>
      </c>
    </row>
    <row r="280" spans="1:16">
      <c r="A280" s="49"/>
      <c r="B280" s="250">
        <f t="shared" si="6"/>
        <v>45554</v>
      </c>
      <c r="C280" s="70" t="str">
        <f>IF(Data!C245="","",Data!C245)</f>
        <v/>
      </c>
      <c r="D280" s="29"/>
      <c r="E280" s="59" t="str">
        <f>IF(Data!E245="","",Data!E245)</f>
        <v/>
      </c>
      <c r="F280" s="59" t="str">
        <f>IF(Data!F245="","",Data!F245)</f>
        <v/>
      </c>
      <c r="G280" s="59" t="str">
        <f>IF(Data!G245="","",Data!G245)</f>
        <v/>
      </c>
      <c r="H280" s="59" t="str">
        <f>IF(Data!H245="","",Data!H245)</f>
        <v/>
      </c>
      <c r="I280" s="59" t="str">
        <f>IF(Data!I245="","",Data!I245)</f>
        <v/>
      </c>
      <c r="J280" s="59" t="str">
        <f>IF(Data!J245="","",Data!J245)</f>
        <v/>
      </c>
      <c r="K280" s="59" t="str">
        <f>IF(Data!K245="","",Data!K245)</f>
        <v/>
      </c>
      <c r="L280" s="59" t="str">
        <f>IF(Data!L245="","",Data!L245)</f>
        <v/>
      </c>
      <c r="M280" s="59" t="str">
        <f>IF(Data!M245="","",Data!M245)</f>
        <v/>
      </c>
      <c r="N280" s="59" t="str">
        <f>IF(Data!N245="","",Data!N245)</f>
        <v/>
      </c>
      <c r="O280" s="59" t="str">
        <f>IF(Data!O245="","",Data!O245)</f>
        <v/>
      </c>
      <c r="P280" s="59" t="str">
        <f>IF(Data!P245="","",Data!P245)</f>
        <v/>
      </c>
    </row>
    <row r="281" spans="1:16">
      <c r="A281" s="49"/>
      <c r="B281" s="250">
        <f t="shared" si="6"/>
        <v>45561</v>
      </c>
      <c r="C281" s="70" t="str">
        <f>IF(Data!C246="","",Data!C246)</f>
        <v/>
      </c>
      <c r="D281" s="29"/>
      <c r="E281" s="59" t="str">
        <f>IF(Data!E246="","",Data!E246)</f>
        <v/>
      </c>
      <c r="F281" s="59" t="str">
        <f>IF(Data!F246="","",Data!F246)</f>
        <v/>
      </c>
      <c r="G281" s="59" t="str">
        <f>IF(Data!G246="","",Data!G246)</f>
        <v/>
      </c>
      <c r="H281" s="59" t="str">
        <f>IF(Data!H246="","",Data!H246)</f>
        <v/>
      </c>
      <c r="I281" s="59" t="str">
        <f>IF(Data!I246="","",Data!I246)</f>
        <v/>
      </c>
      <c r="J281" s="59" t="str">
        <f>IF(Data!J246="","",Data!J246)</f>
        <v/>
      </c>
      <c r="K281" s="59" t="str">
        <f>IF(Data!K246="","",Data!K246)</f>
        <v/>
      </c>
      <c r="L281" s="59" t="str">
        <f>IF(Data!L246="","",Data!L246)</f>
        <v/>
      </c>
      <c r="M281" s="59" t="str">
        <f>IF(Data!M246="","",Data!M246)</f>
        <v/>
      </c>
      <c r="N281" s="59" t="str">
        <f>IF(Data!N246="","",Data!N246)</f>
        <v/>
      </c>
      <c r="O281" s="59" t="str">
        <f>IF(Data!O246="","",Data!O246)</f>
        <v/>
      </c>
      <c r="P281" s="59" t="str">
        <f>IF(Data!P246="","",Data!P246)</f>
        <v/>
      </c>
    </row>
    <row r="282" spans="1:16">
      <c r="A282" s="49"/>
      <c r="B282" s="250">
        <f t="shared" si="6"/>
        <v>45568</v>
      </c>
      <c r="C282" s="70" t="str">
        <f>IF(Data!C247="","",Data!C247)</f>
        <v/>
      </c>
      <c r="D282" s="29"/>
      <c r="E282" s="59" t="str">
        <f>IF(Data!E247="","",Data!E247)</f>
        <v/>
      </c>
      <c r="F282" s="59" t="str">
        <f>IF(Data!F247="","",Data!F247)</f>
        <v/>
      </c>
      <c r="G282" s="59" t="str">
        <f>IF(Data!G247="","",Data!G247)</f>
        <v/>
      </c>
      <c r="H282" s="59" t="str">
        <f>IF(Data!H247="","",Data!H247)</f>
        <v/>
      </c>
      <c r="I282" s="59" t="str">
        <f>IF(Data!I247="","",Data!I247)</f>
        <v/>
      </c>
      <c r="J282" s="59" t="str">
        <f>IF(Data!J247="","",Data!J247)</f>
        <v/>
      </c>
      <c r="K282" s="59" t="str">
        <f>IF(Data!K247="","",Data!K247)</f>
        <v/>
      </c>
      <c r="L282" s="59" t="str">
        <f>IF(Data!L247="","",Data!L247)</f>
        <v/>
      </c>
      <c r="M282" s="59" t="str">
        <f>IF(Data!M247="","",Data!M247)</f>
        <v/>
      </c>
      <c r="N282" s="59" t="str">
        <f>IF(Data!N247="","",Data!N247)</f>
        <v/>
      </c>
      <c r="O282" s="59" t="str">
        <f>IF(Data!O247="","",Data!O247)</f>
        <v/>
      </c>
      <c r="P282" s="59" t="str">
        <f>IF(Data!P247="","",Data!P247)</f>
        <v/>
      </c>
    </row>
    <row r="283" spans="1:16">
      <c r="A283" s="49"/>
      <c r="B283" s="250">
        <f t="shared" si="6"/>
        <v>45575</v>
      </c>
      <c r="C283" s="70" t="str">
        <f>IF(Data!C248="","",Data!C248)</f>
        <v/>
      </c>
      <c r="D283" s="29"/>
      <c r="E283" s="59" t="str">
        <f>IF(Data!E248="","",Data!E248)</f>
        <v/>
      </c>
      <c r="F283" s="59" t="str">
        <f>IF(Data!F248="","",Data!F248)</f>
        <v/>
      </c>
      <c r="G283" s="59" t="str">
        <f>IF(Data!G248="","",Data!G248)</f>
        <v/>
      </c>
      <c r="H283" s="59" t="str">
        <f>IF(Data!H248="","",Data!H248)</f>
        <v/>
      </c>
      <c r="I283" s="59" t="str">
        <f>IF(Data!I248="","",Data!I248)</f>
        <v/>
      </c>
      <c r="J283" s="59" t="str">
        <f>IF(Data!J248="","",Data!J248)</f>
        <v/>
      </c>
      <c r="K283" s="59" t="str">
        <f>IF(Data!K248="","",Data!K248)</f>
        <v/>
      </c>
      <c r="L283" s="59" t="str">
        <f>IF(Data!L248="","",Data!L248)</f>
        <v/>
      </c>
      <c r="M283" s="59" t="str">
        <f>IF(Data!M248="","",Data!M248)</f>
        <v/>
      </c>
      <c r="N283" s="59" t="str">
        <f>IF(Data!N248="","",Data!N248)</f>
        <v/>
      </c>
      <c r="O283" s="59" t="str">
        <f>IF(Data!O248="","",Data!O248)</f>
        <v/>
      </c>
      <c r="P283" s="59" t="str">
        <f>IF(Data!P248="","",Data!P248)</f>
        <v/>
      </c>
    </row>
    <row r="284" spans="1:16">
      <c r="A284" s="49"/>
      <c r="B284" s="250">
        <f t="shared" si="6"/>
        <v>45582</v>
      </c>
      <c r="C284" s="70" t="str">
        <f>IF(Data!C249="","",Data!C249)</f>
        <v/>
      </c>
      <c r="D284" s="29"/>
      <c r="E284" s="59" t="str">
        <f>IF(Data!E249="","",Data!E249)</f>
        <v/>
      </c>
      <c r="F284" s="59" t="str">
        <f>IF(Data!F249="","",Data!F249)</f>
        <v/>
      </c>
      <c r="G284" s="59" t="str">
        <f>IF(Data!G249="","",Data!G249)</f>
        <v/>
      </c>
      <c r="H284" s="59" t="str">
        <f>IF(Data!H249="","",Data!H249)</f>
        <v/>
      </c>
      <c r="I284" s="59" t="str">
        <f>IF(Data!I249="","",Data!I249)</f>
        <v/>
      </c>
      <c r="J284" s="59" t="str">
        <f>IF(Data!J249="","",Data!J249)</f>
        <v/>
      </c>
      <c r="K284" s="59" t="str">
        <f>IF(Data!K249="","",Data!K249)</f>
        <v/>
      </c>
      <c r="L284" s="59" t="str">
        <f>IF(Data!L249="","",Data!L249)</f>
        <v/>
      </c>
      <c r="M284" s="59" t="str">
        <f>IF(Data!M249="","",Data!M249)</f>
        <v/>
      </c>
      <c r="N284" s="59" t="str">
        <f>IF(Data!N249="","",Data!N249)</f>
        <v/>
      </c>
      <c r="O284" s="59" t="str">
        <f>IF(Data!O249="","",Data!O249)</f>
        <v/>
      </c>
      <c r="P284" s="59" t="str">
        <f>IF(Data!P249="","",Data!P249)</f>
        <v/>
      </c>
    </row>
    <row r="285" spans="1:16">
      <c r="A285" s="49"/>
      <c r="B285" s="250">
        <f t="shared" si="6"/>
        <v>45589</v>
      </c>
      <c r="C285" s="70" t="str">
        <f>IF(Data!C250="","",Data!C250)</f>
        <v/>
      </c>
      <c r="D285" s="29"/>
      <c r="E285" s="59" t="str">
        <f>IF(Data!E250="","",Data!E250)</f>
        <v/>
      </c>
      <c r="F285" s="59" t="str">
        <f>IF(Data!F250="","",Data!F250)</f>
        <v/>
      </c>
      <c r="G285" s="59" t="str">
        <f>IF(Data!G250="","",Data!G250)</f>
        <v/>
      </c>
      <c r="H285" s="59" t="str">
        <f>IF(Data!H250="","",Data!H250)</f>
        <v/>
      </c>
      <c r="I285" s="59" t="str">
        <f>IF(Data!I250="","",Data!I250)</f>
        <v/>
      </c>
      <c r="J285" s="59" t="str">
        <f>IF(Data!J250="","",Data!J250)</f>
        <v/>
      </c>
      <c r="K285" s="59" t="str">
        <f>IF(Data!K250="","",Data!K250)</f>
        <v/>
      </c>
      <c r="L285" s="59" t="str">
        <f>IF(Data!L250="","",Data!L250)</f>
        <v/>
      </c>
      <c r="M285" s="59" t="str">
        <f>IF(Data!M250="","",Data!M250)</f>
        <v/>
      </c>
      <c r="N285" s="59" t="str">
        <f>IF(Data!N250="","",Data!N250)</f>
        <v/>
      </c>
      <c r="O285" s="59" t="str">
        <f>IF(Data!O250="","",Data!O250)</f>
        <v/>
      </c>
      <c r="P285" s="59" t="str">
        <f>IF(Data!P250="","",Data!P250)</f>
        <v/>
      </c>
    </row>
    <row r="286" spans="1:16">
      <c r="A286" s="49"/>
      <c r="B286" s="250">
        <f t="shared" si="6"/>
        <v>45596</v>
      </c>
      <c r="C286" s="70" t="str">
        <f>IF(Data!C251="","",Data!C251)</f>
        <v/>
      </c>
      <c r="D286" s="29"/>
      <c r="E286" s="59" t="str">
        <f>IF(Data!E251="","",Data!E251)</f>
        <v/>
      </c>
      <c r="F286" s="59" t="str">
        <f>IF(Data!F251="","",Data!F251)</f>
        <v/>
      </c>
      <c r="G286" s="59" t="str">
        <f>IF(Data!G251="","",Data!G251)</f>
        <v/>
      </c>
      <c r="H286" s="59" t="str">
        <f>IF(Data!H251="","",Data!H251)</f>
        <v/>
      </c>
      <c r="I286" s="59" t="str">
        <f>IF(Data!I251="","",Data!I251)</f>
        <v/>
      </c>
      <c r="J286" s="59" t="str">
        <f>IF(Data!J251="","",Data!J251)</f>
        <v/>
      </c>
      <c r="K286" s="59" t="str">
        <f>IF(Data!K251="","",Data!K251)</f>
        <v/>
      </c>
      <c r="L286" s="59" t="str">
        <f>IF(Data!L251="","",Data!L251)</f>
        <v/>
      </c>
      <c r="M286" s="59" t="str">
        <f>IF(Data!M251="","",Data!M251)</f>
        <v/>
      </c>
      <c r="N286" s="59" t="str">
        <f>IF(Data!N251="","",Data!N251)</f>
        <v/>
      </c>
      <c r="O286" s="59" t="str">
        <f>IF(Data!O251="","",Data!O251)</f>
        <v/>
      </c>
      <c r="P286" s="59" t="str">
        <f>IF(Data!P251="","",Data!P251)</f>
        <v/>
      </c>
    </row>
    <row r="287" spans="1:16">
      <c r="A287" s="49"/>
      <c r="B287" s="250">
        <f t="shared" si="6"/>
        <v>45603</v>
      </c>
      <c r="C287" s="70" t="str">
        <f>IF(Data!C252="","",Data!C252)</f>
        <v/>
      </c>
      <c r="D287" s="29"/>
      <c r="E287" s="59" t="str">
        <f>IF(Data!E252="","",Data!E252)</f>
        <v/>
      </c>
      <c r="F287" s="59" t="str">
        <f>IF(Data!F252="","",Data!F252)</f>
        <v/>
      </c>
      <c r="G287" s="59" t="str">
        <f>IF(Data!G252="","",Data!G252)</f>
        <v/>
      </c>
      <c r="H287" s="59" t="str">
        <f>IF(Data!H252="","",Data!H252)</f>
        <v/>
      </c>
      <c r="I287" s="59" t="str">
        <f>IF(Data!I252="","",Data!I252)</f>
        <v/>
      </c>
      <c r="J287" s="59" t="str">
        <f>IF(Data!J252="","",Data!J252)</f>
        <v/>
      </c>
      <c r="K287" s="59" t="str">
        <f>IF(Data!K252="","",Data!K252)</f>
        <v/>
      </c>
      <c r="L287" s="59" t="str">
        <f>IF(Data!L252="","",Data!L252)</f>
        <v/>
      </c>
      <c r="M287" s="59" t="str">
        <f>IF(Data!M252="","",Data!M252)</f>
        <v/>
      </c>
      <c r="N287" s="59" t="str">
        <f>IF(Data!N252="","",Data!N252)</f>
        <v/>
      </c>
      <c r="O287" s="59" t="str">
        <f>IF(Data!O252="","",Data!O252)</f>
        <v/>
      </c>
      <c r="P287" s="59" t="str">
        <f>IF(Data!P252="","",Data!P252)</f>
        <v/>
      </c>
    </row>
    <row r="288" spans="1:16">
      <c r="A288" s="49"/>
      <c r="B288" s="250">
        <f t="shared" si="6"/>
        <v>45610</v>
      </c>
      <c r="C288" s="70" t="str">
        <f>IF(Data!C253="","",Data!C253)</f>
        <v/>
      </c>
      <c r="D288" s="29"/>
      <c r="E288" s="59" t="str">
        <f>IF(Data!E253="","",Data!E253)</f>
        <v/>
      </c>
      <c r="F288" s="59" t="str">
        <f>IF(Data!F253="","",Data!F253)</f>
        <v/>
      </c>
      <c r="G288" s="59" t="str">
        <f>IF(Data!G253="","",Data!G253)</f>
        <v/>
      </c>
      <c r="H288" s="59" t="str">
        <f>IF(Data!H253="","",Data!H253)</f>
        <v/>
      </c>
      <c r="I288" s="59" t="str">
        <f>IF(Data!I253="","",Data!I253)</f>
        <v/>
      </c>
      <c r="J288" s="59" t="str">
        <f>IF(Data!J253="","",Data!J253)</f>
        <v/>
      </c>
      <c r="K288" s="59" t="str">
        <f>IF(Data!K253="","",Data!K253)</f>
        <v/>
      </c>
      <c r="L288" s="59" t="str">
        <f>IF(Data!L253="","",Data!L253)</f>
        <v/>
      </c>
      <c r="M288" s="59" t="str">
        <f>IF(Data!M253="","",Data!M253)</f>
        <v/>
      </c>
      <c r="N288" s="59" t="str">
        <f>IF(Data!N253="","",Data!N253)</f>
        <v/>
      </c>
      <c r="O288" s="59" t="str">
        <f>IF(Data!O253="","",Data!O253)</f>
        <v/>
      </c>
      <c r="P288" s="59" t="str">
        <f>IF(Data!P253="","",Data!P253)</f>
        <v/>
      </c>
    </row>
    <row r="289" spans="1:16">
      <c r="A289" s="49"/>
      <c r="B289" s="250">
        <f t="shared" si="6"/>
        <v>45617</v>
      </c>
      <c r="C289" s="70" t="str">
        <f>IF(Data!C254="","",Data!C254)</f>
        <v/>
      </c>
      <c r="D289" s="29"/>
      <c r="E289" s="59" t="str">
        <f>IF(Data!E254="","",Data!E254)</f>
        <v/>
      </c>
      <c r="F289" s="59" t="str">
        <f>IF(Data!F254="","",Data!F254)</f>
        <v/>
      </c>
      <c r="G289" s="59" t="str">
        <f>IF(Data!G254="","",Data!G254)</f>
        <v/>
      </c>
      <c r="H289" s="59" t="str">
        <f>IF(Data!H254="","",Data!H254)</f>
        <v/>
      </c>
      <c r="I289" s="59" t="str">
        <f>IF(Data!I254="","",Data!I254)</f>
        <v/>
      </c>
      <c r="J289" s="59" t="str">
        <f>IF(Data!J254="","",Data!J254)</f>
        <v/>
      </c>
      <c r="K289" s="59" t="str">
        <f>IF(Data!K254="","",Data!K254)</f>
        <v/>
      </c>
      <c r="L289" s="59" t="str">
        <f>IF(Data!L254="","",Data!L254)</f>
        <v/>
      </c>
      <c r="M289" s="59" t="str">
        <f>IF(Data!M254="","",Data!M254)</f>
        <v/>
      </c>
      <c r="N289" s="59" t="str">
        <f>IF(Data!N254="","",Data!N254)</f>
        <v/>
      </c>
      <c r="O289" s="59" t="str">
        <f>IF(Data!O254="","",Data!O254)</f>
        <v/>
      </c>
      <c r="P289" s="59" t="str">
        <f>IF(Data!P254="","",Data!P254)</f>
        <v/>
      </c>
    </row>
    <row r="290" spans="1:16">
      <c r="A290" s="49"/>
      <c r="B290" s="250">
        <f t="shared" si="6"/>
        <v>45624</v>
      </c>
      <c r="C290" s="70" t="str">
        <f>IF(Data!C255="","",Data!C255)</f>
        <v/>
      </c>
      <c r="D290" s="29"/>
      <c r="E290" s="59" t="str">
        <f>IF(Data!E255="","",Data!E255)</f>
        <v/>
      </c>
      <c r="F290" s="59" t="str">
        <f>IF(Data!F255="","",Data!F255)</f>
        <v/>
      </c>
      <c r="G290" s="59" t="str">
        <f>IF(Data!G255="","",Data!G255)</f>
        <v/>
      </c>
      <c r="H290" s="59" t="str">
        <f>IF(Data!H255="","",Data!H255)</f>
        <v/>
      </c>
      <c r="I290" s="59" t="str">
        <f>IF(Data!I255="","",Data!I255)</f>
        <v/>
      </c>
      <c r="J290" s="59" t="str">
        <f>IF(Data!J255="","",Data!J255)</f>
        <v/>
      </c>
      <c r="K290" s="59" t="str">
        <f>IF(Data!K255="","",Data!K255)</f>
        <v/>
      </c>
      <c r="L290" s="59" t="str">
        <f>IF(Data!L255="","",Data!L255)</f>
        <v/>
      </c>
      <c r="M290" s="59" t="str">
        <f>IF(Data!M255="","",Data!M255)</f>
        <v/>
      </c>
      <c r="N290" s="59" t="str">
        <f>IF(Data!N255="","",Data!N255)</f>
        <v/>
      </c>
      <c r="O290" s="59" t="str">
        <f>IF(Data!O255="","",Data!O255)</f>
        <v/>
      </c>
      <c r="P290" s="59" t="str">
        <f>IF(Data!P255="","",Data!P255)</f>
        <v/>
      </c>
    </row>
    <row r="291" spans="1:16">
      <c r="A291" s="49"/>
      <c r="B291" s="250">
        <f t="shared" si="6"/>
        <v>45631</v>
      </c>
      <c r="C291" s="70" t="str">
        <f>IF(Data!C256="","",Data!C256)</f>
        <v/>
      </c>
      <c r="D291" s="29"/>
      <c r="E291" s="59" t="str">
        <f>IF(Data!E256="","",Data!E256)</f>
        <v/>
      </c>
      <c r="F291" s="59" t="str">
        <f>IF(Data!F256="","",Data!F256)</f>
        <v/>
      </c>
      <c r="G291" s="59" t="str">
        <f>IF(Data!G256="","",Data!G256)</f>
        <v/>
      </c>
      <c r="H291" s="59" t="str">
        <f>IF(Data!H256="","",Data!H256)</f>
        <v/>
      </c>
      <c r="I291" s="59" t="str">
        <f>IF(Data!I256="","",Data!I256)</f>
        <v/>
      </c>
      <c r="J291" s="59" t="str">
        <f>IF(Data!J256="","",Data!J256)</f>
        <v/>
      </c>
      <c r="K291" s="59" t="str">
        <f>IF(Data!K256="","",Data!K256)</f>
        <v/>
      </c>
      <c r="L291" s="59" t="str">
        <f>IF(Data!L256="","",Data!L256)</f>
        <v/>
      </c>
      <c r="M291" s="59" t="str">
        <f>IF(Data!M256="","",Data!M256)</f>
        <v/>
      </c>
      <c r="N291" s="59" t="str">
        <f>IF(Data!N256="","",Data!N256)</f>
        <v/>
      </c>
      <c r="O291" s="59" t="str">
        <f>IF(Data!O256="","",Data!O256)</f>
        <v/>
      </c>
      <c r="P291" s="59" t="str">
        <f>IF(Data!P256="","",Data!P256)</f>
        <v/>
      </c>
    </row>
    <row r="292" spans="1:16">
      <c r="A292" s="49"/>
      <c r="B292" s="250">
        <f t="shared" si="6"/>
        <v>45638</v>
      </c>
      <c r="C292" s="70" t="str">
        <f>IF(Data!C257="","",Data!C257)</f>
        <v/>
      </c>
      <c r="D292" s="29"/>
      <c r="E292" s="59" t="str">
        <f>IF(Data!E257="","",Data!E257)</f>
        <v/>
      </c>
      <c r="F292" s="59" t="str">
        <f>IF(Data!F257="","",Data!F257)</f>
        <v/>
      </c>
      <c r="G292" s="59" t="str">
        <f>IF(Data!G257="","",Data!G257)</f>
        <v/>
      </c>
      <c r="H292" s="59" t="str">
        <f>IF(Data!H257="","",Data!H257)</f>
        <v/>
      </c>
      <c r="I292" s="59" t="str">
        <f>IF(Data!I257="","",Data!I257)</f>
        <v/>
      </c>
      <c r="J292" s="59" t="str">
        <f>IF(Data!J257="","",Data!J257)</f>
        <v/>
      </c>
      <c r="K292" s="59" t="str">
        <f>IF(Data!K257="","",Data!K257)</f>
        <v/>
      </c>
      <c r="L292" s="59" t="str">
        <f>IF(Data!L257="","",Data!L257)</f>
        <v/>
      </c>
      <c r="M292" s="59" t="str">
        <f>IF(Data!M257="","",Data!M257)</f>
        <v/>
      </c>
      <c r="N292" s="59" t="str">
        <f>IF(Data!N257="","",Data!N257)</f>
        <v/>
      </c>
      <c r="O292" s="59" t="str">
        <f>IF(Data!O257="","",Data!O257)</f>
        <v/>
      </c>
      <c r="P292" s="59" t="str">
        <f>IF(Data!P257="","",Data!P257)</f>
        <v/>
      </c>
    </row>
    <row r="293" spans="1:16">
      <c r="A293" s="49"/>
      <c r="B293" s="250">
        <f t="shared" si="6"/>
        <v>45645</v>
      </c>
      <c r="C293" s="70" t="str">
        <f>IF(Data!C258="","",Data!C258)</f>
        <v/>
      </c>
      <c r="D293" s="29"/>
      <c r="E293" s="59" t="str">
        <f>IF(Data!E258="","",Data!E258)</f>
        <v/>
      </c>
      <c r="F293" s="59" t="str">
        <f>IF(Data!F258="","",Data!F258)</f>
        <v/>
      </c>
      <c r="G293" s="59" t="str">
        <f>IF(Data!G258="","",Data!G258)</f>
        <v/>
      </c>
      <c r="H293" s="59" t="str">
        <f>IF(Data!H258="","",Data!H258)</f>
        <v/>
      </c>
      <c r="I293" s="59" t="str">
        <f>IF(Data!I258="","",Data!I258)</f>
        <v/>
      </c>
      <c r="J293" s="59" t="str">
        <f>IF(Data!J258="","",Data!J258)</f>
        <v/>
      </c>
      <c r="K293" s="59" t="str">
        <f>IF(Data!K258="","",Data!K258)</f>
        <v/>
      </c>
      <c r="L293" s="59" t="str">
        <f>IF(Data!L258="","",Data!L258)</f>
        <v/>
      </c>
      <c r="M293" s="59" t="str">
        <f>IF(Data!M258="","",Data!M258)</f>
        <v/>
      </c>
      <c r="N293" s="59" t="str">
        <f>IF(Data!N258="","",Data!N258)</f>
        <v/>
      </c>
      <c r="O293" s="59" t="str">
        <f>IF(Data!O258="","",Data!O258)</f>
        <v/>
      </c>
      <c r="P293" s="59" t="str">
        <f>IF(Data!P258="","",Data!P258)</f>
        <v/>
      </c>
    </row>
    <row r="294" spans="1:16">
      <c r="A294" s="49"/>
      <c r="B294" s="250">
        <f t="shared" si="6"/>
        <v>45652</v>
      </c>
      <c r="C294" s="70" t="str">
        <f>IF(Data!C259="","",Data!C259)</f>
        <v/>
      </c>
      <c r="D294" s="29"/>
      <c r="E294" s="59" t="str">
        <f>IF(Data!E259="","",Data!E259)</f>
        <v/>
      </c>
      <c r="F294" s="59" t="str">
        <f>IF(Data!F259="","",Data!F259)</f>
        <v/>
      </c>
      <c r="G294" s="59" t="str">
        <f>IF(Data!G259="","",Data!G259)</f>
        <v/>
      </c>
      <c r="H294" s="59" t="str">
        <f>IF(Data!H259="","",Data!H259)</f>
        <v/>
      </c>
      <c r="I294" s="59" t="str">
        <f>IF(Data!I259="","",Data!I259)</f>
        <v/>
      </c>
      <c r="J294" s="59" t="str">
        <f>IF(Data!J259="","",Data!J259)</f>
        <v/>
      </c>
      <c r="K294" s="59" t="str">
        <f>IF(Data!K259="","",Data!K259)</f>
        <v/>
      </c>
      <c r="L294" s="59" t="str">
        <f>IF(Data!L259="","",Data!L259)</f>
        <v/>
      </c>
      <c r="M294" s="59" t="str">
        <f>IF(Data!M259="","",Data!M259)</f>
        <v/>
      </c>
      <c r="N294" s="59" t="str">
        <f>IF(Data!N259="","",Data!N259)</f>
        <v/>
      </c>
      <c r="O294" s="59" t="str">
        <f>IF(Data!O259="","",Data!O259)</f>
        <v/>
      </c>
      <c r="P294" s="59" t="str">
        <f>IF(Data!P259="","",Data!P259)</f>
        <v/>
      </c>
    </row>
    <row r="295" spans="1:16">
      <c r="A295" s="249">
        <f>A260+1</f>
        <v>2025</v>
      </c>
      <c r="B295" s="250">
        <f t="shared" si="6"/>
        <v>45659</v>
      </c>
      <c r="C295" s="70" t="str">
        <f>IF(Data!C260="","",Data!C260)</f>
        <v/>
      </c>
      <c r="D295" s="29"/>
      <c r="E295" s="59" t="str">
        <f>IF(Data!E260="","",Data!E260)</f>
        <v/>
      </c>
      <c r="F295" s="59" t="str">
        <f>IF(Data!F260="","",Data!F260)</f>
        <v/>
      </c>
      <c r="G295" s="59" t="str">
        <f>IF(Data!G260="","",Data!G260)</f>
        <v/>
      </c>
      <c r="H295" s="59" t="str">
        <f>IF(Data!H260="","",Data!H260)</f>
        <v/>
      </c>
      <c r="I295" s="59" t="str">
        <f>IF(Data!I260="","",Data!I260)</f>
        <v/>
      </c>
      <c r="J295" s="59" t="str">
        <f>IF(Data!J260="","",Data!J260)</f>
        <v/>
      </c>
      <c r="K295" s="59" t="str">
        <f>IF(Data!K260="","",Data!K260)</f>
        <v/>
      </c>
      <c r="L295" s="59" t="str">
        <f>IF(Data!L260="","",Data!L260)</f>
        <v/>
      </c>
      <c r="M295" s="59" t="str">
        <f>IF(Data!M260="","",Data!M260)</f>
        <v/>
      </c>
      <c r="N295" s="59" t="str">
        <f>IF(Data!N260="","",Data!N260)</f>
        <v/>
      </c>
      <c r="O295" s="59" t="str">
        <f>IF(Data!O260="","",Data!O260)</f>
        <v/>
      </c>
      <c r="P295" s="59" t="str">
        <f>IF(Data!P260="","",Data!P260)</f>
        <v/>
      </c>
    </row>
    <row r="296" spans="1:16">
      <c r="A296" s="49"/>
      <c r="B296" s="250">
        <f t="shared" si="6"/>
        <v>45666</v>
      </c>
      <c r="C296" s="70" t="str">
        <f>IF(Data!C261="","",Data!C261)</f>
        <v/>
      </c>
      <c r="D296" s="29"/>
      <c r="E296" s="59" t="str">
        <f>IF(Data!E261="","",Data!E261)</f>
        <v/>
      </c>
      <c r="F296" s="59" t="str">
        <f>IF(Data!F261="","",Data!F261)</f>
        <v/>
      </c>
      <c r="G296" s="59" t="str">
        <f>IF(Data!G261="","",Data!G261)</f>
        <v/>
      </c>
      <c r="H296" s="59" t="str">
        <f>IF(Data!H261="","",Data!H261)</f>
        <v/>
      </c>
      <c r="I296" s="59" t="str">
        <f>IF(Data!I261="","",Data!I261)</f>
        <v/>
      </c>
      <c r="J296" s="59" t="str">
        <f>IF(Data!J261="","",Data!J261)</f>
        <v/>
      </c>
      <c r="K296" s="59" t="str">
        <f>IF(Data!K261="","",Data!K261)</f>
        <v/>
      </c>
      <c r="L296" s="59" t="str">
        <f>IF(Data!L261="","",Data!L261)</f>
        <v/>
      </c>
      <c r="M296" s="59" t="str">
        <f>IF(Data!M261="","",Data!M261)</f>
        <v/>
      </c>
      <c r="N296" s="59" t="str">
        <f>IF(Data!N261="","",Data!N261)</f>
        <v/>
      </c>
      <c r="O296" s="59" t="str">
        <f>IF(Data!O261="","",Data!O261)</f>
        <v/>
      </c>
      <c r="P296" s="59" t="str">
        <f>IF(Data!P261="","",Data!P261)</f>
        <v/>
      </c>
    </row>
    <row r="297" spans="1:16">
      <c r="A297" s="49"/>
      <c r="B297" s="250">
        <f t="shared" si="6"/>
        <v>45673</v>
      </c>
      <c r="C297" s="70" t="str">
        <f>IF(Data!C262="","",Data!C262)</f>
        <v/>
      </c>
      <c r="D297" s="29"/>
      <c r="E297" s="59" t="str">
        <f>IF(Data!E262="","",Data!E262)</f>
        <v/>
      </c>
      <c r="F297" s="59" t="str">
        <f>IF(Data!F262="","",Data!F262)</f>
        <v/>
      </c>
      <c r="G297" s="59" t="str">
        <f>IF(Data!G262="","",Data!G262)</f>
        <v/>
      </c>
      <c r="H297" s="59" t="str">
        <f>IF(Data!H262="","",Data!H262)</f>
        <v/>
      </c>
      <c r="I297" s="59" t="str">
        <f>IF(Data!I262="","",Data!I262)</f>
        <v/>
      </c>
      <c r="J297" s="59" t="str">
        <f>IF(Data!J262="","",Data!J262)</f>
        <v/>
      </c>
      <c r="K297" s="59" t="str">
        <f>IF(Data!K262="","",Data!K262)</f>
        <v/>
      </c>
      <c r="L297" s="59" t="str">
        <f>IF(Data!L262="","",Data!L262)</f>
        <v/>
      </c>
      <c r="M297" s="59" t="str">
        <f>IF(Data!M262="","",Data!M262)</f>
        <v/>
      </c>
      <c r="N297" s="59" t="str">
        <f>IF(Data!N262="","",Data!N262)</f>
        <v/>
      </c>
      <c r="O297" s="59" t="str">
        <f>IF(Data!O262="","",Data!O262)</f>
        <v/>
      </c>
      <c r="P297" s="59" t="str">
        <f>IF(Data!P262="","",Data!P262)</f>
        <v/>
      </c>
    </row>
    <row r="298" spans="1:16">
      <c r="A298" s="49"/>
      <c r="B298" s="250">
        <f t="shared" si="6"/>
        <v>45680</v>
      </c>
      <c r="C298" s="70" t="str">
        <f>IF(Data!C263="","",Data!C263)</f>
        <v/>
      </c>
      <c r="D298" s="29"/>
      <c r="E298" s="59" t="str">
        <f>IF(Data!E263="","",Data!E263)</f>
        <v/>
      </c>
      <c r="F298" s="59" t="str">
        <f>IF(Data!F263="","",Data!F263)</f>
        <v/>
      </c>
      <c r="G298" s="59" t="str">
        <f>IF(Data!G263="","",Data!G263)</f>
        <v/>
      </c>
      <c r="H298" s="59" t="str">
        <f>IF(Data!H263="","",Data!H263)</f>
        <v/>
      </c>
      <c r="I298" s="59" t="str">
        <f>IF(Data!I263="","",Data!I263)</f>
        <v/>
      </c>
      <c r="J298" s="59" t="str">
        <f>IF(Data!J263="","",Data!J263)</f>
        <v/>
      </c>
      <c r="K298" s="59" t="str">
        <f>IF(Data!K263="","",Data!K263)</f>
        <v/>
      </c>
      <c r="L298" s="59" t="str">
        <f>IF(Data!L263="","",Data!L263)</f>
        <v/>
      </c>
      <c r="M298" s="59" t="str">
        <f>IF(Data!M263="","",Data!M263)</f>
        <v/>
      </c>
      <c r="N298" s="59" t="str">
        <f>IF(Data!N263="","",Data!N263)</f>
        <v/>
      </c>
      <c r="O298" s="59" t="str">
        <f>IF(Data!O263="","",Data!O263)</f>
        <v/>
      </c>
      <c r="P298" s="59" t="str">
        <f>IF(Data!P263="","",Data!P263)</f>
        <v/>
      </c>
    </row>
    <row r="299" spans="1:16">
      <c r="A299" s="49"/>
      <c r="B299" s="250">
        <f t="shared" si="6"/>
        <v>45687</v>
      </c>
      <c r="C299" s="70" t="str">
        <f>IF(Data!C264="","",Data!C264)</f>
        <v/>
      </c>
      <c r="D299" s="29"/>
      <c r="E299" s="59" t="str">
        <f>IF(Data!E264="","",Data!E264)</f>
        <v/>
      </c>
      <c r="F299" s="59" t="str">
        <f>IF(Data!F264="","",Data!F264)</f>
        <v/>
      </c>
      <c r="G299" s="59" t="str">
        <f>IF(Data!G264="","",Data!G264)</f>
        <v/>
      </c>
      <c r="H299" s="59" t="str">
        <f>IF(Data!H264="","",Data!H264)</f>
        <v/>
      </c>
      <c r="I299" s="59" t="str">
        <f>IF(Data!I264="","",Data!I264)</f>
        <v/>
      </c>
      <c r="J299" s="59" t="str">
        <f>IF(Data!J264="","",Data!J264)</f>
        <v/>
      </c>
      <c r="K299" s="59" t="str">
        <f>IF(Data!K264="","",Data!K264)</f>
        <v/>
      </c>
      <c r="L299" s="59" t="str">
        <f>IF(Data!L264="","",Data!L264)</f>
        <v/>
      </c>
      <c r="M299" s="59" t="str">
        <f>IF(Data!M264="","",Data!M264)</f>
        <v/>
      </c>
      <c r="N299" s="59" t="str">
        <f>IF(Data!N264="","",Data!N264)</f>
        <v/>
      </c>
      <c r="O299" s="59" t="str">
        <f>IF(Data!O264="","",Data!O264)</f>
        <v/>
      </c>
      <c r="P299" s="59" t="str">
        <f>IF(Data!P264="","",Data!P264)</f>
        <v/>
      </c>
    </row>
    <row r="300" spans="1:16">
      <c r="A300" s="49"/>
      <c r="B300" s="250">
        <f t="shared" si="6"/>
        <v>45694</v>
      </c>
      <c r="C300" s="70" t="str">
        <f>IF(Data!C265="","",Data!C265)</f>
        <v/>
      </c>
      <c r="D300" s="29"/>
      <c r="E300" s="59" t="str">
        <f>IF(Data!E265="","",Data!E265)</f>
        <v/>
      </c>
      <c r="F300" s="59" t="str">
        <f>IF(Data!F265="","",Data!F265)</f>
        <v/>
      </c>
      <c r="G300" s="59" t="str">
        <f>IF(Data!G265="","",Data!G265)</f>
        <v/>
      </c>
      <c r="H300" s="59" t="str">
        <f>IF(Data!H265="","",Data!H265)</f>
        <v/>
      </c>
      <c r="I300" s="59" t="str">
        <f>IF(Data!I265="","",Data!I265)</f>
        <v/>
      </c>
      <c r="J300" s="59" t="str">
        <f>IF(Data!J265="","",Data!J265)</f>
        <v/>
      </c>
      <c r="K300" s="59" t="str">
        <f>IF(Data!K265="","",Data!K265)</f>
        <v/>
      </c>
      <c r="L300" s="59" t="str">
        <f>IF(Data!L265="","",Data!L265)</f>
        <v/>
      </c>
      <c r="M300" s="59" t="str">
        <f>IF(Data!M265="","",Data!M265)</f>
        <v/>
      </c>
      <c r="N300" s="59" t="str">
        <f>IF(Data!N265="","",Data!N265)</f>
        <v/>
      </c>
      <c r="O300" s="59" t="str">
        <f>IF(Data!O265="","",Data!O265)</f>
        <v/>
      </c>
      <c r="P300" s="59" t="str">
        <f>IF(Data!P265="","",Data!P265)</f>
        <v/>
      </c>
    </row>
    <row r="301" spans="1:16">
      <c r="A301" s="49"/>
      <c r="B301" s="250">
        <f t="shared" si="6"/>
        <v>45701</v>
      </c>
      <c r="C301" s="70" t="str">
        <f>IF(Data!C266="","",Data!C266)</f>
        <v/>
      </c>
      <c r="D301" s="29"/>
      <c r="E301" s="59" t="str">
        <f>IF(Data!E266="","",Data!E266)</f>
        <v/>
      </c>
      <c r="F301" s="59" t="str">
        <f>IF(Data!F266="","",Data!F266)</f>
        <v/>
      </c>
      <c r="G301" s="59" t="str">
        <f>IF(Data!G266="","",Data!G266)</f>
        <v/>
      </c>
      <c r="H301" s="59" t="str">
        <f>IF(Data!H266="","",Data!H266)</f>
        <v/>
      </c>
      <c r="I301" s="59" t="str">
        <f>IF(Data!I266="","",Data!I266)</f>
        <v/>
      </c>
      <c r="J301" s="59" t="str">
        <f>IF(Data!J266="","",Data!J266)</f>
        <v/>
      </c>
      <c r="K301" s="59" t="str">
        <f>IF(Data!K266="","",Data!K266)</f>
        <v/>
      </c>
      <c r="L301" s="59" t="str">
        <f>IF(Data!L266="","",Data!L266)</f>
        <v/>
      </c>
      <c r="M301" s="59" t="str">
        <f>IF(Data!M266="","",Data!M266)</f>
        <v/>
      </c>
      <c r="N301" s="59" t="str">
        <f>IF(Data!N266="","",Data!N266)</f>
        <v/>
      </c>
      <c r="O301" s="59" t="str">
        <f>IF(Data!O266="","",Data!O266)</f>
        <v/>
      </c>
      <c r="P301" s="59" t="str">
        <f>IF(Data!P266="","",Data!P266)</f>
        <v/>
      </c>
    </row>
    <row r="302" spans="1:16">
      <c r="A302" s="49"/>
      <c r="B302" s="250">
        <f t="shared" si="6"/>
        <v>45708</v>
      </c>
      <c r="C302" s="70" t="str">
        <f>IF(Data!C267="","",Data!C267)</f>
        <v/>
      </c>
      <c r="D302" s="29"/>
      <c r="E302" s="59" t="str">
        <f>IF(Data!E267="","",Data!E267)</f>
        <v/>
      </c>
      <c r="F302" s="59" t="str">
        <f>IF(Data!F267="","",Data!F267)</f>
        <v/>
      </c>
      <c r="G302" s="59" t="str">
        <f>IF(Data!G267="","",Data!G267)</f>
        <v/>
      </c>
      <c r="H302" s="59" t="str">
        <f>IF(Data!H267="","",Data!H267)</f>
        <v/>
      </c>
      <c r="I302" s="59" t="str">
        <f>IF(Data!I267="","",Data!I267)</f>
        <v/>
      </c>
      <c r="J302" s="59" t="str">
        <f>IF(Data!J267="","",Data!J267)</f>
        <v/>
      </c>
      <c r="K302" s="59" t="str">
        <f>IF(Data!K267="","",Data!K267)</f>
        <v/>
      </c>
      <c r="L302" s="59" t="str">
        <f>IF(Data!L267="","",Data!L267)</f>
        <v/>
      </c>
      <c r="M302" s="59" t="str">
        <f>IF(Data!M267="","",Data!M267)</f>
        <v/>
      </c>
      <c r="N302" s="59" t="str">
        <f>IF(Data!N267="","",Data!N267)</f>
        <v/>
      </c>
      <c r="O302" s="59" t="str">
        <f>IF(Data!O267="","",Data!O267)</f>
        <v/>
      </c>
      <c r="P302" s="59" t="str">
        <f>IF(Data!P267="","",Data!P267)</f>
        <v/>
      </c>
    </row>
    <row r="303" spans="1:16">
      <c r="A303" s="49"/>
      <c r="B303" s="250">
        <f t="shared" si="6"/>
        <v>45715</v>
      </c>
      <c r="C303" s="70" t="str">
        <f>IF(Data!C268="","",Data!C268)</f>
        <v/>
      </c>
      <c r="D303" s="29"/>
      <c r="E303" s="59" t="str">
        <f>IF(Data!E268="","",Data!E268)</f>
        <v/>
      </c>
      <c r="F303" s="59" t="str">
        <f>IF(Data!F268="","",Data!F268)</f>
        <v/>
      </c>
      <c r="G303" s="59" t="str">
        <f>IF(Data!G268="","",Data!G268)</f>
        <v/>
      </c>
      <c r="H303" s="59" t="str">
        <f>IF(Data!H268="","",Data!H268)</f>
        <v/>
      </c>
      <c r="I303" s="59" t="str">
        <f>IF(Data!I268="","",Data!I268)</f>
        <v/>
      </c>
      <c r="J303" s="59" t="str">
        <f>IF(Data!J268="","",Data!J268)</f>
        <v/>
      </c>
      <c r="K303" s="59" t="str">
        <f>IF(Data!K268="","",Data!K268)</f>
        <v/>
      </c>
      <c r="L303" s="59" t="str">
        <f>IF(Data!L268="","",Data!L268)</f>
        <v/>
      </c>
      <c r="M303" s="59" t="str">
        <f>IF(Data!M268="","",Data!M268)</f>
        <v/>
      </c>
      <c r="N303" s="59" t="str">
        <f>IF(Data!N268="","",Data!N268)</f>
        <v/>
      </c>
      <c r="O303" s="59" t="str">
        <f>IF(Data!O268="","",Data!O268)</f>
        <v/>
      </c>
      <c r="P303" s="59" t="str">
        <f>IF(Data!P268="","",Data!P268)</f>
        <v/>
      </c>
    </row>
    <row r="304" spans="1:16">
      <c r="A304" s="49"/>
      <c r="B304" s="250">
        <f t="shared" si="6"/>
        <v>45722</v>
      </c>
      <c r="C304" s="70" t="str">
        <f>IF(Data!C269="","",Data!C269)</f>
        <v/>
      </c>
      <c r="D304" s="29"/>
      <c r="E304" s="59" t="str">
        <f>IF(Data!E269="","",Data!E269)</f>
        <v/>
      </c>
      <c r="F304" s="59" t="str">
        <f>IF(Data!F269="","",Data!F269)</f>
        <v/>
      </c>
      <c r="G304" s="59" t="str">
        <f>IF(Data!G269="","",Data!G269)</f>
        <v/>
      </c>
      <c r="H304" s="59" t="str">
        <f>IF(Data!H269="","",Data!H269)</f>
        <v/>
      </c>
      <c r="I304" s="59" t="str">
        <f>IF(Data!I269="","",Data!I269)</f>
        <v/>
      </c>
      <c r="J304" s="59" t="str">
        <f>IF(Data!J269="","",Data!J269)</f>
        <v/>
      </c>
      <c r="K304" s="59" t="str">
        <f>IF(Data!K269="","",Data!K269)</f>
        <v/>
      </c>
      <c r="L304" s="59" t="str">
        <f>IF(Data!L269="","",Data!L269)</f>
        <v/>
      </c>
      <c r="M304" s="59" t="str">
        <f>IF(Data!M269="","",Data!M269)</f>
        <v/>
      </c>
      <c r="N304" s="59" t="str">
        <f>IF(Data!N269="","",Data!N269)</f>
        <v/>
      </c>
      <c r="O304" s="59" t="str">
        <f>IF(Data!O269="","",Data!O269)</f>
        <v/>
      </c>
      <c r="P304" s="59" t="str">
        <f>IF(Data!P269="","",Data!P269)</f>
        <v/>
      </c>
    </row>
    <row r="305" spans="1:16">
      <c r="A305" s="49"/>
      <c r="B305" s="250">
        <f t="shared" si="6"/>
        <v>45729</v>
      </c>
      <c r="C305" s="70" t="str">
        <f>IF(Data!C270="","",Data!C270)</f>
        <v/>
      </c>
      <c r="D305" s="29"/>
      <c r="E305" s="59" t="str">
        <f>IF(Data!E270="","",Data!E270)</f>
        <v/>
      </c>
      <c r="F305" s="59" t="str">
        <f>IF(Data!F270="","",Data!F270)</f>
        <v/>
      </c>
      <c r="G305" s="59" t="str">
        <f>IF(Data!G270="","",Data!G270)</f>
        <v/>
      </c>
      <c r="H305" s="59" t="str">
        <f>IF(Data!H270="","",Data!H270)</f>
        <v/>
      </c>
      <c r="I305" s="59" t="str">
        <f>IF(Data!I270="","",Data!I270)</f>
        <v/>
      </c>
      <c r="J305" s="59" t="str">
        <f>IF(Data!J270="","",Data!J270)</f>
        <v/>
      </c>
      <c r="K305" s="59" t="str">
        <f>IF(Data!K270="","",Data!K270)</f>
        <v/>
      </c>
      <c r="L305" s="59" t="str">
        <f>IF(Data!L270="","",Data!L270)</f>
        <v/>
      </c>
      <c r="M305" s="59" t="str">
        <f>IF(Data!M270="","",Data!M270)</f>
        <v/>
      </c>
      <c r="N305" s="59" t="str">
        <f>IF(Data!N270="","",Data!N270)</f>
        <v/>
      </c>
      <c r="O305" s="59" t="str">
        <f>IF(Data!O270="","",Data!O270)</f>
        <v/>
      </c>
      <c r="P305" s="59" t="str">
        <f>IF(Data!P270="","",Data!P270)</f>
        <v/>
      </c>
    </row>
    <row r="306" spans="1:16">
      <c r="A306" s="49"/>
      <c r="B306" s="250">
        <f t="shared" si="6"/>
        <v>45736</v>
      </c>
      <c r="C306" s="70" t="str">
        <f>IF(Data!C271="","",Data!C271)</f>
        <v/>
      </c>
      <c r="D306" s="29"/>
      <c r="E306" s="59" t="str">
        <f>IF(Data!E271="","",Data!E271)</f>
        <v/>
      </c>
      <c r="F306" s="59" t="str">
        <f>IF(Data!F271="","",Data!F271)</f>
        <v/>
      </c>
      <c r="G306" s="59" t="str">
        <f>IF(Data!G271="","",Data!G271)</f>
        <v/>
      </c>
      <c r="H306" s="59" t="str">
        <f>IF(Data!H271="","",Data!H271)</f>
        <v/>
      </c>
      <c r="I306" s="59" t="str">
        <f>IF(Data!I271="","",Data!I271)</f>
        <v/>
      </c>
      <c r="J306" s="59" t="str">
        <f>IF(Data!J271="","",Data!J271)</f>
        <v/>
      </c>
      <c r="K306" s="59" t="str">
        <f>IF(Data!K271="","",Data!K271)</f>
        <v/>
      </c>
      <c r="L306" s="59" t="str">
        <f>IF(Data!L271="","",Data!L271)</f>
        <v/>
      </c>
      <c r="M306" s="59" t="str">
        <f>IF(Data!M271="","",Data!M271)</f>
        <v/>
      </c>
      <c r="N306" s="59" t="str">
        <f>IF(Data!N271="","",Data!N271)</f>
        <v/>
      </c>
      <c r="O306" s="59" t="str">
        <f>IF(Data!O271="","",Data!O271)</f>
        <v/>
      </c>
      <c r="P306" s="59" t="str">
        <f>IF(Data!P271="","",Data!P271)</f>
        <v/>
      </c>
    </row>
    <row r="307" spans="1:16">
      <c r="A307" s="49"/>
      <c r="B307" s="250">
        <f t="shared" si="6"/>
        <v>45743</v>
      </c>
      <c r="C307" s="70" t="str">
        <f>IF(Data!C272="","",Data!C272)</f>
        <v/>
      </c>
      <c r="D307" s="29"/>
      <c r="E307" s="59" t="str">
        <f>IF(Data!E272="","",Data!E272)</f>
        <v/>
      </c>
      <c r="F307" s="59" t="str">
        <f>IF(Data!F272="","",Data!F272)</f>
        <v/>
      </c>
      <c r="G307" s="59" t="str">
        <f>IF(Data!G272="","",Data!G272)</f>
        <v/>
      </c>
      <c r="H307" s="59" t="str">
        <f>IF(Data!H272="","",Data!H272)</f>
        <v/>
      </c>
      <c r="I307" s="59" t="str">
        <f>IF(Data!I272="","",Data!I272)</f>
        <v/>
      </c>
      <c r="J307" s="59" t="str">
        <f>IF(Data!J272="","",Data!J272)</f>
        <v/>
      </c>
      <c r="K307" s="59" t="str">
        <f>IF(Data!K272="","",Data!K272)</f>
        <v/>
      </c>
      <c r="L307" s="59" t="str">
        <f>IF(Data!L272="","",Data!L272)</f>
        <v/>
      </c>
      <c r="M307" s="59" t="str">
        <f>IF(Data!M272="","",Data!M272)</f>
        <v/>
      </c>
      <c r="N307" s="59" t="str">
        <f>IF(Data!N272="","",Data!N272)</f>
        <v/>
      </c>
      <c r="O307" s="59" t="str">
        <f>IF(Data!O272="","",Data!O272)</f>
        <v/>
      </c>
      <c r="P307" s="59" t="str">
        <f>IF(Data!P272="","",Data!P272)</f>
        <v/>
      </c>
    </row>
    <row r="308" spans="1:16">
      <c r="A308" s="49"/>
      <c r="B308" s="250">
        <f t="shared" si="6"/>
        <v>45750</v>
      </c>
      <c r="C308" s="70" t="str">
        <f>IF(Data!C273="","",Data!C273)</f>
        <v/>
      </c>
      <c r="D308" s="29"/>
      <c r="E308" s="59" t="str">
        <f>IF(Data!E273="","",Data!E273)</f>
        <v/>
      </c>
      <c r="F308" s="59" t="str">
        <f>IF(Data!F273="","",Data!F273)</f>
        <v/>
      </c>
      <c r="G308" s="59" t="str">
        <f>IF(Data!G273="","",Data!G273)</f>
        <v/>
      </c>
      <c r="H308" s="59" t="str">
        <f>IF(Data!H273="","",Data!H273)</f>
        <v/>
      </c>
      <c r="I308" s="59" t="str">
        <f>IF(Data!I273="","",Data!I273)</f>
        <v/>
      </c>
      <c r="J308" s="59" t="str">
        <f>IF(Data!J273="","",Data!J273)</f>
        <v/>
      </c>
      <c r="K308" s="59" t="str">
        <f>IF(Data!K273="","",Data!K273)</f>
        <v/>
      </c>
      <c r="L308" s="59" t="str">
        <f>IF(Data!L273="","",Data!L273)</f>
        <v/>
      </c>
      <c r="M308" s="59" t="str">
        <f>IF(Data!M273="","",Data!M273)</f>
        <v/>
      </c>
      <c r="N308" s="59" t="str">
        <f>IF(Data!N273="","",Data!N273)</f>
        <v/>
      </c>
      <c r="O308" s="59" t="str">
        <f>IF(Data!O273="","",Data!O273)</f>
        <v/>
      </c>
      <c r="P308" s="59" t="str">
        <f>IF(Data!P273="","",Data!P273)</f>
        <v/>
      </c>
    </row>
    <row r="309" spans="1:16">
      <c r="A309" s="49"/>
      <c r="B309" s="250">
        <f t="shared" si="6"/>
        <v>45757</v>
      </c>
      <c r="C309" s="70" t="str">
        <f>IF(Data!C274="","",Data!C274)</f>
        <v/>
      </c>
      <c r="D309" s="29"/>
      <c r="E309" s="59" t="str">
        <f>IF(Data!E274="","",Data!E274)</f>
        <v/>
      </c>
      <c r="F309" s="59" t="str">
        <f>IF(Data!F274="","",Data!F274)</f>
        <v/>
      </c>
      <c r="G309" s="59" t="str">
        <f>IF(Data!G274="","",Data!G274)</f>
        <v/>
      </c>
      <c r="H309" s="59" t="str">
        <f>IF(Data!H274="","",Data!H274)</f>
        <v/>
      </c>
      <c r="I309" s="59" t="str">
        <f>IF(Data!I274="","",Data!I274)</f>
        <v/>
      </c>
      <c r="J309" s="59" t="str">
        <f>IF(Data!J274="","",Data!J274)</f>
        <v/>
      </c>
      <c r="K309" s="59" t="str">
        <f>IF(Data!K274="","",Data!K274)</f>
        <v/>
      </c>
      <c r="L309" s="59" t="str">
        <f>IF(Data!L274="","",Data!L274)</f>
        <v/>
      </c>
      <c r="M309" s="59" t="str">
        <f>IF(Data!M274="","",Data!M274)</f>
        <v/>
      </c>
      <c r="N309" s="59" t="str">
        <f>IF(Data!N274="","",Data!N274)</f>
        <v/>
      </c>
      <c r="O309" s="59" t="str">
        <f>IF(Data!O274="","",Data!O274)</f>
        <v/>
      </c>
      <c r="P309" s="59" t="str">
        <f>IF(Data!P274="","",Data!P274)</f>
        <v/>
      </c>
    </row>
    <row r="310" spans="1:16">
      <c r="A310" s="49"/>
      <c r="B310" s="250">
        <f t="shared" si="6"/>
        <v>45764</v>
      </c>
      <c r="C310" s="70" t="str">
        <f>IF(Data!C275="","",Data!C275)</f>
        <v/>
      </c>
      <c r="D310" s="29"/>
      <c r="E310" s="59" t="str">
        <f>IF(Data!E275="","",Data!E275)</f>
        <v/>
      </c>
      <c r="F310" s="59" t="str">
        <f>IF(Data!F275="","",Data!F275)</f>
        <v/>
      </c>
      <c r="G310" s="59" t="str">
        <f>IF(Data!G275="","",Data!G275)</f>
        <v/>
      </c>
      <c r="H310" s="59" t="str">
        <f>IF(Data!H275="","",Data!H275)</f>
        <v/>
      </c>
      <c r="I310" s="59" t="str">
        <f>IF(Data!I275="","",Data!I275)</f>
        <v/>
      </c>
      <c r="J310" s="59" t="str">
        <f>IF(Data!J275="","",Data!J275)</f>
        <v/>
      </c>
      <c r="K310" s="59" t="str">
        <f>IF(Data!K275="","",Data!K275)</f>
        <v/>
      </c>
      <c r="L310" s="59" t="str">
        <f>IF(Data!L275="","",Data!L275)</f>
        <v/>
      </c>
      <c r="M310" s="59" t="str">
        <f>IF(Data!M275="","",Data!M275)</f>
        <v/>
      </c>
      <c r="N310" s="59" t="str">
        <f>IF(Data!N275="","",Data!N275)</f>
        <v/>
      </c>
      <c r="O310" s="59" t="str">
        <f>IF(Data!O275="","",Data!O275)</f>
        <v/>
      </c>
      <c r="P310" s="59" t="str">
        <f>IF(Data!P275="","",Data!P275)</f>
        <v/>
      </c>
    </row>
    <row r="311" spans="1:16">
      <c r="A311" s="49"/>
      <c r="B311" s="250">
        <f t="shared" si="6"/>
        <v>45771</v>
      </c>
      <c r="C311" s="70" t="str">
        <f>IF(Data!C276="","",Data!C276)</f>
        <v/>
      </c>
      <c r="D311" s="29"/>
      <c r="E311" s="59" t="str">
        <f>IF(Data!E276="","",Data!E276)</f>
        <v/>
      </c>
      <c r="F311" s="59" t="str">
        <f>IF(Data!F276="","",Data!F276)</f>
        <v/>
      </c>
      <c r="G311" s="59" t="str">
        <f>IF(Data!G276="","",Data!G276)</f>
        <v/>
      </c>
      <c r="H311" s="59" t="str">
        <f>IF(Data!H276="","",Data!H276)</f>
        <v/>
      </c>
      <c r="I311" s="59" t="str">
        <f>IF(Data!I276="","",Data!I276)</f>
        <v/>
      </c>
      <c r="J311" s="59" t="str">
        <f>IF(Data!J276="","",Data!J276)</f>
        <v/>
      </c>
      <c r="K311" s="59" t="str">
        <f>IF(Data!K276="","",Data!K276)</f>
        <v/>
      </c>
      <c r="L311" s="59" t="str">
        <f>IF(Data!L276="","",Data!L276)</f>
        <v/>
      </c>
      <c r="M311" s="59" t="str">
        <f>IF(Data!M276="","",Data!M276)</f>
        <v/>
      </c>
      <c r="N311" s="59" t="str">
        <f>IF(Data!N276="","",Data!N276)</f>
        <v/>
      </c>
      <c r="O311" s="59" t="str">
        <f>IF(Data!O276="","",Data!O276)</f>
        <v/>
      </c>
      <c r="P311" s="59" t="str">
        <f>IF(Data!P276="","",Data!P276)</f>
        <v/>
      </c>
    </row>
    <row r="312" spans="1:16">
      <c r="A312" s="49"/>
      <c r="B312" s="250">
        <f t="shared" si="6"/>
        <v>45778</v>
      </c>
      <c r="C312" s="70" t="str">
        <f>IF(Data!C277="","",Data!C277)</f>
        <v/>
      </c>
      <c r="D312" s="29"/>
      <c r="E312" s="59" t="str">
        <f>IF(Data!E277="","",Data!E277)</f>
        <v/>
      </c>
      <c r="F312" s="59" t="str">
        <f>IF(Data!F277="","",Data!F277)</f>
        <v/>
      </c>
      <c r="G312" s="59" t="str">
        <f>IF(Data!G277="","",Data!G277)</f>
        <v/>
      </c>
      <c r="H312" s="59" t="str">
        <f>IF(Data!H277="","",Data!H277)</f>
        <v/>
      </c>
      <c r="I312" s="59" t="str">
        <f>IF(Data!I277="","",Data!I277)</f>
        <v/>
      </c>
      <c r="J312" s="59" t="str">
        <f>IF(Data!J277="","",Data!J277)</f>
        <v/>
      </c>
      <c r="K312" s="59" t="str">
        <f>IF(Data!K277="","",Data!K277)</f>
        <v/>
      </c>
      <c r="L312" s="59" t="str">
        <f>IF(Data!L277="","",Data!L277)</f>
        <v/>
      </c>
      <c r="M312" s="59" t="str">
        <f>IF(Data!M277="","",Data!M277)</f>
        <v/>
      </c>
      <c r="N312" s="59" t="str">
        <f>IF(Data!N277="","",Data!N277)</f>
        <v/>
      </c>
      <c r="O312" s="59" t="str">
        <f>IF(Data!O277="","",Data!O277)</f>
        <v/>
      </c>
      <c r="P312" s="59" t="str">
        <f>IF(Data!P277="","",Data!P277)</f>
        <v/>
      </c>
    </row>
    <row r="313" spans="1:16">
      <c r="A313" s="49"/>
      <c r="B313" s="250">
        <f t="shared" si="6"/>
        <v>45785</v>
      </c>
      <c r="C313" s="70" t="str">
        <f>IF(Data!C278="","",Data!C278)</f>
        <v/>
      </c>
      <c r="D313" s="29"/>
      <c r="E313" s="59" t="str">
        <f>IF(Data!E278="","",Data!E278)</f>
        <v/>
      </c>
      <c r="F313" s="59" t="str">
        <f>IF(Data!F278="","",Data!F278)</f>
        <v/>
      </c>
      <c r="G313" s="59" t="str">
        <f>IF(Data!G278="","",Data!G278)</f>
        <v/>
      </c>
      <c r="H313" s="59" t="str">
        <f>IF(Data!H278="","",Data!H278)</f>
        <v/>
      </c>
      <c r="I313" s="59" t="str">
        <f>IF(Data!I278="","",Data!I278)</f>
        <v/>
      </c>
      <c r="J313" s="59" t="str">
        <f>IF(Data!J278="","",Data!J278)</f>
        <v/>
      </c>
      <c r="K313" s="59" t="str">
        <f>IF(Data!K278="","",Data!K278)</f>
        <v/>
      </c>
      <c r="L313" s="59" t="str">
        <f>IF(Data!L278="","",Data!L278)</f>
        <v/>
      </c>
      <c r="M313" s="59" t="str">
        <f>IF(Data!M278="","",Data!M278)</f>
        <v/>
      </c>
      <c r="N313" s="59" t="str">
        <f>IF(Data!N278="","",Data!N278)</f>
        <v/>
      </c>
      <c r="O313" s="59" t="str">
        <f>IF(Data!O278="","",Data!O278)</f>
        <v/>
      </c>
      <c r="P313" s="59" t="str">
        <f>IF(Data!P278="","",Data!P278)</f>
        <v/>
      </c>
    </row>
    <row r="314" spans="1:16">
      <c r="A314" s="49"/>
      <c r="B314" s="250">
        <f t="shared" si="6"/>
        <v>45792</v>
      </c>
      <c r="C314" s="70" t="str">
        <f>IF(Data!C279="","",Data!C279)</f>
        <v/>
      </c>
      <c r="D314" s="29"/>
      <c r="E314" s="59" t="str">
        <f>IF(Data!E279="","",Data!E279)</f>
        <v/>
      </c>
      <c r="F314" s="59" t="str">
        <f>IF(Data!F279="","",Data!F279)</f>
        <v/>
      </c>
      <c r="G314" s="59" t="str">
        <f>IF(Data!G279="","",Data!G279)</f>
        <v/>
      </c>
      <c r="H314" s="59" t="str">
        <f>IF(Data!H279="","",Data!H279)</f>
        <v/>
      </c>
      <c r="I314" s="59" t="str">
        <f>IF(Data!I279="","",Data!I279)</f>
        <v/>
      </c>
      <c r="J314" s="59" t="str">
        <f>IF(Data!J279="","",Data!J279)</f>
        <v/>
      </c>
      <c r="K314" s="59" t="str">
        <f>IF(Data!K279="","",Data!K279)</f>
        <v/>
      </c>
      <c r="L314" s="59" t="str">
        <f>IF(Data!L279="","",Data!L279)</f>
        <v/>
      </c>
      <c r="M314" s="59" t="str">
        <f>IF(Data!M279="","",Data!M279)</f>
        <v/>
      </c>
      <c r="N314" s="59" t="str">
        <f>IF(Data!N279="","",Data!N279)</f>
        <v/>
      </c>
      <c r="O314" s="59" t="str">
        <f>IF(Data!O279="","",Data!O279)</f>
        <v/>
      </c>
      <c r="P314" s="59" t="str">
        <f>IF(Data!P279="","",Data!P279)</f>
        <v/>
      </c>
    </row>
    <row r="315" spans="1:16">
      <c r="A315" s="49"/>
      <c r="B315" s="250">
        <f t="shared" si="6"/>
        <v>45799</v>
      </c>
      <c r="C315" s="70" t="str">
        <f>IF(Data!C280="","",Data!C280)</f>
        <v/>
      </c>
      <c r="D315" s="29"/>
      <c r="E315" s="59" t="str">
        <f>IF(Data!E280="","",Data!E280)</f>
        <v/>
      </c>
      <c r="F315" s="59" t="str">
        <f>IF(Data!F280="","",Data!F280)</f>
        <v/>
      </c>
      <c r="G315" s="59" t="str">
        <f>IF(Data!G280="","",Data!G280)</f>
        <v/>
      </c>
      <c r="H315" s="59" t="str">
        <f>IF(Data!H280="","",Data!H280)</f>
        <v/>
      </c>
      <c r="I315" s="59" t="str">
        <f>IF(Data!I280="","",Data!I280)</f>
        <v/>
      </c>
      <c r="J315" s="59" t="str">
        <f>IF(Data!J280="","",Data!J280)</f>
        <v/>
      </c>
      <c r="K315" s="59" t="str">
        <f>IF(Data!K280="","",Data!K280)</f>
        <v/>
      </c>
      <c r="L315" s="59" t="str">
        <f>IF(Data!L280="","",Data!L280)</f>
        <v/>
      </c>
      <c r="M315" s="59" t="str">
        <f>IF(Data!M280="","",Data!M280)</f>
        <v/>
      </c>
      <c r="N315" s="59" t="str">
        <f>IF(Data!N280="","",Data!N280)</f>
        <v/>
      </c>
      <c r="O315" s="59" t="str">
        <f>IF(Data!O280="","",Data!O280)</f>
        <v/>
      </c>
      <c r="P315" s="59" t="str">
        <f>IF(Data!P280="","",Data!P280)</f>
        <v/>
      </c>
    </row>
    <row r="316" spans="1:16">
      <c r="A316" s="49"/>
      <c r="B316" s="250">
        <f t="shared" si="6"/>
        <v>45806</v>
      </c>
      <c r="C316" s="70" t="str">
        <f>IF(Data!C281="","",Data!C281)</f>
        <v/>
      </c>
      <c r="D316" s="29"/>
      <c r="E316" s="59" t="str">
        <f>IF(Data!E281="","",Data!E281)</f>
        <v/>
      </c>
      <c r="F316" s="59" t="str">
        <f>IF(Data!F281="","",Data!F281)</f>
        <v/>
      </c>
      <c r="G316" s="59" t="str">
        <f>IF(Data!G281="","",Data!G281)</f>
        <v/>
      </c>
      <c r="H316" s="59" t="str">
        <f>IF(Data!H281="","",Data!H281)</f>
        <v/>
      </c>
      <c r="I316" s="59" t="str">
        <f>IF(Data!I281="","",Data!I281)</f>
        <v/>
      </c>
      <c r="J316" s="59" t="str">
        <f>IF(Data!J281="","",Data!J281)</f>
        <v/>
      </c>
      <c r="K316" s="59" t="str">
        <f>IF(Data!K281="","",Data!K281)</f>
        <v/>
      </c>
      <c r="L316" s="59" t="str">
        <f>IF(Data!L281="","",Data!L281)</f>
        <v/>
      </c>
      <c r="M316" s="59" t="str">
        <f>IF(Data!M281="","",Data!M281)</f>
        <v/>
      </c>
      <c r="N316" s="59" t="str">
        <f>IF(Data!N281="","",Data!N281)</f>
        <v/>
      </c>
      <c r="O316" s="59" t="str">
        <f>IF(Data!O281="","",Data!O281)</f>
        <v/>
      </c>
      <c r="P316" s="59" t="str">
        <f>IF(Data!P281="","",Data!P281)</f>
        <v/>
      </c>
    </row>
    <row r="317" spans="1:16">
      <c r="A317" s="49"/>
      <c r="B317" s="250">
        <f t="shared" si="6"/>
        <v>45813</v>
      </c>
      <c r="C317" s="70" t="str">
        <f>IF(Data!C282="","",Data!C282)</f>
        <v/>
      </c>
      <c r="D317" s="29"/>
      <c r="E317" s="59" t="str">
        <f>IF(Data!E282="","",Data!E282)</f>
        <v/>
      </c>
      <c r="F317" s="59" t="str">
        <f>IF(Data!F282="","",Data!F282)</f>
        <v/>
      </c>
      <c r="G317" s="59" t="str">
        <f>IF(Data!G282="","",Data!G282)</f>
        <v/>
      </c>
      <c r="H317" s="59" t="str">
        <f>IF(Data!H282="","",Data!H282)</f>
        <v/>
      </c>
      <c r="I317" s="59" t="str">
        <f>IF(Data!I282="","",Data!I282)</f>
        <v/>
      </c>
      <c r="J317" s="59" t="str">
        <f>IF(Data!J282="","",Data!J282)</f>
        <v/>
      </c>
      <c r="K317" s="59" t="str">
        <f>IF(Data!K282="","",Data!K282)</f>
        <v/>
      </c>
      <c r="L317" s="59" t="str">
        <f>IF(Data!L282="","",Data!L282)</f>
        <v/>
      </c>
      <c r="M317" s="59" t="str">
        <f>IF(Data!M282="","",Data!M282)</f>
        <v/>
      </c>
      <c r="N317" s="59" t="str">
        <f>IF(Data!N282="","",Data!N282)</f>
        <v/>
      </c>
      <c r="O317" s="59" t="str">
        <f>IF(Data!O282="","",Data!O282)</f>
        <v/>
      </c>
      <c r="P317" s="59" t="str">
        <f>IF(Data!P282="","",Data!P282)</f>
        <v/>
      </c>
    </row>
    <row r="318" spans="1:16">
      <c r="A318" s="49"/>
      <c r="B318" s="250">
        <f t="shared" si="6"/>
        <v>45820</v>
      </c>
      <c r="C318" s="70" t="str">
        <f>IF(Data!C283="","",Data!C283)</f>
        <v/>
      </c>
      <c r="D318" s="29"/>
      <c r="E318" s="59" t="str">
        <f>IF(Data!E283="","",Data!E283)</f>
        <v/>
      </c>
      <c r="F318" s="59" t="str">
        <f>IF(Data!F283="","",Data!F283)</f>
        <v/>
      </c>
      <c r="G318" s="59" t="str">
        <f>IF(Data!G283="","",Data!G283)</f>
        <v/>
      </c>
      <c r="H318" s="59" t="str">
        <f>IF(Data!H283="","",Data!H283)</f>
        <v/>
      </c>
      <c r="I318" s="59" t="str">
        <f>IF(Data!I283="","",Data!I283)</f>
        <v/>
      </c>
      <c r="J318" s="59" t="str">
        <f>IF(Data!J283="","",Data!J283)</f>
        <v/>
      </c>
      <c r="K318" s="59" t="str">
        <f>IF(Data!K283="","",Data!K283)</f>
        <v/>
      </c>
      <c r="L318" s="59" t="str">
        <f>IF(Data!L283="","",Data!L283)</f>
        <v/>
      </c>
      <c r="M318" s="59" t="str">
        <f>IF(Data!M283="","",Data!M283)</f>
        <v/>
      </c>
      <c r="N318" s="59" t="str">
        <f>IF(Data!N283="","",Data!N283)</f>
        <v/>
      </c>
      <c r="O318" s="59" t="str">
        <f>IF(Data!O283="","",Data!O283)</f>
        <v/>
      </c>
      <c r="P318" s="59" t="str">
        <f>IF(Data!P283="","",Data!P283)</f>
        <v/>
      </c>
    </row>
    <row r="319" spans="1:16">
      <c r="A319" s="49"/>
      <c r="B319" s="250">
        <f t="shared" si="6"/>
        <v>45827</v>
      </c>
      <c r="C319" s="70" t="str">
        <f>IF(Data!C284="","",Data!C284)</f>
        <v/>
      </c>
      <c r="D319" s="29"/>
      <c r="E319" s="59" t="str">
        <f>IF(Data!E284="","",Data!E284)</f>
        <v/>
      </c>
      <c r="F319" s="59" t="str">
        <f>IF(Data!F284="","",Data!F284)</f>
        <v/>
      </c>
      <c r="G319" s="59" t="str">
        <f>IF(Data!G284="","",Data!G284)</f>
        <v/>
      </c>
      <c r="H319" s="59" t="str">
        <f>IF(Data!H284="","",Data!H284)</f>
        <v/>
      </c>
      <c r="I319" s="59" t="str">
        <f>IF(Data!I284="","",Data!I284)</f>
        <v/>
      </c>
      <c r="J319" s="59" t="str">
        <f>IF(Data!J284="","",Data!J284)</f>
        <v/>
      </c>
      <c r="K319" s="59" t="str">
        <f>IF(Data!K284="","",Data!K284)</f>
        <v/>
      </c>
      <c r="L319" s="59" t="str">
        <f>IF(Data!L284="","",Data!L284)</f>
        <v/>
      </c>
      <c r="M319" s="59" t="str">
        <f>IF(Data!M284="","",Data!M284)</f>
        <v/>
      </c>
      <c r="N319" s="59" t="str">
        <f>IF(Data!N284="","",Data!N284)</f>
        <v/>
      </c>
      <c r="O319" s="59" t="str">
        <f>IF(Data!O284="","",Data!O284)</f>
        <v/>
      </c>
      <c r="P319" s="59" t="str">
        <f>IF(Data!P284="","",Data!P284)</f>
        <v/>
      </c>
    </row>
    <row r="320" spans="1:16">
      <c r="A320" s="49"/>
      <c r="B320" s="250">
        <f t="shared" si="6"/>
        <v>45834</v>
      </c>
      <c r="C320" s="70" t="str">
        <f>IF(Data!C285="","",Data!C285)</f>
        <v/>
      </c>
      <c r="D320" s="29"/>
      <c r="E320" s="59" t="str">
        <f>IF(Data!E285="","",Data!E285)</f>
        <v/>
      </c>
      <c r="F320" s="59" t="str">
        <f>IF(Data!F285="","",Data!F285)</f>
        <v/>
      </c>
      <c r="G320" s="59" t="str">
        <f>IF(Data!G285="","",Data!G285)</f>
        <v/>
      </c>
      <c r="H320" s="59" t="str">
        <f>IF(Data!H285="","",Data!H285)</f>
        <v/>
      </c>
      <c r="I320" s="59" t="str">
        <f>IF(Data!I285="","",Data!I285)</f>
        <v/>
      </c>
      <c r="J320" s="59" t="str">
        <f>IF(Data!J285="","",Data!J285)</f>
        <v/>
      </c>
      <c r="K320" s="59" t="str">
        <f>IF(Data!K285="","",Data!K285)</f>
        <v/>
      </c>
      <c r="L320" s="59" t="str">
        <f>IF(Data!L285="","",Data!L285)</f>
        <v/>
      </c>
      <c r="M320" s="59" t="str">
        <f>IF(Data!M285="","",Data!M285)</f>
        <v/>
      </c>
      <c r="N320" s="59" t="str">
        <f>IF(Data!N285="","",Data!N285)</f>
        <v/>
      </c>
      <c r="O320" s="59" t="str">
        <f>IF(Data!O285="","",Data!O285)</f>
        <v/>
      </c>
      <c r="P320" s="59" t="str">
        <f>IF(Data!P285="","",Data!P285)</f>
        <v/>
      </c>
    </row>
    <row r="321" spans="1:16">
      <c r="A321" s="49"/>
      <c r="B321" s="250">
        <f t="shared" si="6"/>
        <v>45841</v>
      </c>
      <c r="C321" s="70" t="str">
        <f>IF(Data!C286="","",Data!C286)</f>
        <v/>
      </c>
      <c r="D321" s="29"/>
      <c r="E321" s="59" t="str">
        <f>IF(Data!E286="","",Data!E286)</f>
        <v/>
      </c>
      <c r="F321" s="59" t="str">
        <f>IF(Data!F286="","",Data!F286)</f>
        <v/>
      </c>
      <c r="G321" s="59" t="str">
        <f>IF(Data!G286="","",Data!G286)</f>
        <v/>
      </c>
      <c r="H321" s="59" t="str">
        <f>IF(Data!H286="","",Data!H286)</f>
        <v/>
      </c>
      <c r="I321" s="59" t="str">
        <f>IF(Data!I286="","",Data!I286)</f>
        <v/>
      </c>
      <c r="J321" s="59" t="str">
        <f>IF(Data!J286="","",Data!J286)</f>
        <v/>
      </c>
      <c r="K321" s="59" t="str">
        <f>IF(Data!K286="","",Data!K286)</f>
        <v/>
      </c>
      <c r="L321" s="59" t="str">
        <f>IF(Data!L286="","",Data!L286)</f>
        <v/>
      </c>
      <c r="M321" s="59" t="str">
        <f>IF(Data!M286="","",Data!M286)</f>
        <v/>
      </c>
      <c r="N321" s="59" t="str">
        <f>IF(Data!N286="","",Data!N286)</f>
        <v/>
      </c>
      <c r="O321" s="59" t="str">
        <f>IF(Data!O286="","",Data!O286)</f>
        <v/>
      </c>
      <c r="P321" s="59" t="str">
        <f>IF(Data!P286="","",Data!P286)</f>
        <v/>
      </c>
    </row>
    <row r="322" spans="1:16">
      <c r="A322" s="49"/>
      <c r="B322" s="250">
        <f t="shared" si="6"/>
        <v>45848</v>
      </c>
      <c r="C322" s="70" t="str">
        <f>IF(Data!C287="","",Data!C287)</f>
        <v/>
      </c>
      <c r="D322" s="29"/>
      <c r="E322" s="59" t="str">
        <f>IF(Data!E287="","",Data!E287)</f>
        <v/>
      </c>
      <c r="F322" s="59" t="str">
        <f>IF(Data!F287="","",Data!F287)</f>
        <v/>
      </c>
      <c r="G322" s="59" t="str">
        <f>IF(Data!G287="","",Data!G287)</f>
        <v/>
      </c>
      <c r="H322" s="59" t="str">
        <f>IF(Data!H287="","",Data!H287)</f>
        <v/>
      </c>
      <c r="I322" s="59" t="str">
        <f>IF(Data!I287="","",Data!I287)</f>
        <v/>
      </c>
      <c r="J322" s="59" t="str">
        <f>IF(Data!J287="","",Data!J287)</f>
        <v/>
      </c>
      <c r="K322" s="59" t="str">
        <f>IF(Data!K287="","",Data!K287)</f>
        <v/>
      </c>
      <c r="L322" s="59" t="str">
        <f>IF(Data!L287="","",Data!L287)</f>
        <v/>
      </c>
      <c r="M322" s="59" t="str">
        <f>IF(Data!M287="","",Data!M287)</f>
        <v/>
      </c>
      <c r="N322" s="59" t="str">
        <f>IF(Data!N287="","",Data!N287)</f>
        <v/>
      </c>
      <c r="O322" s="59" t="str">
        <f>IF(Data!O287="","",Data!O287)</f>
        <v/>
      </c>
      <c r="P322" s="59" t="str">
        <f>IF(Data!P287="","",Data!P287)</f>
        <v/>
      </c>
    </row>
    <row r="323" spans="1:16">
      <c r="A323" s="49"/>
      <c r="B323" s="250">
        <f t="shared" si="6"/>
        <v>45855</v>
      </c>
      <c r="C323" s="70" t="str">
        <f>IF(Data!C288="","",Data!C288)</f>
        <v/>
      </c>
      <c r="D323" s="29"/>
      <c r="E323" s="59" t="str">
        <f>IF(Data!E288="","",Data!E288)</f>
        <v/>
      </c>
      <c r="F323" s="59" t="str">
        <f>IF(Data!F288="","",Data!F288)</f>
        <v/>
      </c>
      <c r="G323" s="59" t="str">
        <f>IF(Data!G288="","",Data!G288)</f>
        <v/>
      </c>
      <c r="H323" s="59" t="str">
        <f>IF(Data!H288="","",Data!H288)</f>
        <v/>
      </c>
      <c r="I323" s="59" t="str">
        <f>IF(Data!I288="","",Data!I288)</f>
        <v/>
      </c>
      <c r="J323" s="59" t="str">
        <f>IF(Data!J288="","",Data!J288)</f>
        <v/>
      </c>
      <c r="K323" s="59" t="str">
        <f>IF(Data!K288="","",Data!K288)</f>
        <v/>
      </c>
      <c r="L323" s="59" t="str">
        <f>IF(Data!L288="","",Data!L288)</f>
        <v/>
      </c>
      <c r="M323" s="59" t="str">
        <f>IF(Data!M288="","",Data!M288)</f>
        <v/>
      </c>
      <c r="N323" s="59" t="str">
        <f>IF(Data!N288="","",Data!N288)</f>
        <v/>
      </c>
      <c r="O323" s="59" t="str">
        <f>IF(Data!O288="","",Data!O288)</f>
        <v/>
      </c>
      <c r="P323" s="59" t="str">
        <f>IF(Data!P288="","",Data!P288)</f>
        <v/>
      </c>
    </row>
    <row r="324" spans="1:16" ht="13.5" thickBot="1">
      <c r="A324" s="50"/>
      <c r="B324" s="251">
        <f t="shared" si="6"/>
        <v>45862</v>
      </c>
      <c r="C324" s="252" t="str">
        <f>IF(Data!C289="","",Data!C289)</f>
        <v/>
      </c>
      <c r="D324" s="32"/>
      <c r="E324" s="58" t="str">
        <f>IF(Data!E289="","",Data!E289)</f>
        <v/>
      </c>
      <c r="F324" s="58" t="str">
        <f>IF(Data!F289="","",Data!F289)</f>
        <v/>
      </c>
      <c r="G324" s="58" t="str">
        <f>IF(Data!G289="","",Data!G289)</f>
        <v/>
      </c>
      <c r="H324" s="58" t="str">
        <f>IF(Data!H289="","",Data!H289)</f>
        <v/>
      </c>
      <c r="I324" s="58" t="str">
        <f>IF(Data!I289="","",Data!I289)</f>
        <v/>
      </c>
      <c r="J324" s="58" t="str">
        <f>IF(Data!J289="","",Data!J289)</f>
        <v/>
      </c>
      <c r="K324" s="58" t="str">
        <f>IF(Data!K289="","",Data!K289)</f>
        <v/>
      </c>
      <c r="L324" s="58" t="str">
        <f>IF(Data!L289="","",Data!L289)</f>
        <v/>
      </c>
      <c r="M324" s="58" t="str">
        <f>IF(Data!M289="","",Data!M289)</f>
        <v/>
      </c>
      <c r="N324" s="58" t="str">
        <f>IF(Data!N289="","",Data!N289)</f>
        <v/>
      </c>
      <c r="O324" s="58" t="str">
        <f>IF(Data!O289="","",Data!O289)</f>
        <v/>
      </c>
      <c r="P324" s="58" t="str">
        <f>IF(Data!P289="","",Data!P289)</f>
        <v/>
      </c>
    </row>
    <row r="325" spans="1:16">
      <c r="A325" s="52" t="s">
        <v>163</v>
      </c>
      <c r="B325" s="29"/>
      <c r="C325" s="29"/>
      <c r="D325" s="29"/>
      <c r="E325" s="29"/>
      <c r="F325" s="29"/>
      <c r="G325" s="29"/>
      <c r="H325" s="29"/>
      <c r="I325" s="29"/>
      <c r="J325" s="29"/>
      <c r="K325" s="29"/>
      <c r="L325" s="29"/>
      <c r="M325" s="29"/>
      <c r="N325" s="29"/>
      <c r="O325" s="29"/>
      <c r="P325" s="29"/>
    </row>
    <row r="326" spans="1:16">
      <c r="A326" s="95" t="s">
        <v>259</v>
      </c>
      <c r="B326" s="29"/>
      <c r="C326" s="29"/>
      <c r="D326" s="29"/>
      <c r="E326" s="29"/>
      <c r="F326" s="29"/>
      <c r="G326" s="29"/>
      <c r="H326" s="29"/>
      <c r="I326" s="29"/>
      <c r="J326" s="29"/>
      <c r="K326" s="29"/>
      <c r="L326" s="29"/>
      <c r="M326" s="29"/>
      <c r="N326" s="29"/>
      <c r="O326" s="29"/>
      <c r="P326" s="29"/>
    </row>
    <row r="327" spans="1:16" ht="12.75" customHeight="1">
      <c r="A327" s="95" t="s">
        <v>239</v>
      </c>
      <c r="B327" s="12"/>
      <c r="C327" s="12"/>
      <c r="D327" s="12"/>
      <c r="E327" s="12"/>
      <c r="F327" s="12"/>
      <c r="G327" s="12"/>
      <c r="H327" s="12"/>
      <c r="I327" s="12"/>
      <c r="J327" s="12"/>
      <c r="K327" s="12"/>
      <c r="L327" s="12"/>
      <c r="M327" s="12"/>
      <c r="N327" s="12"/>
      <c r="O327" s="12"/>
      <c r="P327" s="12"/>
    </row>
    <row r="328" spans="1:16" ht="12.75" customHeight="1">
      <c r="A328" s="12"/>
      <c r="B328" s="12"/>
      <c r="C328" s="12"/>
      <c r="D328" s="12"/>
      <c r="E328" s="12"/>
      <c r="F328" s="12"/>
      <c r="G328" s="12"/>
      <c r="H328" s="12"/>
      <c r="I328" s="12"/>
      <c r="J328" s="12"/>
      <c r="K328" s="12"/>
      <c r="L328" s="12"/>
      <c r="M328" s="12"/>
      <c r="N328" s="12"/>
      <c r="O328" s="12"/>
      <c r="P328" s="12"/>
    </row>
    <row r="329" spans="1:16" ht="13.5" thickBot="1">
      <c r="A329" s="8" t="s">
        <v>401</v>
      </c>
      <c r="B329" s="8"/>
      <c r="C329" s="8"/>
      <c r="D329" s="8"/>
      <c r="E329" s="8"/>
      <c r="F329" s="8"/>
      <c r="G329" s="8"/>
      <c r="H329" s="8"/>
      <c r="I329" s="28"/>
      <c r="J329" s="28"/>
      <c r="K329" s="28"/>
      <c r="L329" s="28"/>
      <c r="M329" s="28"/>
      <c r="N329" s="28"/>
      <c r="O329" s="29"/>
      <c r="P329" s="29"/>
    </row>
    <row r="330" spans="1:16">
      <c r="A330" s="219" t="s">
        <v>20</v>
      </c>
      <c r="B330" s="219" t="s">
        <v>24</v>
      </c>
      <c r="C330" s="334"/>
      <c r="D330" s="334"/>
      <c r="E330" s="334"/>
      <c r="F330" s="334"/>
      <c r="G330" s="334"/>
      <c r="H330" s="334" t="s">
        <v>123</v>
      </c>
      <c r="I330" s="334"/>
      <c r="J330" s="334"/>
      <c r="K330" s="334"/>
      <c r="L330" s="334"/>
      <c r="M330" s="334"/>
      <c r="N330" s="334"/>
      <c r="O330" s="29"/>
      <c r="P330" s="29"/>
    </row>
    <row r="331" spans="1:16" ht="13.5" thickBot="1">
      <c r="A331" s="220" t="s">
        <v>38</v>
      </c>
      <c r="B331" s="220" t="s">
        <v>35</v>
      </c>
      <c r="C331" s="366" t="s">
        <v>106</v>
      </c>
      <c r="D331" s="220" t="s">
        <v>51</v>
      </c>
      <c r="E331" s="220" t="s">
        <v>52</v>
      </c>
      <c r="F331" s="220" t="s">
        <v>53</v>
      </c>
      <c r="G331" s="220" t="s">
        <v>54</v>
      </c>
      <c r="H331" s="220" t="s">
        <v>55</v>
      </c>
      <c r="I331" s="220" t="s">
        <v>56</v>
      </c>
      <c r="J331" s="220" t="s">
        <v>57</v>
      </c>
      <c r="K331" s="220" t="s">
        <v>58</v>
      </c>
      <c r="L331" s="220" t="s">
        <v>59</v>
      </c>
      <c r="M331" s="220" t="s">
        <v>60</v>
      </c>
      <c r="N331" s="220" t="s">
        <v>61</v>
      </c>
      <c r="O331" s="24"/>
      <c r="P331" s="24"/>
    </row>
    <row r="332" spans="1:16">
      <c r="A332" s="13"/>
      <c r="B332" s="13"/>
      <c r="C332" s="164"/>
      <c r="D332" s="367"/>
      <c r="E332" s="367"/>
      <c r="F332" s="367"/>
      <c r="G332" s="367"/>
      <c r="H332" s="164" t="s">
        <v>108</v>
      </c>
      <c r="I332" s="164"/>
      <c r="J332" s="367"/>
      <c r="K332" s="367"/>
      <c r="L332" s="367"/>
      <c r="M332" s="367"/>
      <c r="N332" s="367"/>
      <c r="O332" s="24"/>
      <c r="P332" s="24"/>
    </row>
    <row r="333" spans="1:16">
      <c r="A333" s="249">
        <v>2024</v>
      </c>
      <c r="B333" s="250">
        <v>45414</v>
      </c>
      <c r="C333" s="59">
        <f>IF(Data!E225&gt;0,Data!E225,E188)</f>
        <v>66.162397999999996</v>
      </c>
      <c r="D333" s="59">
        <f>IF(Data!F225&gt;0,Data!F225,F188)</f>
        <v>67.314686191142854</v>
      </c>
      <c r="E333" s="59">
        <f>IF(Data!G225&gt;0,Data!G225,G188)</f>
        <v>69.397943999999995</v>
      </c>
      <c r="F333" s="59">
        <f>IF(Data!H225&gt;0,Data!H225,H188)</f>
        <v>69.561162190476196</v>
      </c>
      <c r="G333" s="59">
        <f>IF(Data!I225&gt;0,Data!I225,I188)</f>
        <v>70.083386000000004</v>
      </c>
      <c r="H333" s="59">
        <f>IF(Data!J225&gt;0,Data!J225,J188)</f>
        <v>66.139250000000004</v>
      </c>
      <c r="I333" s="59">
        <f>IF(Data!K225&gt;0,Data!K225,K188)</f>
        <v>67.44</v>
      </c>
      <c r="J333" s="59">
        <f>IF(Data!L225&gt;0,Data!L225,L188)</f>
        <v>67.968632173913036</v>
      </c>
      <c r="K333" s="59">
        <f>IF(Data!M299&gt;0,Data!M299,M188)</f>
        <v>67.419213508771918</v>
      </c>
      <c r="L333" s="59">
        <f>IF(Data!N299&gt;0,Data!N299,N188)</f>
        <v>69.501254000000003</v>
      </c>
      <c r="M333" s="59">
        <f>IF(Data!O225&gt;0,Data!O225,O188)</f>
        <v>71.514082000000002</v>
      </c>
      <c r="N333" s="59">
        <f>IF(Data!P225&gt;0,Data!P225,P188)</f>
        <v>76.965620000000001</v>
      </c>
      <c r="O333" s="57"/>
      <c r="P333" s="57"/>
    </row>
    <row r="334" spans="1:16">
      <c r="A334" s="49"/>
      <c r="B334" s="250">
        <f>B333+7</f>
        <v>45421</v>
      </c>
      <c r="C334" s="59">
        <f>IF(Data!E226&gt;0,Data!E226,E189)</f>
        <v>68.882397999999995</v>
      </c>
      <c r="D334" s="59">
        <f>IF(Data!F226&gt;0,Data!F226,F189)</f>
        <v>70.034686191142853</v>
      </c>
      <c r="E334" s="59">
        <f>IF(Data!G226&gt;0,Data!G226,G189)</f>
        <v>71.677943999999982</v>
      </c>
      <c r="F334" s="59">
        <f>IF(Data!H226&gt;0,Data!H226,H189)</f>
        <v>71.841162190476183</v>
      </c>
      <c r="G334" s="59">
        <f>IF(Data!I226&gt;0,Data!I226,I189)</f>
        <v>72.473386000000005</v>
      </c>
      <c r="H334" s="59">
        <f>IF(Data!J226&gt;0,Data!J226,J189)</f>
        <v>68.529250000000005</v>
      </c>
      <c r="I334" s="59">
        <f>IF(Data!K226&gt;0,Data!K226,K189)</f>
        <v>69.83</v>
      </c>
      <c r="J334" s="59">
        <f>IF(Data!L226&gt;0,Data!L226,L189)</f>
        <v>70.19863217391304</v>
      </c>
      <c r="K334" s="59">
        <f>IF(Data!M300&gt;0,Data!M300,M189)</f>
        <v>69.649213508771922</v>
      </c>
      <c r="L334" s="59">
        <f>IF(Data!N300&gt;0,Data!N300,N189)</f>
        <v>71.461253999999997</v>
      </c>
      <c r="M334" s="59">
        <f>IF(Data!O226&gt;0,Data!O226,O189)</f>
        <v>73.474081999999996</v>
      </c>
      <c r="N334" s="59">
        <f>IF(Data!P226&gt;0,Data!P226,P189)</f>
        <v>78.925619999999995</v>
      </c>
      <c r="O334" s="57"/>
      <c r="P334" s="57"/>
    </row>
    <row r="335" spans="1:16">
      <c r="A335" s="49"/>
      <c r="B335" s="250">
        <f t="shared" ref="B335:B397" si="7">B334+7</f>
        <v>45428</v>
      </c>
      <c r="C335" s="59">
        <f>IF(Data!E227&gt;0,Data!E227,E190)</f>
        <v>67.332397999999998</v>
      </c>
      <c r="D335" s="59">
        <f>IF(Data!F227&gt;0,Data!F227,F190)</f>
        <v>68.484686191142856</v>
      </c>
      <c r="E335" s="59">
        <f>IF(Data!G227&gt;0,Data!G227,G190)</f>
        <v>70.407943999999986</v>
      </c>
      <c r="F335" s="59">
        <f>IF(Data!H227&gt;0,Data!H227,H190)</f>
        <v>70.571162190476187</v>
      </c>
      <c r="G335" s="59">
        <f>IF(Data!I227&gt;0,Data!I227,I190)</f>
        <v>71.263385999999997</v>
      </c>
      <c r="H335" s="59">
        <f>IF(Data!J227&gt;0,Data!J227,J190)</f>
        <v>67.319249999999997</v>
      </c>
      <c r="I335" s="59">
        <f>IF(Data!K227&gt;0,Data!K227,K190)</f>
        <v>68.61999999999999</v>
      </c>
      <c r="J335" s="59">
        <f>IF(Data!L227&gt;0,Data!L227,L190)</f>
        <v>69.118632173913042</v>
      </c>
      <c r="K335" s="59">
        <f>IF(Data!M301&gt;0,Data!M301,M190)</f>
        <v>68.569213508771924</v>
      </c>
      <c r="L335" s="59">
        <f>IF(Data!N301&gt;0,Data!N301,N190)</f>
        <v>70.371254000000008</v>
      </c>
      <c r="M335" s="59">
        <f>IF(Data!O227&gt;0,Data!O227,O190)</f>
        <v>72.384082000000006</v>
      </c>
      <c r="N335" s="59">
        <f>IF(Data!P227&gt;0,Data!P227,P190)</f>
        <v>77.835620000000006</v>
      </c>
      <c r="O335" s="57"/>
      <c r="P335" s="57"/>
    </row>
    <row r="336" spans="1:16">
      <c r="A336" s="49"/>
      <c r="B336" s="250">
        <f t="shared" si="7"/>
        <v>45435</v>
      </c>
      <c r="C336" s="59">
        <f>IF(Data!E228&gt;0,Data!E228,E191)</f>
        <v>70.752397999999999</v>
      </c>
      <c r="D336" s="59">
        <f>IF(Data!F228&gt;0,Data!F228,F191)</f>
        <v>71.904686191142858</v>
      </c>
      <c r="E336" s="59">
        <f>IF(Data!G228&gt;0,Data!G228,G191)</f>
        <v>73.837943999999993</v>
      </c>
      <c r="F336" s="59">
        <f>IF(Data!H228&gt;0,Data!H228,H191)</f>
        <v>74.001162190476194</v>
      </c>
      <c r="G336" s="59">
        <f>IF(Data!I228&gt;0,Data!I228,I191)</f>
        <v>74.493386000000001</v>
      </c>
      <c r="H336" s="59">
        <f>IF(Data!J228&gt;0,Data!J228,J191)</f>
        <v>70.549250000000001</v>
      </c>
      <c r="I336" s="59">
        <f>IF(Data!K228&gt;0,Data!K228,K191)</f>
        <v>71.849999999999994</v>
      </c>
      <c r="J336" s="59">
        <f>IF(Data!L228&gt;0,Data!L228,L191)</f>
        <v>72.238632173913032</v>
      </c>
      <c r="K336" s="59">
        <f>IF(Data!M302&gt;0,Data!M302,M191)</f>
        <v>71.689213508771914</v>
      </c>
      <c r="L336" s="59">
        <f>IF(Data!N302&gt;0,Data!N302,N191)</f>
        <v>73.031254000000004</v>
      </c>
      <c r="M336" s="59">
        <f>IF(Data!O228&gt;0,Data!O228,O191)</f>
        <v>75.044082000000003</v>
      </c>
      <c r="N336" s="59">
        <f>IF(Data!P228&gt;0,Data!P228,P191)</f>
        <v>80.495620000000002</v>
      </c>
      <c r="O336" s="57"/>
      <c r="P336" s="57"/>
    </row>
    <row r="337" spans="1:16">
      <c r="A337" s="49"/>
      <c r="B337" s="250">
        <f t="shared" si="7"/>
        <v>45442</v>
      </c>
      <c r="C337" s="59">
        <f>IF(Data!E229&gt;0,Data!E229,E192)</f>
        <v>69.142398</v>
      </c>
      <c r="D337" s="59">
        <f>IF(Data!F229&gt;0,Data!F229,F192)</f>
        <v>70.294686191142858</v>
      </c>
      <c r="E337" s="59">
        <f>IF(Data!G229&gt;0,Data!G229,G192)</f>
        <v>71.727943999999994</v>
      </c>
      <c r="F337" s="59">
        <f>IF(Data!H229&gt;0,Data!H229,H192)</f>
        <v>71.891162190476194</v>
      </c>
      <c r="G337" s="59">
        <f>IF(Data!I229&gt;0,Data!I229,I192)</f>
        <v>72.753386000000006</v>
      </c>
      <c r="H337" s="59">
        <f>IF(Data!J229&gt;0,Data!J229,J192)</f>
        <v>68.809250000000006</v>
      </c>
      <c r="I337" s="59">
        <f>IF(Data!K229&gt;0,Data!K229,K192)</f>
        <v>70.11</v>
      </c>
      <c r="J337" s="59">
        <f>IF(Data!L229&gt;0,Data!L229,L192)</f>
        <v>70.788632173913044</v>
      </c>
      <c r="K337" s="59">
        <f>IF(Data!M303&gt;0,Data!M303,M192)</f>
        <v>70.239213508771925</v>
      </c>
      <c r="L337" s="59">
        <f>IF(Data!N303&gt;0,Data!N303,N192)</f>
        <v>72.241253999999998</v>
      </c>
      <c r="M337" s="59">
        <f>IF(Data!O229&gt;0,Data!O229,O192)</f>
        <v>74.254081999999997</v>
      </c>
      <c r="N337" s="59">
        <f>IF(Data!P229&gt;0,Data!P229,P192)</f>
        <v>79.705619999999996</v>
      </c>
      <c r="O337" s="57"/>
      <c r="P337" s="57"/>
    </row>
    <row r="338" spans="1:16">
      <c r="A338" s="49"/>
      <c r="B338" s="250">
        <f t="shared" si="7"/>
        <v>45449</v>
      </c>
      <c r="C338" s="59">
        <f>IF(Data!E230&gt;0,Data!E230,E193)</f>
        <v>66.232397999999989</v>
      </c>
      <c r="D338" s="59">
        <f>IF(Data!F230&gt;0,Data!F230,F193)</f>
        <v>67.384686191142848</v>
      </c>
      <c r="E338" s="59">
        <f>IF(Data!G230&gt;0,Data!G230,G193)</f>
        <v>68.817943999999983</v>
      </c>
      <c r="F338" s="59">
        <f>IF(Data!H230&gt;0,Data!H230,H193)</f>
        <v>68.981162190476184</v>
      </c>
      <c r="G338" s="59">
        <f>IF(Data!I230&gt;0,Data!I230,I193)</f>
        <v>69.883386000000002</v>
      </c>
      <c r="H338" s="59">
        <f>IF(Data!J230&gt;0,Data!J230,J193)</f>
        <v>65.939250000000001</v>
      </c>
      <c r="I338" s="59">
        <f>IF(Data!K230&gt;0,Data!K230,K193)</f>
        <v>67.239999999999995</v>
      </c>
      <c r="J338" s="59">
        <f>IF(Data!L230&gt;0,Data!L230,L193)</f>
        <v>67.988632173913032</v>
      </c>
      <c r="K338" s="59">
        <f>IF(Data!M304&gt;0,Data!M304,M193)</f>
        <v>67.439213508771914</v>
      </c>
      <c r="L338" s="59">
        <f>IF(Data!N304&gt;0,Data!N304,N193)</f>
        <v>69.611254000000002</v>
      </c>
      <c r="M338" s="59">
        <f>IF(Data!O230&gt;0,Data!O230,O193)</f>
        <v>71.624082000000001</v>
      </c>
      <c r="N338" s="59">
        <f>IF(Data!P230&gt;0,Data!P230,P193)</f>
        <v>77.075620000000001</v>
      </c>
      <c r="O338" s="57"/>
      <c r="P338" s="57"/>
    </row>
    <row r="339" spans="1:16">
      <c r="A339" s="49"/>
      <c r="B339" s="250">
        <f t="shared" si="7"/>
        <v>45456</v>
      </c>
      <c r="C339" s="59">
        <f>IF(Data!E231&gt;0,Data!E231,E194)</f>
        <v>64.442397999999997</v>
      </c>
      <c r="D339" s="59">
        <f>IF(Data!F231&gt;0,Data!F231,F194)</f>
        <v>65.594686191142856</v>
      </c>
      <c r="E339" s="59">
        <f>IF(Data!G231&gt;0,Data!G231,G194)</f>
        <v>67.007943999999995</v>
      </c>
      <c r="F339" s="59">
        <f>IF(Data!H231&gt;0,Data!H231,H194)</f>
        <v>67.171162190476196</v>
      </c>
      <c r="G339" s="59">
        <f>IF(Data!I231&gt;0,Data!I231,I194)</f>
        <v>67.773386000000002</v>
      </c>
      <c r="H339" s="59">
        <f>IF(Data!J231&gt;0,Data!J231,J194)</f>
        <v>63.829250000000002</v>
      </c>
      <c r="I339" s="59">
        <f>IF(Data!K231&gt;0,Data!K231,K194)</f>
        <v>65.13</v>
      </c>
      <c r="J339" s="59">
        <f>IF(Data!L231&gt;0,Data!L231,L194)</f>
        <v>65.778632173913039</v>
      </c>
      <c r="K339" s="59">
        <f>IF(Data!M305&gt;0,Data!M305,M194)</f>
        <v>65.22921350877192</v>
      </c>
      <c r="L339" s="59">
        <f>IF(Data!N305&gt;0,Data!N305,N194)</f>
        <v>67.431253999999996</v>
      </c>
      <c r="M339" s="59">
        <f>IF(Data!O231&gt;0,Data!O231,O194)</f>
        <v>69.444081999999995</v>
      </c>
      <c r="N339" s="59">
        <f>IF(Data!P231&gt;0,Data!P231,P194)</f>
        <v>74.895619999999994</v>
      </c>
      <c r="O339" s="57"/>
      <c r="P339" s="57"/>
    </row>
    <row r="340" spans="1:16">
      <c r="A340" s="49"/>
      <c r="B340" s="250">
        <f t="shared" si="7"/>
        <v>45463</v>
      </c>
      <c r="C340" s="59">
        <f>IF(Data!E232&gt;0,Data!E232,E195)</f>
        <v>63.01239799999999</v>
      </c>
      <c r="D340" s="59">
        <f>IF(Data!F232&gt;0,Data!F232,F195)</f>
        <v>64.164686191142849</v>
      </c>
      <c r="E340" s="59">
        <f>IF(Data!G232&gt;0,Data!G232,G195)</f>
        <v>67.837943999999993</v>
      </c>
      <c r="F340" s="59">
        <f>IF(Data!H232&gt;0,Data!H232,H195)</f>
        <v>68.001162190476194</v>
      </c>
      <c r="G340" s="59">
        <f>IF(Data!I232&gt;0,Data!I232,I195)</f>
        <v>68.423385999999994</v>
      </c>
      <c r="H340" s="59">
        <f>IF(Data!J232&gt;0,Data!J232,J195)</f>
        <v>64.479249999999993</v>
      </c>
      <c r="I340" s="59">
        <f>IF(Data!K232&gt;0,Data!K232,K195)</f>
        <v>65.779999999999987</v>
      </c>
      <c r="J340" s="59">
        <f>IF(Data!L232&gt;0,Data!L232,L195)</f>
        <v>66.238632173913032</v>
      </c>
      <c r="K340" s="59">
        <f>IF(Data!M306&gt;0,Data!M306,M195)</f>
        <v>65.689213508771914</v>
      </c>
      <c r="L340" s="59">
        <f>IF(Data!N306&gt;0,Data!N306,N195)</f>
        <v>67.751254000000003</v>
      </c>
      <c r="M340" s="59">
        <f>IF(Data!O232&gt;0,Data!O232,O195)</f>
        <v>69.764082000000002</v>
      </c>
      <c r="N340" s="59">
        <f>IF(Data!P232&gt;0,Data!P232,P195)</f>
        <v>75.215620000000001</v>
      </c>
      <c r="O340" s="57"/>
      <c r="P340" s="57"/>
    </row>
    <row r="341" spans="1:16">
      <c r="A341" s="49"/>
      <c r="B341" s="250">
        <f t="shared" si="7"/>
        <v>45470</v>
      </c>
      <c r="C341" s="59">
        <f>IF(Data!E233&gt;0,Data!E233,E196)</f>
        <v>64.942397999999997</v>
      </c>
      <c r="D341" s="59">
        <f>IF(Data!F233&gt;0,Data!F233,F196)</f>
        <v>66.094686191142856</v>
      </c>
      <c r="E341" s="59">
        <f>IF(Data!G233&gt;0,Data!G233,G196)</f>
        <v>69.797943999999987</v>
      </c>
      <c r="F341" s="59">
        <f>IF(Data!H233&gt;0,Data!H233,H196)</f>
        <v>69.961162190476188</v>
      </c>
      <c r="G341" s="59">
        <f>IF(Data!I233&gt;0,Data!I233,I196)</f>
        <v>70.453385999999995</v>
      </c>
      <c r="H341" s="59">
        <f>IF(Data!J233&gt;0,Data!J233,J196)</f>
        <v>66.509249999999994</v>
      </c>
      <c r="I341" s="59">
        <f>IF(Data!K233&gt;0,Data!K233,K196)</f>
        <v>67.809999999999988</v>
      </c>
      <c r="J341" s="59">
        <f>IF(Data!L233&gt;0,Data!L233,L196)</f>
        <v>68.278632173913039</v>
      </c>
      <c r="K341" s="59">
        <f>IF(Data!M307&gt;0,Data!M307,M196)</f>
        <v>67.72921350877192</v>
      </c>
      <c r="L341" s="59">
        <f>IF(Data!N307&gt;0,Data!N307,N196)</f>
        <v>69.601253999999997</v>
      </c>
      <c r="M341" s="59">
        <f>IF(Data!O233&gt;0,Data!O233,O196)</f>
        <v>71.614081999999996</v>
      </c>
      <c r="N341" s="59">
        <f>IF(Data!P233&gt;0,Data!P233,P196)</f>
        <v>77.065619999999996</v>
      </c>
      <c r="O341" s="57"/>
      <c r="P341" s="57"/>
    </row>
    <row r="342" spans="1:16">
      <c r="A342" s="49"/>
      <c r="B342" s="250">
        <f t="shared" si="7"/>
        <v>45477</v>
      </c>
      <c r="C342" s="59">
        <f>IF(Data!E234&gt;0,Data!E234,E197)</f>
        <v>60.612397999999999</v>
      </c>
      <c r="D342" s="59">
        <f>IF(Data!F234&gt;0,Data!F234,F197)</f>
        <v>61.764686191142857</v>
      </c>
      <c r="E342" s="59">
        <f>IF(Data!G234&gt;0,Data!G234,G197)</f>
        <v>66.197943999999993</v>
      </c>
      <c r="F342" s="59">
        <f>IF(Data!H234&gt;0,Data!H234,H197)</f>
        <v>66.361162190476193</v>
      </c>
      <c r="G342" s="59">
        <f>IF(Data!I234&gt;0,Data!I234,I197)</f>
        <v>67.173385999999994</v>
      </c>
      <c r="H342" s="59">
        <f>IF(Data!J234&gt;0,Data!J234,J197)</f>
        <v>63.229249999999993</v>
      </c>
      <c r="I342" s="59">
        <f>IF(Data!K234&gt;0,Data!K234,K197)</f>
        <v>64.529999999999987</v>
      </c>
      <c r="J342" s="59">
        <f>IF(Data!L234&gt;0,Data!L234,L197)</f>
        <v>65.098632173913032</v>
      </c>
      <c r="K342" s="59">
        <f>IF(Data!M308&gt;0,Data!M308,M197)</f>
        <v>64.549213508771913</v>
      </c>
      <c r="L342" s="59">
        <f>IF(Data!N308&gt;0,Data!N308,N197)</f>
        <v>66.841254000000006</v>
      </c>
      <c r="M342" s="59">
        <f>IF(Data!O234&gt;0,Data!O234,O197)</f>
        <v>68.854082000000005</v>
      </c>
      <c r="N342" s="59">
        <f>IF(Data!P234&gt;0,Data!P234,P197)</f>
        <v>74.305620000000005</v>
      </c>
      <c r="O342" s="57"/>
      <c r="P342" s="57"/>
    </row>
    <row r="343" spans="1:16">
      <c r="A343" s="49"/>
      <c r="B343" s="250">
        <f t="shared" si="7"/>
        <v>45484</v>
      </c>
      <c r="C343" s="59">
        <f>IF(Data!E235&gt;0,Data!E235,E198)</f>
        <v>60.192397999999997</v>
      </c>
      <c r="D343" s="59">
        <f>IF(Data!F235&gt;0,Data!F235,F198)</f>
        <v>61.344686191142856</v>
      </c>
      <c r="E343" s="59">
        <f>IF(Data!G235&gt;0,Data!G235,G198)</f>
        <v>66.087943999999993</v>
      </c>
      <c r="F343" s="59">
        <f>IF(Data!H235&gt;0,Data!H235,H198)</f>
        <v>66.251162190476194</v>
      </c>
      <c r="G343" s="59">
        <f>IF(Data!I235&gt;0,Data!I235,I198)</f>
        <v>67.203385999999995</v>
      </c>
      <c r="H343" s="59">
        <f>IF(Data!J235&gt;0,Data!J235,J198)</f>
        <v>63.259249999999994</v>
      </c>
      <c r="I343" s="59">
        <f>IF(Data!K235&gt;0,Data!K235,K198)</f>
        <v>64.559999999999988</v>
      </c>
      <c r="J343" s="59">
        <f>IF(Data!L235&gt;0,Data!L235,L198)</f>
        <v>65.168632173913039</v>
      </c>
      <c r="K343" s="59">
        <f>IF(Data!M309&gt;0,Data!M309,M198)</f>
        <v>64.619213508771921</v>
      </c>
      <c r="L343" s="59">
        <f>IF(Data!N309&gt;0,Data!N309,N198)</f>
        <v>66.901254000000009</v>
      </c>
      <c r="M343" s="59">
        <f>IF(Data!O235&gt;0,Data!O235,O198)</f>
        <v>68.914082000000008</v>
      </c>
      <c r="N343" s="59">
        <f>IF(Data!P235&gt;0,Data!P235,P198)</f>
        <v>74.365620000000007</v>
      </c>
      <c r="O343" s="57"/>
      <c r="P343" s="57"/>
    </row>
    <row r="344" spans="1:16">
      <c r="A344" s="49"/>
      <c r="B344" s="250">
        <f t="shared" si="7"/>
        <v>45491</v>
      </c>
      <c r="C344" s="59">
        <f>IF(Data!E236&gt;0,Data!E236,E199)</f>
        <v>62.502397999999999</v>
      </c>
      <c r="D344" s="59">
        <f>IF(Data!F236&gt;0,Data!F236,F199)</f>
        <v>63.654686191142858</v>
      </c>
      <c r="E344" s="59">
        <f>IF(Data!G236&gt;0,Data!G236,G199)</f>
        <v>67.147943999999995</v>
      </c>
      <c r="F344" s="59">
        <f>IF(Data!H236&gt;0,Data!H236,H199)</f>
        <v>67.311162190476196</v>
      </c>
      <c r="G344" s="59">
        <f>IF(Data!I236&gt;0,Data!I236,I199)</f>
        <v>68.223386000000005</v>
      </c>
      <c r="H344" s="59">
        <f>IF(Data!J236&gt;0,Data!J236,J199)</f>
        <v>64.279250000000005</v>
      </c>
      <c r="I344" s="59">
        <f>IF(Data!K236&gt;0,Data!K236,K199)</f>
        <v>65.58</v>
      </c>
      <c r="J344" s="59">
        <f>IF(Data!L236&gt;0,Data!L236,L199)</f>
        <v>66.068632173913031</v>
      </c>
      <c r="K344" s="59">
        <f>IF(Data!M310&gt;0,Data!M310,M199)</f>
        <v>65.519213508771912</v>
      </c>
      <c r="L344" s="59">
        <f>IF(Data!N310&gt;0,Data!N310,N199)</f>
        <v>67.531254000000004</v>
      </c>
      <c r="M344" s="59">
        <f>IF(Data!O236&gt;0,Data!O236,O199)</f>
        <v>69.544082000000003</v>
      </c>
      <c r="N344" s="59">
        <f>IF(Data!P236&gt;0,Data!P236,P199)</f>
        <v>74.995620000000002</v>
      </c>
      <c r="O344" s="57"/>
      <c r="P344" s="57"/>
    </row>
    <row r="345" spans="1:16">
      <c r="A345" s="49"/>
      <c r="B345" s="250">
        <f t="shared" si="7"/>
        <v>45498</v>
      </c>
      <c r="C345" s="59">
        <f>IF(Data!E237&gt;0,Data!E237,E200)</f>
        <v>58.342397999999989</v>
      </c>
      <c r="D345" s="59">
        <f>IF(Data!F237&gt;0,Data!F237,F200)</f>
        <v>59.494686191142847</v>
      </c>
      <c r="E345" s="59">
        <f>IF(Data!G237&gt;0,Data!G237,G200)</f>
        <v>64.117943999999994</v>
      </c>
      <c r="F345" s="59">
        <f>IF(Data!H237&gt;0,Data!H237,H200)</f>
        <v>64.281162190476195</v>
      </c>
      <c r="G345" s="59">
        <f>IF(Data!I237&gt;0,Data!I237,I200)</f>
        <v>65.123385999999996</v>
      </c>
      <c r="H345" s="59">
        <f>IF(Data!J237&gt;0,Data!J237,J200)</f>
        <v>61.179249999999996</v>
      </c>
      <c r="I345" s="59">
        <f>IF(Data!K237&gt;0,Data!K237,K200)</f>
        <v>62.48</v>
      </c>
      <c r="J345" s="59">
        <f>IF(Data!L237&gt;0,Data!L237,L200)</f>
        <v>63.018632173913041</v>
      </c>
      <c r="K345" s="59">
        <f>IF(Data!M311&gt;0,Data!M311,M200)</f>
        <v>62.469213508771922</v>
      </c>
      <c r="L345" s="59">
        <f>IF(Data!N311&gt;0,Data!N311,N200)</f>
        <v>64.711253999999997</v>
      </c>
      <c r="M345" s="59">
        <f>IF(Data!O237&gt;0,Data!O237,O200)</f>
        <v>66.724081999999996</v>
      </c>
      <c r="N345" s="59">
        <f>IF(Data!P237&gt;0,Data!P237,P200)</f>
        <v>72.175619999999995</v>
      </c>
      <c r="O345" s="57"/>
      <c r="P345" s="57"/>
    </row>
    <row r="346" spans="1:16">
      <c r="A346" s="49"/>
      <c r="B346" s="250">
        <f t="shared" si="7"/>
        <v>45505</v>
      </c>
      <c r="C346" s="59">
        <f>IF(Data!E238&gt;0,Data!E238,E201)</f>
        <v>58.01239799999999</v>
      </c>
      <c r="D346" s="59">
        <f>IF(Data!F238&gt;0,Data!F238,F201)</f>
        <v>59.164686191142849</v>
      </c>
      <c r="E346" s="59">
        <f>IF(Data!G238&gt;0,Data!G238,G201)</f>
        <v>63.297943999999994</v>
      </c>
      <c r="F346" s="59">
        <f>IF(Data!H238&gt;0,Data!H238,H201)</f>
        <v>63.461162190476195</v>
      </c>
      <c r="G346" s="59">
        <f>IF(Data!I238&gt;0,Data!I238,I201)</f>
        <v>64.163386000000003</v>
      </c>
      <c r="H346" s="59">
        <f>IF(Data!J238&gt;0,Data!J238,J201)</f>
        <v>60.219250000000002</v>
      </c>
      <c r="I346" s="59">
        <f>IF(Data!K238&gt;0,Data!K238,K201)</f>
        <v>61.52</v>
      </c>
      <c r="J346" s="59">
        <f>IF(Data!L238&gt;0,Data!L238,L201)</f>
        <v>61.978632173913049</v>
      </c>
      <c r="K346" s="59">
        <f>IF(Data!M312&gt;0,Data!M312,M201)</f>
        <v>61.42921350877193</v>
      </c>
      <c r="L346" s="59">
        <f>IF(Data!N312&gt;0,Data!N312,N201)</f>
        <v>63.571253999999996</v>
      </c>
      <c r="M346" s="59">
        <f>IF(Data!O238&gt;0,Data!O238,O201)</f>
        <v>65.584081999999995</v>
      </c>
      <c r="N346" s="59">
        <f>IF(Data!P238&gt;0,Data!P238,P201)</f>
        <v>71.035619999999994</v>
      </c>
      <c r="O346" s="57"/>
      <c r="P346" s="57"/>
    </row>
    <row r="347" spans="1:16">
      <c r="A347" s="49"/>
      <c r="B347" s="250">
        <f t="shared" si="7"/>
        <v>45512</v>
      </c>
      <c r="C347" s="59">
        <f>IF(Data!E239&gt;0,Data!E239,E202)</f>
        <v>56.922398000000001</v>
      </c>
      <c r="D347" s="59">
        <f>IF(Data!F239&gt;0,Data!F239,F202)</f>
        <v>58.07468619114286</v>
      </c>
      <c r="E347" s="59">
        <f>IF(Data!G239&gt;0,Data!G239,G202)</f>
        <v>62.457943999999991</v>
      </c>
      <c r="F347" s="59">
        <f>IF(Data!H239&gt;0,Data!H239,H202)</f>
        <v>62.621162190476191</v>
      </c>
      <c r="G347" s="59">
        <f>IF(Data!I239&gt;0,Data!I239,I202)</f>
        <v>63.193386000000004</v>
      </c>
      <c r="H347" s="59">
        <f>IF(Data!J239&gt;0,Data!J239,J202)</f>
        <v>59.249250000000004</v>
      </c>
      <c r="I347" s="59">
        <f>IF(Data!K239&gt;0,Data!K239,K202)</f>
        <v>60.550000000000004</v>
      </c>
      <c r="J347" s="59">
        <f>IF(Data!L239&gt;0,Data!L239,L202)</f>
        <v>60.988632173913039</v>
      </c>
      <c r="K347" s="59">
        <f>IF(Data!M313&gt;0,Data!M313,M202)</f>
        <v>60.439213508771921</v>
      </c>
      <c r="L347" s="59">
        <f>IF(Data!N313&gt;0,Data!N313,N202)</f>
        <v>62.521253999999999</v>
      </c>
      <c r="M347" s="59">
        <f>IF(Data!O239&gt;0,Data!O239,O202)</f>
        <v>64.534081999999998</v>
      </c>
      <c r="N347" s="59">
        <f>IF(Data!P239&gt;0,Data!P239,P202)</f>
        <v>69.985619999999997</v>
      </c>
      <c r="O347" s="57"/>
      <c r="P347" s="57"/>
    </row>
    <row r="348" spans="1:16">
      <c r="A348" s="49"/>
      <c r="B348" s="250">
        <f t="shared" si="7"/>
        <v>45519</v>
      </c>
      <c r="C348" s="59">
        <f>IF(Data!E240&gt;0,Data!E240,E203)</f>
        <v>57.472397999999998</v>
      </c>
      <c r="D348" s="59">
        <f>IF(Data!F240&gt;0,Data!F240,F203)</f>
        <v>58.624686191142857</v>
      </c>
      <c r="E348" s="59">
        <f>IF(Data!G240&gt;0,Data!G240,G203)</f>
        <v>62.367944000000001</v>
      </c>
      <c r="F348" s="59">
        <f>IF(Data!H240&gt;0,Data!H240,H203)</f>
        <v>62.531162190476202</v>
      </c>
      <c r="G348" s="59">
        <f>IF(Data!I240&gt;0,Data!I240,I203)</f>
        <v>63.183385999999999</v>
      </c>
      <c r="H348" s="59">
        <f>IF(Data!J240&gt;0,Data!J240,J203)</f>
        <v>59.239249999999998</v>
      </c>
      <c r="I348" s="59">
        <f>IF(Data!K240&gt;0,Data!K240,K203)</f>
        <v>60.54</v>
      </c>
      <c r="J348" s="59">
        <f>IF(Data!L240&gt;0,Data!L240,L203)</f>
        <v>61.038632173913051</v>
      </c>
      <c r="K348" s="59">
        <f>IF(Data!M314&gt;0,Data!M314,M203)</f>
        <v>60.489213508771932</v>
      </c>
      <c r="L348" s="59">
        <f>IF(Data!N314&gt;0,Data!N314,N203)</f>
        <v>62.601253999999997</v>
      </c>
      <c r="M348" s="59">
        <f>IF(Data!O240&gt;0,Data!O240,O203)</f>
        <v>64.614081999999996</v>
      </c>
      <c r="N348" s="59">
        <f>IF(Data!P240&gt;0,Data!P240,P203)</f>
        <v>70.065619999999996</v>
      </c>
      <c r="O348" s="57"/>
      <c r="P348" s="57"/>
    </row>
    <row r="349" spans="1:16">
      <c r="A349" s="49"/>
      <c r="B349" s="250">
        <f t="shared" si="7"/>
        <v>45526</v>
      </c>
      <c r="C349" s="59">
        <f>IF(Data!E241&gt;0,Data!E241,E204)</f>
        <v>60.722397999999998</v>
      </c>
      <c r="D349" s="59">
        <f>IF(Data!F241&gt;0,Data!F241,F204)</f>
        <v>61.874686191142857</v>
      </c>
      <c r="E349" s="59">
        <f>IF(Data!G241&gt;0,Data!G241,G204)</f>
        <v>64.557943999999992</v>
      </c>
      <c r="F349" s="59">
        <f>IF(Data!H241&gt;0,Data!H241,H204)</f>
        <v>64.721162190476193</v>
      </c>
      <c r="G349" s="59">
        <f>IF(Data!I241&gt;0,Data!I241,I204)</f>
        <v>65.323385999999999</v>
      </c>
      <c r="H349" s="59">
        <f>IF(Data!J241&gt;0,Data!J241,J204)</f>
        <v>61.379249999999999</v>
      </c>
      <c r="I349" s="59">
        <f>IF(Data!K241&gt;0,Data!K241,K204)</f>
        <v>62.68</v>
      </c>
      <c r="J349" s="59">
        <f>IF(Data!L241&gt;0,Data!L241,L204)</f>
        <v>63.048632173913042</v>
      </c>
      <c r="K349" s="59">
        <f>IF(Data!M315&gt;0,Data!M315,M204)</f>
        <v>62.499213508771923</v>
      </c>
      <c r="L349" s="59">
        <f>IF(Data!N315&gt;0,Data!N315,N204)</f>
        <v>64.271253999999999</v>
      </c>
      <c r="M349" s="59">
        <f>IF(Data!O241&gt;0,Data!O241,O204)</f>
        <v>66.284081999999998</v>
      </c>
      <c r="N349" s="59">
        <f>IF(Data!P241&gt;0,Data!P241,P204)</f>
        <v>71.735619999999997</v>
      </c>
      <c r="O349" s="57"/>
      <c r="P349" s="57"/>
    </row>
    <row r="350" spans="1:16">
      <c r="A350" s="49"/>
      <c r="B350" s="250">
        <f t="shared" si="7"/>
        <v>45533</v>
      </c>
      <c r="C350" s="59">
        <f>IF(Data!E242&gt;0,Data!E242,E205)</f>
        <v>61.26239799999999</v>
      </c>
      <c r="D350" s="59">
        <f>IF(Data!F242&gt;0,Data!F242,F205)</f>
        <v>62.414686191142849</v>
      </c>
      <c r="E350" s="59">
        <f>IF(Data!G242&gt;0,Data!G242,G205)</f>
        <v>65.13794399999999</v>
      </c>
      <c r="F350" s="59">
        <f>IF(Data!H242&gt;0,Data!H242,H205)</f>
        <v>65.301162190476191</v>
      </c>
      <c r="G350" s="59">
        <f>IF(Data!I242&gt;0,Data!I242,I205)</f>
        <v>65.983385999999996</v>
      </c>
      <c r="H350" s="59">
        <f>IF(Data!J242&gt;0,Data!J242,J205)</f>
        <v>62.039249999999996</v>
      </c>
      <c r="I350" s="59">
        <f>IF(Data!K242&gt;0,Data!K242,K205)</f>
        <v>63.339999999999996</v>
      </c>
      <c r="J350" s="59">
        <f>IF(Data!L242&gt;0,Data!L242,L205)</f>
        <v>63.698632173913047</v>
      </c>
      <c r="K350" s="59">
        <f>IF(Data!M316&gt;0,Data!M316,M205)</f>
        <v>63.149213508771929</v>
      </c>
      <c r="L350" s="59">
        <f>IF(Data!N316&gt;0,Data!N316,N205)</f>
        <v>64.981254000000007</v>
      </c>
      <c r="M350" s="59">
        <f>IF(Data!O242&gt;0,Data!O242,O205)</f>
        <v>66.994082000000006</v>
      </c>
      <c r="N350" s="59">
        <f>IF(Data!P242&gt;0,Data!P242,P205)</f>
        <v>72.445620000000005</v>
      </c>
      <c r="O350" s="57"/>
      <c r="P350" s="57"/>
    </row>
    <row r="351" spans="1:16">
      <c r="A351" s="49"/>
      <c r="B351" s="250">
        <f t="shared" si="7"/>
        <v>45540</v>
      </c>
      <c r="C351" s="59">
        <f>IF(Data!E243&gt;0,Data!E243,E206)</f>
        <v>59.224397999999994</v>
      </c>
      <c r="D351" s="59">
        <f>IF(Data!F243&gt;0,Data!F243,F206)</f>
        <v>60.216686191142848</v>
      </c>
      <c r="E351" s="59">
        <f>IF(Data!G243&gt;0,Data!G243,G206)</f>
        <v>63.617943999999987</v>
      </c>
      <c r="F351" s="59">
        <f>IF(Data!H243&gt;0,Data!H243,H206)</f>
        <v>64.343162190476193</v>
      </c>
      <c r="G351" s="59">
        <f>IF(Data!I243&gt;0,Data!I243,I206)</f>
        <v>64.743386000000001</v>
      </c>
      <c r="H351" s="59">
        <f>IF(Data!J243&gt;0,Data!J243,J206)</f>
        <v>61.839849999999998</v>
      </c>
      <c r="I351" s="59">
        <f>IF(Data!K243&gt;0,Data!K243,K206)</f>
        <v>61.270800000000001</v>
      </c>
      <c r="J351" s="59">
        <f>IF(Data!L243&gt;0,Data!L243,L206)</f>
        <v>62.710632173913048</v>
      </c>
      <c r="K351" s="59">
        <f>IF(Data!M317&gt;0,Data!M317,M206)</f>
        <v>64.273213508771931</v>
      </c>
      <c r="L351" s="59">
        <f>IF(Data!N317&gt;0,Data!N317,N206)</f>
        <v>67.052526727272721</v>
      </c>
      <c r="M351" s="59">
        <f>IF(Data!O243&gt;0,Data!O243,O206)</f>
        <v>69.387224857142854</v>
      </c>
      <c r="N351" s="59">
        <f>IF(Data!P243&gt;0,Data!P243,P206)</f>
        <v>74.757620000000003</v>
      </c>
      <c r="O351" s="57"/>
      <c r="P351" s="57"/>
    </row>
    <row r="352" spans="1:16">
      <c r="A352" s="49"/>
      <c r="B352" s="250">
        <f t="shared" si="7"/>
        <v>45547</v>
      </c>
      <c r="C352" s="59" t="str">
        <f>IF(Data!E244&gt;0,Data!E244,E207)</f>
        <v/>
      </c>
      <c r="D352" s="59" t="str">
        <f>IF(Data!F244&gt;0,Data!F244,F207)</f>
        <v/>
      </c>
      <c r="E352" s="59" t="str">
        <f>IF(Data!G244&gt;0,Data!G244,G207)</f>
        <v/>
      </c>
      <c r="F352" s="59" t="str">
        <f>IF(Data!H244&gt;0,Data!H244,H207)</f>
        <v/>
      </c>
      <c r="G352" s="59" t="str">
        <f>IF(Data!I244&gt;0,Data!I244,I207)</f>
        <v/>
      </c>
      <c r="H352" s="59" t="str">
        <f>IF(Data!J244&gt;0,Data!J244,J207)</f>
        <v/>
      </c>
      <c r="I352" s="59" t="str">
        <f>IF(Data!K244&gt;0,Data!K244,K207)</f>
        <v/>
      </c>
      <c r="J352" s="59" t="str">
        <f>IF(Data!L244&gt;0,Data!L244,L207)</f>
        <v/>
      </c>
      <c r="K352" s="59" t="str">
        <f>IF(Data!M318&gt;0,Data!M318,M207)</f>
        <v/>
      </c>
      <c r="L352" s="59" t="str">
        <f>IF(Data!N318&gt;0,Data!N318,N207)</f>
        <v/>
      </c>
      <c r="M352" s="59" t="str">
        <f>IF(Data!O244&gt;0,Data!O244,O207)</f>
        <v/>
      </c>
      <c r="N352" s="59" t="str">
        <f>IF(Data!P244&gt;0,Data!P244,P207)</f>
        <v/>
      </c>
      <c r="O352" s="57"/>
      <c r="P352" s="57"/>
    </row>
    <row r="353" spans="1:16">
      <c r="A353" s="49"/>
      <c r="B353" s="250">
        <f t="shared" si="7"/>
        <v>45554</v>
      </c>
      <c r="C353" s="59" t="str">
        <f>IF(Data!E245&gt;0,Data!E245,E208)</f>
        <v/>
      </c>
      <c r="D353" s="59" t="str">
        <f>IF(Data!F245&gt;0,Data!F245,F208)</f>
        <v/>
      </c>
      <c r="E353" s="59" t="str">
        <f>IF(Data!G245&gt;0,Data!G245,G208)</f>
        <v/>
      </c>
      <c r="F353" s="59" t="str">
        <f>IF(Data!H245&gt;0,Data!H245,H208)</f>
        <v/>
      </c>
      <c r="G353" s="59" t="str">
        <f>IF(Data!I245&gt;0,Data!I245,I208)</f>
        <v/>
      </c>
      <c r="H353" s="59" t="str">
        <f>IF(Data!J245&gt;0,Data!J245,J208)</f>
        <v/>
      </c>
      <c r="I353" s="59" t="str">
        <f>IF(Data!K245&gt;0,Data!K245,K208)</f>
        <v/>
      </c>
      <c r="J353" s="59" t="str">
        <f>IF(Data!L245&gt;0,Data!L245,L208)</f>
        <v/>
      </c>
      <c r="K353" s="59" t="str">
        <f>IF(Data!M319&gt;0,Data!M319,M208)</f>
        <v/>
      </c>
      <c r="L353" s="59" t="str">
        <f>IF(Data!N319&gt;0,Data!N319,N208)</f>
        <v/>
      </c>
      <c r="M353" s="59" t="str">
        <f>IF(Data!O245&gt;0,Data!O245,O208)</f>
        <v/>
      </c>
      <c r="N353" s="59" t="str">
        <f>IF(Data!P245&gt;0,Data!P245,P208)</f>
        <v/>
      </c>
      <c r="O353" s="57"/>
      <c r="P353" s="57"/>
    </row>
    <row r="354" spans="1:16">
      <c r="A354" s="49"/>
      <c r="B354" s="250">
        <f t="shared" si="7"/>
        <v>45561</v>
      </c>
      <c r="C354" s="59" t="str">
        <f>IF(Data!E246&gt;0,Data!E246,E209)</f>
        <v/>
      </c>
      <c r="D354" s="59" t="str">
        <f>IF(Data!F246&gt;0,Data!F246,F209)</f>
        <v/>
      </c>
      <c r="E354" s="59" t="str">
        <f>IF(Data!G246&gt;0,Data!G246,G209)</f>
        <v/>
      </c>
      <c r="F354" s="59" t="str">
        <f>IF(Data!H246&gt;0,Data!H246,H209)</f>
        <v/>
      </c>
      <c r="G354" s="59" t="str">
        <f>IF(Data!I246&gt;0,Data!I246,I209)</f>
        <v/>
      </c>
      <c r="H354" s="59" t="str">
        <f>IF(Data!J246&gt;0,Data!J246,J209)</f>
        <v/>
      </c>
      <c r="I354" s="59" t="str">
        <f>IF(Data!K246&gt;0,Data!K246,K209)</f>
        <v/>
      </c>
      <c r="J354" s="59" t="str">
        <f>IF(Data!L246&gt;0,Data!L246,L209)</f>
        <v/>
      </c>
      <c r="K354" s="59" t="str">
        <f>IF(Data!M320&gt;0,Data!M320,M209)</f>
        <v/>
      </c>
      <c r="L354" s="59" t="str">
        <f>IF(Data!N320&gt;0,Data!N320,N209)</f>
        <v/>
      </c>
      <c r="M354" s="59" t="str">
        <f>IF(Data!O246&gt;0,Data!O246,O209)</f>
        <v/>
      </c>
      <c r="N354" s="59" t="str">
        <f>IF(Data!P246&gt;0,Data!P246,P209)</f>
        <v/>
      </c>
      <c r="O354" s="57"/>
      <c r="P354" s="57"/>
    </row>
    <row r="355" spans="1:16">
      <c r="A355" s="49"/>
      <c r="B355" s="250">
        <f t="shared" si="7"/>
        <v>45568</v>
      </c>
      <c r="C355" s="59" t="str">
        <f>IF(Data!E247&gt;0,Data!E247,E210)</f>
        <v/>
      </c>
      <c r="D355" s="59" t="str">
        <f>IF(Data!F247&gt;0,Data!F247,F210)</f>
        <v/>
      </c>
      <c r="E355" s="59" t="str">
        <f>IF(Data!G247&gt;0,Data!G247,G210)</f>
        <v/>
      </c>
      <c r="F355" s="59" t="str">
        <f>IF(Data!H247&gt;0,Data!H247,H210)</f>
        <v/>
      </c>
      <c r="G355" s="59" t="str">
        <f>IF(Data!I247&gt;0,Data!I247,I210)</f>
        <v/>
      </c>
      <c r="H355" s="59" t="str">
        <f>IF(Data!J247&gt;0,Data!J247,J210)</f>
        <v/>
      </c>
      <c r="I355" s="59" t="str">
        <f>IF(Data!K247&gt;0,Data!K247,K210)</f>
        <v/>
      </c>
      <c r="J355" s="59" t="str">
        <f>IF(Data!L247&gt;0,Data!L247,L210)</f>
        <v/>
      </c>
      <c r="K355" s="59" t="str">
        <f>IF(Data!M321&gt;0,Data!M321,M210)</f>
        <v/>
      </c>
      <c r="L355" s="59" t="str">
        <f>IF(Data!N321&gt;0,Data!N321,N210)</f>
        <v/>
      </c>
      <c r="M355" s="59" t="str">
        <f>IF(Data!O247&gt;0,Data!O247,O210)</f>
        <v/>
      </c>
      <c r="N355" s="59" t="str">
        <f>IF(Data!P247&gt;0,Data!P247,P210)</f>
        <v/>
      </c>
      <c r="O355" s="57"/>
      <c r="P355" s="57"/>
    </row>
    <row r="356" spans="1:16">
      <c r="A356" s="49"/>
      <c r="B356" s="250">
        <f t="shared" si="7"/>
        <v>45575</v>
      </c>
      <c r="C356" s="59" t="str">
        <f>IF(Data!E248&gt;0,Data!E248,E211)</f>
        <v/>
      </c>
      <c r="D356" s="59" t="str">
        <f>IF(Data!F248&gt;0,Data!F248,F211)</f>
        <v/>
      </c>
      <c r="E356" s="59" t="str">
        <f>IF(Data!G248&gt;0,Data!G248,G211)</f>
        <v/>
      </c>
      <c r="F356" s="59" t="str">
        <f>IF(Data!H248&gt;0,Data!H248,H211)</f>
        <v/>
      </c>
      <c r="G356" s="59" t="str">
        <f>IF(Data!I248&gt;0,Data!I248,I211)</f>
        <v/>
      </c>
      <c r="H356" s="59" t="str">
        <f>IF(Data!J248&gt;0,Data!J248,J211)</f>
        <v/>
      </c>
      <c r="I356" s="59" t="str">
        <f>IF(Data!K248&gt;0,Data!K248,K211)</f>
        <v/>
      </c>
      <c r="J356" s="59" t="str">
        <f>IF(Data!L248&gt;0,Data!L248,L211)</f>
        <v/>
      </c>
      <c r="K356" s="59" t="str">
        <f>IF(Data!M322&gt;0,Data!M322,M211)</f>
        <v/>
      </c>
      <c r="L356" s="59" t="str">
        <f>IF(Data!N322&gt;0,Data!N322,N211)</f>
        <v/>
      </c>
      <c r="M356" s="59" t="str">
        <f>IF(Data!O248&gt;0,Data!O248,O211)</f>
        <v/>
      </c>
      <c r="N356" s="59" t="str">
        <f>IF(Data!P248&gt;0,Data!P248,P211)</f>
        <v/>
      </c>
      <c r="O356" s="57"/>
      <c r="P356" s="57"/>
    </row>
    <row r="357" spans="1:16">
      <c r="A357" s="49"/>
      <c r="B357" s="250">
        <f t="shared" si="7"/>
        <v>45582</v>
      </c>
      <c r="C357" s="59" t="str">
        <f>IF(Data!E249&gt;0,Data!E249,E212)</f>
        <v/>
      </c>
      <c r="D357" s="59" t="str">
        <f>IF(Data!F249&gt;0,Data!F249,F212)</f>
        <v/>
      </c>
      <c r="E357" s="59" t="str">
        <f>IF(Data!G249&gt;0,Data!G249,G212)</f>
        <v/>
      </c>
      <c r="F357" s="59" t="str">
        <f>IF(Data!H249&gt;0,Data!H249,H212)</f>
        <v/>
      </c>
      <c r="G357" s="59" t="str">
        <f>IF(Data!I249&gt;0,Data!I249,I212)</f>
        <v/>
      </c>
      <c r="H357" s="59" t="str">
        <f>IF(Data!J249&gt;0,Data!J249,J212)</f>
        <v/>
      </c>
      <c r="I357" s="59" t="str">
        <f>IF(Data!K249&gt;0,Data!K249,K212)</f>
        <v/>
      </c>
      <c r="J357" s="59" t="str">
        <f>IF(Data!L249&gt;0,Data!L249,L212)</f>
        <v/>
      </c>
      <c r="K357" s="59" t="str">
        <f>IF(Data!M323&gt;0,Data!M323,M212)</f>
        <v/>
      </c>
      <c r="L357" s="59" t="str">
        <f>IF(Data!N323&gt;0,Data!N323,N212)</f>
        <v/>
      </c>
      <c r="M357" s="59" t="str">
        <f>IF(Data!O249&gt;0,Data!O249,O212)</f>
        <v/>
      </c>
      <c r="N357" s="59" t="str">
        <f>IF(Data!P249&gt;0,Data!P249,P212)</f>
        <v/>
      </c>
      <c r="O357" s="57"/>
      <c r="P357" s="57"/>
    </row>
    <row r="358" spans="1:16">
      <c r="A358" s="49"/>
      <c r="B358" s="250">
        <f t="shared" si="7"/>
        <v>45589</v>
      </c>
      <c r="C358" s="59" t="str">
        <f>IF(Data!E250&gt;0,Data!E250,E213)</f>
        <v/>
      </c>
      <c r="D358" s="59" t="str">
        <f>IF(Data!F250&gt;0,Data!F250,F213)</f>
        <v/>
      </c>
      <c r="E358" s="59" t="str">
        <f>IF(Data!G250&gt;0,Data!G250,G213)</f>
        <v/>
      </c>
      <c r="F358" s="59" t="str">
        <f>IF(Data!H250&gt;0,Data!H250,H213)</f>
        <v/>
      </c>
      <c r="G358" s="59" t="str">
        <f>IF(Data!I250&gt;0,Data!I250,I213)</f>
        <v/>
      </c>
      <c r="H358" s="59" t="str">
        <f>IF(Data!J250&gt;0,Data!J250,J213)</f>
        <v/>
      </c>
      <c r="I358" s="59" t="str">
        <f>IF(Data!K250&gt;0,Data!K250,K213)</f>
        <v/>
      </c>
      <c r="J358" s="59" t="str">
        <f>IF(Data!L250&gt;0,Data!L250,L213)</f>
        <v/>
      </c>
      <c r="K358" s="59" t="str">
        <f>IF(Data!M324&gt;0,Data!M324,M213)</f>
        <v/>
      </c>
      <c r="L358" s="59" t="str">
        <f>IF(Data!N324&gt;0,Data!N324,N213)</f>
        <v/>
      </c>
      <c r="M358" s="59" t="str">
        <f>IF(Data!O250&gt;0,Data!O250,O213)</f>
        <v/>
      </c>
      <c r="N358" s="59" t="str">
        <f>IF(Data!P250&gt;0,Data!P250,P213)</f>
        <v/>
      </c>
      <c r="O358" s="57"/>
      <c r="P358" s="57"/>
    </row>
    <row r="359" spans="1:16">
      <c r="A359" s="49"/>
      <c r="B359" s="250">
        <f t="shared" si="7"/>
        <v>45596</v>
      </c>
      <c r="C359" s="59" t="str">
        <f>IF(Data!E251&gt;0,Data!E251,E214)</f>
        <v/>
      </c>
      <c r="D359" s="59" t="str">
        <f>IF(Data!F251&gt;0,Data!F251,F214)</f>
        <v/>
      </c>
      <c r="E359" s="59" t="str">
        <f>IF(Data!G251&gt;0,Data!G251,G214)</f>
        <v/>
      </c>
      <c r="F359" s="59" t="str">
        <f>IF(Data!H251&gt;0,Data!H251,H214)</f>
        <v/>
      </c>
      <c r="G359" s="59" t="str">
        <f>IF(Data!I251&gt;0,Data!I251,I214)</f>
        <v/>
      </c>
      <c r="H359" s="59" t="str">
        <f>IF(Data!J251&gt;0,Data!J251,J214)</f>
        <v/>
      </c>
      <c r="I359" s="59" t="str">
        <f>IF(Data!K251&gt;0,Data!K251,K214)</f>
        <v/>
      </c>
      <c r="J359" s="59" t="str">
        <f>IF(Data!L251&gt;0,Data!L251,L214)</f>
        <v/>
      </c>
      <c r="K359" s="59" t="str">
        <f>IF(Data!M325&gt;0,Data!M325,M214)</f>
        <v/>
      </c>
      <c r="L359" s="59" t="str">
        <f>IF(Data!N325&gt;0,Data!N325,N214)</f>
        <v/>
      </c>
      <c r="M359" s="59" t="str">
        <f>IF(Data!O251&gt;0,Data!O251,O214)</f>
        <v/>
      </c>
      <c r="N359" s="59" t="str">
        <f>IF(Data!P251&gt;0,Data!P251,P214)</f>
        <v/>
      </c>
      <c r="O359" s="57"/>
      <c r="P359" s="57"/>
    </row>
    <row r="360" spans="1:16">
      <c r="A360" s="49"/>
      <c r="B360" s="250">
        <f t="shared" si="7"/>
        <v>45603</v>
      </c>
      <c r="C360" s="59" t="str">
        <f>IF(Data!E252&gt;0,Data!E252,E215)</f>
        <v/>
      </c>
      <c r="D360" s="59" t="str">
        <f>IF(Data!F252&gt;0,Data!F252,F215)</f>
        <v/>
      </c>
      <c r="E360" s="59" t="str">
        <f>IF(Data!G252&gt;0,Data!G252,G215)</f>
        <v/>
      </c>
      <c r="F360" s="59" t="str">
        <f>IF(Data!H252&gt;0,Data!H252,H215)</f>
        <v/>
      </c>
      <c r="G360" s="59" t="str">
        <f>IF(Data!I252&gt;0,Data!I252,I215)</f>
        <v/>
      </c>
      <c r="H360" s="59" t="str">
        <f>IF(Data!J252&gt;0,Data!J252,J215)</f>
        <v/>
      </c>
      <c r="I360" s="59" t="str">
        <f>IF(Data!K252&gt;0,Data!K252,K215)</f>
        <v/>
      </c>
      <c r="J360" s="59" t="str">
        <f>IF(Data!L252&gt;0,Data!L252,L215)</f>
        <v/>
      </c>
      <c r="K360" s="59" t="str">
        <f>IF(Data!M326&gt;0,Data!M326,M215)</f>
        <v/>
      </c>
      <c r="L360" s="59" t="str">
        <f>IF(Data!N326&gt;0,Data!N326,N215)</f>
        <v/>
      </c>
      <c r="M360" s="59" t="str">
        <f>IF(Data!O252&gt;0,Data!O252,O215)</f>
        <v/>
      </c>
      <c r="N360" s="59" t="str">
        <f>IF(Data!P252&gt;0,Data!P252,P215)</f>
        <v/>
      </c>
      <c r="O360" s="57"/>
      <c r="P360" s="57"/>
    </row>
    <row r="361" spans="1:16">
      <c r="A361" s="49"/>
      <c r="B361" s="250">
        <f t="shared" si="7"/>
        <v>45610</v>
      </c>
      <c r="C361" s="59" t="str">
        <f>IF(Data!E253&gt;0,Data!E253,E216)</f>
        <v/>
      </c>
      <c r="D361" s="59" t="str">
        <f>IF(Data!F253&gt;0,Data!F253,F216)</f>
        <v/>
      </c>
      <c r="E361" s="59" t="str">
        <f>IF(Data!G253&gt;0,Data!G253,G216)</f>
        <v/>
      </c>
      <c r="F361" s="59" t="str">
        <f>IF(Data!H253&gt;0,Data!H253,H216)</f>
        <v/>
      </c>
      <c r="G361" s="59" t="str">
        <f>IF(Data!I253&gt;0,Data!I253,I216)</f>
        <v/>
      </c>
      <c r="H361" s="59" t="str">
        <f>IF(Data!J253&gt;0,Data!J253,J216)</f>
        <v/>
      </c>
      <c r="I361" s="59" t="str">
        <f>IF(Data!K253&gt;0,Data!K253,K216)</f>
        <v/>
      </c>
      <c r="J361" s="59" t="str">
        <f>IF(Data!L253&gt;0,Data!L253,L216)</f>
        <v/>
      </c>
      <c r="K361" s="59" t="str">
        <f>IF(Data!M327&gt;0,Data!M327,M216)</f>
        <v/>
      </c>
      <c r="L361" s="59" t="str">
        <f>IF(Data!N327&gt;0,Data!N327,N216)</f>
        <v/>
      </c>
      <c r="M361" s="59" t="str">
        <f>IF(Data!O253&gt;0,Data!O253,O216)</f>
        <v/>
      </c>
      <c r="N361" s="59" t="str">
        <f>IF(Data!P253&gt;0,Data!P253,P216)</f>
        <v/>
      </c>
      <c r="O361" s="57"/>
      <c r="P361" s="57"/>
    </row>
    <row r="362" spans="1:16">
      <c r="A362" s="49"/>
      <c r="B362" s="250">
        <f t="shared" si="7"/>
        <v>45617</v>
      </c>
      <c r="C362" s="59" t="str">
        <f>IF(Data!E254&gt;0,Data!E254,E217)</f>
        <v/>
      </c>
      <c r="D362" s="59" t="str">
        <f>IF(Data!F254&gt;0,Data!F254,F217)</f>
        <v/>
      </c>
      <c r="E362" s="59" t="str">
        <f>IF(Data!G254&gt;0,Data!G254,G217)</f>
        <v/>
      </c>
      <c r="F362" s="59" t="str">
        <f>IF(Data!H254&gt;0,Data!H254,H217)</f>
        <v/>
      </c>
      <c r="G362" s="59" t="str">
        <f>IF(Data!I254&gt;0,Data!I254,I217)</f>
        <v/>
      </c>
      <c r="H362" s="59" t="str">
        <f>IF(Data!J254&gt;0,Data!J254,J217)</f>
        <v/>
      </c>
      <c r="I362" s="59" t="str">
        <f>IF(Data!K254&gt;0,Data!K254,K217)</f>
        <v/>
      </c>
      <c r="J362" s="59" t="str">
        <f>IF(Data!L254&gt;0,Data!L254,L217)</f>
        <v/>
      </c>
      <c r="K362" s="59" t="str">
        <f>IF(Data!M328&gt;0,Data!M328,M217)</f>
        <v/>
      </c>
      <c r="L362" s="59" t="str">
        <f>IF(Data!N328&gt;0,Data!N328,N217)</f>
        <v/>
      </c>
      <c r="M362" s="59" t="str">
        <f>IF(Data!O254&gt;0,Data!O254,O217)</f>
        <v/>
      </c>
      <c r="N362" s="59" t="str">
        <f>IF(Data!P254&gt;0,Data!P254,P217)</f>
        <v/>
      </c>
      <c r="O362" s="57"/>
      <c r="P362" s="57"/>
    </row>
    <row r="363" spans="1:16">
      <c r="A363" s="49"/>
      <c r="B363" s="250">
        <f t="shared" si="7"/>
        <v>45624</v>
      </c>
      <c r="C363" s="59" t="str">
        <f>IF(Data!E255&gt;0,Data!E255,E218)</f>
        <v/>
      </c>
      <c r="D363" s="59" t="str">
        <f>IF(Data!F255&gt;0,Data!F255,F218)</f>
        <v/>
      </c>
      <c r="E363" s="59" t="str">
        <f>IF(Data!G255&gt;0,Data!G255,G218)</f>
        <v/>
      </c>
      <c r="F363" s="59" t="str">
        <f>IF(Data!H255&gt;0,Data!H255,H218)</f>
        <v/>
      </c>
      <c r="G363" s="59" t="str">
        <f>IF(Data!I255&gt;0,Data!I255,I218)</f>
        <v/>
      </c>
      <c r="H363" s="59" t="str">
        <f>IF(Data!J255&gt;0,Data!J255,J218)</f>
        <v/>
      </c>
      <c r="I363" s="59" t="str">
        <f>IF(Data!K255&gt;0,Data!K255,K218)</f>
        <v/>
      </c>
      <c r="J363" s="59" t="str">
        <f>IF(Data!L255&gt;0,Data!L255,L218)</f>
        <v/>
      </c>
      <c r="K363" s="59" t="str">
        <f>IF(Data!M329&gt;0,Data!M329,M218)</f>
        <v/>
      </c>
      <c r="L363" s="59" t="str">
        <f>IF(Data!N329&gt;0,Data!N329,N218)</f>
        <v/>
      </c>
      <c r="M363" s="59" t="str">
        <f>IF(Data!O255&gt;0,Data!O255,O218)</f>
        <v/>
      </c>
      <c r="N363" s="59" t="str">
        <f>IF(Data!P255&gt;0,Data!P255,P218)</f>
        <v/>
      </c>
      <c r="O363" s="57"/>
      <c r="P363" s="57"/>
    </row>
    <row r="364" spans="1:16">
      <c r="A364" s="49"/>
      <c r="B364" s="250">
        <f t="shared" si="7"/>
        <v>45631</v>
      </c>
      <c r="C364" s="59" t="str">
        <f>IF(Data!E256&gt;0,Data!E256,E219)</f>
        <v/>
      </c>
      <c r="D364" s="59" t="str">
        <f>IF(Data!F256&gt;0,Data!F256,F219)</f>
        <v/>
      </c>
      <c r="E364" s="59" t="str">
        <f>IF(Data!G256&gt;0,Data!G256,G219)</f>
        <v/>
      </c>
      <c r="F364" s="59" t="str">
        <f>IF(Data!H256&gt;0,Data!H256,H219)</f>
        <v/>
      </c>
      <c r="G364" s="59" t="str">
        <f>IF(Data!I256&gt;0,Data!I256,I219)</f>
        <v/>
      </c>
      <c r="H364" s="59" t="str">
        <f>IF(Data!J256&gt;0,Data!J256,J219)</f>
        <v/>
      </c>
      <c r="I364" s="59" t="str">
        <f>IF(Data!K256&gt;0,Data!K256,K219)</f>
        <v/>
      </c>
      <c r="J364" s="59" t="str">
        <f>IF(Data!L256&gt;0,Data!L256,L219)</f>
        <v/>
      </c>
      <c r="K364" s="59" t="str">
        <f>IF(Data!M330&gt;0,Data!M330,M219)</f>
        <v/>
      </c>
      <c r="L364" s="59" t="str">
        <f>IF(Data!N330&gt;0,Data!N330,N219)</f>
        <v/>
      </c>
      <c r="M364" s="59" t="str">
        <f>IF(Data!O256&gt;0,Data!O256,O219)</f>
        <v/>
      </c>
      <c r="N364" s="59" t="str">
        <f>IF(Data!P256&gt;0,Data!P256,P219)</f>
        <v/>
      </c>
      <c r="O364" s="57"/>
      <c r="P364" s="57"/>
    </row>
    <row r="365" spans="1:16">
      <c r="A365" s="49"/>
      <c r="B365" s="250">
        <f t="shared" si="7"/>
        <v>45638</v>
      </c>
      <c r="C365" s="59" t="str">
        <f>IF(Data!E257&gt;0,Data!E257,E220)</f>
        <v/>
      </c>
      <c r="D365" s="59" t="str">
        <f>IF(Data!F257&gt;0,Data!F257,F220)</f>
        <v/>
      </c>
      <c r="E365" s="59" t="str">
        <f>IF(Data!G257&gt;0,Data!G257,G220)</f>
        <v/>
      </c>
      <c r="F365" s="59" t="str">
        <f>IF(Data!H257&gt;0,Data!H257,H220)</f>
        <v/>
      </c>
      <c r="G365" s="59" t="str">
        <f>IF(Data!I257&gt;0,Data!I257,I220)</f>
        <v/>
      </c>
      <c r="H365" s="59" t="str">
        <f>IF(Data!J257&gt;0,Data!J257,J220)</f>
        <v/>
      </c>
      <c r="I365" s="59" t="str">
        <f>IF(Data!K257&gt;0,Data!K257,K220)</f>
        <v/>
      </c>
      <c r="J365" s="59" t="str">
        <f>IF(Data!L257&gt;0,Data!L257,L220)</f>
        <v/>
      </c>
      <c r="K365" s="59" t="str">
        <f>IF(Data!M331&gt;0,Data!M331,M220)</f>
        <v/>
      </c>
      <c r="L365" s="59" t="str">
        <f>IF(Data!N331&gt;0,Data!N331,N220)</f>
        <v/>
      </c>
      <c r="M365" s="59" t="str">
        <f>IF(Data!O257&gt;0,Data!O257,O220)</f>
        <v/>
      </c>
      <c r="N365" s="59" t="str">
        <f>IF(Data!P257&gt;0,Data!P257,P220)</f>
        <v/>
      </c>
      <c r="O365" s="57"/>
      <c r="P365" s="57"/>
    </row>
    <row r="366" spans="1:16">
      <c r="A366" s="49"/>
      <c r="B366" s="250">
        <f t="shared" si="7"/>
        <v>45645</v>
      </c>
      <c r="C366" s="59" t="str">
        <f>IF(Data!E258&gt;0,Data!E258,E221)</f>
        <v/>
      </c>
      <c r="D366" s="59" t="str">
        <f>IF(Data!F258&gt;0,Data!F258,F221)</f>
        <v/>
      </c>
      <c r="E366" s="59" t="str">
        <f>IF(Data!G258&gt;0,Data!G258,G221)</f>
        <v/>
      </c>
      <c r="F366" s="59" t="str">
        <f>IF(Data!H258&gt;0,Data!H258,H221)</f>
        <v/>
      </c>
      <c r="G366" s="59" t="str">
        <f>IF(Data!I258&gt;0,Data!I258,I221)</f>
        <v/>
      </c>
      <c r="H366" s="59" t="str">
        <f>IF(Data!J258&gt;0,Data!J258,J221)</f>
        <v/>
      </c>
      <c r="I366" s="59" t="str">
        <f>IF(Data!K258&gt;0,Data!K258,K221)</f>
        <v/>
      </c>
      <c r="J366" s="59" t="str">
        <f>IF(Data!L258&gt;0,Data!L258,L221)</f>
        <v/>
      </c>
      <c r="K366" s="59" t="str">
        <f>IF(Data!M332&gt;0,Data!M332,M221)</f>
        <v/>
      </c>
      <c r="L366" s="59" t="str">
        <f>IF(Data!N332&gt;0,Data!N332,N221)</f>
        <v/>
      </c>
      <c r="M366" s="59" t="str">
        <f>IF(Data!O258&gt;0,Data!O258,O221)</f>
        <v/>
      </c>
      <c r="N366" s="59" t="str">
        <f>IF(Data!P258&gt;0,Data!P258,P221)</f>
        <v/>
      </c>
      <c r="O366" s="57"/>
      <c r="P366" s="57"/>
    </row>
    <row r="367" spans="1:16">
      <c r="A367" s="49"/>
      <c r="B367" s="250">
        <f t="shared" si="7"/>
        <v>45652</v>
      </c>
      <c r="C367" s="59" t="str">
        <f>IF(Data!E259&gt;0,Data!E259,E222)</f>
        <v/>
      </c>
      <c r="D367" s="59" t="str">
        <f>IF(Data!F259&gt;0,Data!F259,F222)</f>
        <v/>
      </c>
      <c r="E367" s="59" t="str">
        <f>IF(Data!G259&gt;0,Data!G259,G222)</f>
        <v/>
      </c>
      <c r="F367" s="59" t="str">
        <f>IF(Data!H259&gt;0,Data!H259,H222)</f>
        <v/>
      </c>
      <c r="G367" s="59" t="str">
        <f>IF(Data!I259&gt;0,Data!I259,I222)</f>
        <v/>
      </c>
      <c r="H367" s="59" t="str">
        <f>IF(Data!J259&gt;0,Data!J259,J222)</f>
        <v/>
      </c>
      <c r="I367" s="59" t="str">
        <f>IF(Data!K259&gt;0,Data!K259,K222)</f>
        <v/>
      </c>
      <c r="J367" s="59" t="str">
        <f>IF(Data!L259&gt;0,Data!L259,L222)</f>
        <v/>
      </c>
      <c r="K367" s="59" t="str">
        <f>IF(Data!M333&gt;0,Data!M333,M222)</f>
        <v/>
      </c>
      <c r="L367" s="59" t="str">
        <f>IF(Data!N333&gt;0,Data!N333,N222)</f>
        <v/>
      </c>
      <c r="M367" s="59" t="str">
        <f>IF(Data!O259&gt;0,Data!O259,O222)</f>
        <v/>
      </c>
      <c r="N367" s="59" t="str">
        <f>IF(Data!P259&gt;0,Data!P259,P222)</f>
        <v/>
      </c>
      <c r="O367" s="57"/>
      <c r="P367" s="57"/>
    </row>
    <row r="368" spans="1:16">
      <c r="A368" s="249">
        <f>A333+1</f>
        <v>2025</v>
      </c>
      <c r="B368" s="250">
        <f t="shared" si="7"/>
        <v>45659</v>
      </c>
      <c r="C368" s="59" t="str">
        <f>IF(Data!E260&gt;0,Data!E260,E223)</f>
        <v/>
      </c>
      <c r="D368" s="59" t="str">
        <f>IF(Data!F260&gt;0,Data!F260,F223)</f>
        <v/>
      </c>
      <c r="E368" s="59" t="str">
        <f>IF(Data!G260&gt;0,Data!G260,G223)</f>
        <v/>
      </c>
      <c r="F368" s="59" t="str">
        <f>IF(Data!H260&gt;0,Data!H260,H223)</f>
        <v/>
      </c>
      <c r="G368" s="59" t="str">
        <f>IF(Data!I260&gt;0,Data!I260,I223)</f>
        <v/>
      </c>
      <c r="H368" s="59" t="str">
        <f>IF(Data!J260&gt;0,Data!J260,J223)</f>
        <v/>
      </c>
      <c r="I368" s="59" t="str">
        <f>IF(Data!K260&gt;0,Data!K260,K223)</f>
        <v/>
      </c>
      <c r="J368" s="59" t="str">
        <f>IF(Data!L260&gt;0,Data!L260,L223)</f>
        <v/>
      </c>
      <c r="K368" s="59" t="str">
        <f>IF(Data!M334&gt;0,Data!M334,M223)</f>
        <v/>
      </c>
      <c r="L368" s="59" t="str">
        <f>IF(Data!N334&gt;0,Data!N334,N223)</f>
        <v/>
      </c>
      <c r="M368" s="59" t="str">
        <f>IF(Data!O260&gt;0,Data!O260,O223)</f>
        <v/>
      </c>
      <c r="N368" s="59" t="str">
        <f>IF(Data!P260&gt;0,Data!P260,P223)</f>
        <v/>
      </c>
      <c r="O368" s="57"/>
      <c r="P368" s="57"/>
    </row>
    <row r="369" spans="1:16">
      <c r="A369" s="49"/>
      <c r="B369" s="250">
        <f t="shared" si="7"/>
        <v>45666</v>
      </c>
      <c r="C369" s="59" t="str">
        <f>IF(Data!E261&gt;0,Data!E261,E224)</f>
        <v/>
      </c>
      <c r="D369" s="59" t="str">
        <f>IF(Data!F261&gt;0,Data!F261,F224)</f>
        <v/>
      </c>
      <c r="E369" s="59" t="str">
        <f>IF(Data!G261&gt;0,Data!G261,G224)</f>
        <v/>
      </c>
      <c r="F369" s="59" t="str">
        <f>IF(Data!H261&gt;0,Data!H261,H224)</f>
        <v/>
      </c>
      <c r="G369" s="59" t="str">
        <f>IF(Data!I261&gt;0,Data!I261,I224)</f>
        <v/>
      </c>
      <c r="H369" s="59" t="str">
        <f>IF(Data!J261&gt;0,Data!J261,J224)</f>
        <v/>
      </c>
      <c r="I369" s="59" t="str">
        <f>IF(Data!K261&gt;0,Data!K261,K224)</f>
        <v/>
      </c>
      <c r="J369" s="59" t="str">
        <f>IF(Data!L261&gt;0,Data!L261,L224)</f>
        <v/>
      </c>
      <c r="K369" s="59" t="str">
        <f>IF(Data!M335&gt;0,Data!M335,M224)</f>
        <v/>
      </c>
      <c r="L369" s="59" t="str">
        <f>IF(Data!N335&gt;0,Data!N335,N224)</f>
        <v/>
      </c>
      <c r="M369" s="59" t="str">
        <f>IF(Data!O261&gt;0,Data!O261,O224)</f>
        <v/>
      </c>
      <c r="N369" s="59" t="str">
        <f>IF(Data!P261&gt;0,Data!P261,P224)</f>
        <v/>
      </c>
      <c r="O369" s="57"/>
      <c r="P369" s="57"/>
    </row>
    <row r="370" spans="1:16">
      <c r="A370" s="49"/>
      <c r="B370" s="250">
        <f t="shared" si="7"/>
        <v>45673</v>
      </c>
      <c r="C370" s="59" t="str">
        <f>IF(Data!E262&gt;0,Data!E262,E225)</f>
        <v/>
      </c>
      <c r="D370" s="59" t="str">
        <f>IF(Data!F262&gt;0,Data!F262,F225)</f>
        <v/>
      </c>
      <c r="E370" s="59" t="str">
        <f>IF(Data!G262&gt;0,Data!G262,G225)</f>
        <v/>
      </c>
      <c r="F370" s="59" t="str">
        <f>IF(Data!H262&gt;0,Data!H262,H225)</f>
        <v/>
      </c>
      <c r="G370" s="59" t="str">
        <f>IF(Data!I262&gt;0,Data!I262,I225)</f>
        <v/>
      </c>
      <c r="H370" s="59" t="str">
        <f>IF(Data!J262&gt;0,Data!J262,J225)</f>
        <v/>
      </c>
      <c r="I370" s="59" t="str">
        <f>IF(Data!K262&gt;0,Data!K262,K225)</f>
        <v/>
      </c>
      <c r="J370" s="59" t="str">
        <f>IF(Data!L262&gt;0,Data!L262,L225)</f>
        <v/>
      </c>
      <c r="K370" s="59" t="str">
        <f>IF(Data!M336&gt;0,Data!M336,M225)</f>
        <v/>
      </c>
      <c r="L370" s="59" t="str">
        <f>IF(Data!N336&gt;0,Data!N336,N225)</f>
        <v/>
      </c>
      <c r="M370" s="59" t="str">
        <f>IF(Data!O262&gt;0,Data!O262,O225)</f>
        <v/>
      </c>
      <c r="N370" s="59" t="str">
        <f>IF(Data!P262&gt;0,Data!P262,P225)</f>
        <v/>
      </c>
      <c r="O370" s="57"/>
      <c r="P370" s="57"/>
    </row>
    <row r="371" spans="1:16">
      <c r="A371" s="49"/>
      <c r="B371" s="250">
        <f t="shared" si="7"/>
        <v>45680</v>
      </c>
      <c r="C371" s="59" t="str">
        <f>IF(Data!E263&gt;0,Data!E263,E226)</f>
        <v/>
      </c>
      <c r="D371" s="59" t="str">
        <f>IF(Data!F263&gt;0,Data!F263,F226)</f>
        <v/>
      </c>
      <c r="E371" s="59" t="str">
        <f>IF(Data!G263&gt;0,Data!G263,G226)</f>
        <v/>
      </c>
      <c r="F371" s="59" t="str">
        <f>IF(Data!H263&gt;0,Data!H263,H226)</f>
        <v/>
      </c>
      <c r="G371" s="59" t="str">
        <f>IF(Data!I263&gt;0,Data!I263,I226)</f>
        <v/>
      </c>
      <c r="H371" s="59" t="str">
        <f>IF(Data!J263&gt;0,Data!J263,J226)</f>
        <v/>
      </c>
      <c r="I371" s="59" t="str">
        <f>IF(Data!K263&gt;0,Data!K263,K226)</f>
        <v/>
      </c>
      <c r="J371" s="59" t="str">
        <f>IF(Data!L263&gt;0,Data!L263,L226)</f>
        <v/>
      </c>
      <c r="K371" s="59" t="str">
        <f>IF(Data!M337&gt;0,Data!M337,M226)</f>
        <v/>
      </c>
      <c r="L371" s="59" t="str">
        <f>IF(Data!N337&gt;0,Data!N337,N226)</f>
        <v/>
      </c>
      <c r="M371" s="59" t="str">
        <f>IF(Data!O263&gt;0,Data!O263,O226)</f>
        <v/>
      </c>
      <c r="N371" s="59" t="str">
        <f>IF(Data!P263&gt;0,Data!P263,P226)</f>
        <v/>
      </c>
      <c r="O371" s="57"/>
      <c r="P371" s="57"/>
    </row>
    <row r="372" spans="1:16">
      <c r="A372" s="49"/>
      <c r="B372" s="250">
        <f t="shared" si="7"/>
        <v>45687</v>
      </c>
      <c r="C372" s="59" t="str">
        <f>IF(Data!E264&gt;0,Data!E264,E227)</f>
        <v/>
      </c>
      <c r="D372" s="59" t="str">
        <f>IF(Data!F264&gt;0,Data!F264,F227)</f>
        <v/>
      </c>
      <c r="E372" s="59" t="str">
        <f>IF(Data!G264&gt;0,Data!G264,G227)</f>
        <v/>
      </c>
      <c r="F372" s="59" t="str">
        <f>IF(Data!H264&gt;0,Data!H264,H227)</f>
        <v/>
      </c>
      <c r="G372" s="59" t="str">
        <f>IF(Data!I264&gt;0,Data!I264,I227)</f>
        <v/>
      </c>
      <c r="H372" s="59" t="str">
        <f>IF(Data!J264&gt;0,Data!J264,J227)</f>
        <v/>
      </c>
      <c r="I372" s="59" t="str">
        <f>IF(Data!K264&gt;0,Data!K264,K227)</f>
        <v/>
      </c>
      <c r="J372" s="59" t="str">
        <f>IF(Data!L264&gt;0,Data!L264,L227)</f>
        <v/>
      </c>
      <c r="K372" s="59" t="str">
        <f>IF(Data!M338&gt;0,Data!M338,M227)</f>
        <v/>
      </c>
      <c r="L372" s="59" t="str">
        <f>IF(Data!N338&gt;0,Data!N338,N227)</f>
        <v/>
      </c>
      <c r="M372" s="59" t="str">
        <f>IF(Data!O264&gt;0,Data!O264,O227)</f>
        <v/>
      </c>
      <c r="N372" s="59" t="str">
        <f>IF(Data!P264&gt;0,Data!P264,P227)</f>
        <v/>
      </c>
      <c r="O372" s="57"/>
      <c r="P372" s="57"/>
    </row>
    <row r="373" spans="1:16">
      <c r="A373" s="49"/>
      <c r="B373" s="250">
        <f t="shared" si="7"/>
        <v>45694</v>
      </c>
      <c r="C373" s="59" t="str">
        <f>IF(Data!E265&gt;0,Data!E265,E228)</f>
        <v/>
      </c>
      <c r="D373" s="59" t="str">
        <f>IF(Data!F265&gt;0,Data!F265,F228)</f>
        <v/>
      </c>
      <c r="E373" s="59" t="str">
        <f>IF(Data!G265&gt;0,Data!G265,G228)</f>
        <v/>
      </c>
      <c r="F373" s="59" t="str">
        <f>IF(Data!H265&gt;0,Data!H265,H228)</f>
        <v/>
      </c>
      <c r="G373" s="59" t="str">
        <f>IF(Data!I265&gt;0,Data!I265,I228)</f>
        <v/>
      </c>
      <c r="H373" s="59" t="str">
        <f>IF(Data!J265&gt;0,Data!J265,J228)</f>
        <v/>
      </c>
      <c r="I373" s="59" t="str">
        <f>IF(Data!K265&gt;0,Data!K265,K228)</f>
        <v/>
      </c>
      <c r="J373" s="59" t="str">
        <f>IF(Data!L265&gt;0,Data!L265,L228)</f>
        <v/>
      </c>
      <c r="K373" s="59" t="str">
        <f>IF(Data!M339&gt;0,Data!M339,M228)</f>
        <v/>
      </c>
      <c r="L373" s="59" t="str">
        <f>IF(Data!N339&gt;0,Data!N339,N228)</f>
        <v/>
      </c>
      <c r="M373" s="59" t="str">
        <f>IF(Data!O265&gt;0,Data!O265,O228)</f>
        <v/>
      </c>
      <c r="N373" s="59" t="str">
        <f>IF(Data!P265&gt;0,Data!P265,P228)</f>
        <v/>
      </c>
      <c r="O373" s="57"/>
      <c r="P373" s="57"/>
    </row>
    <row r="374" spans="1:16">
      <c r="A374" s="49"/>
      <c r="B374" s="250">
        <f t="shared" si="7"/>
        <v>45701</v>
      </c>
      <c r="C374" s="59" t="str">
        <f>IF(Data!E266&gt;0,Data!E266,E229)</f>
        <v/>
      </c>
      <c r="D374" s="59" t="str">
        <f>IF(Data!F266&gt;0,Data!F266,F229)</f>
        <v/>
      </c>
      <c r="E374" s="59" t="str">
        <f>IF(Data!G266&gt;0,Data!G266,G229)</f>
        <v/>
      </c>
      <c r="F374" s="59" t="str">
        <f>IF(Data!H266&gt;0,Data!H266,H229)</f>
        <v/>
      </c>
      <c r="G374" s="59" t="str">
        <f>IF(Data!I266&gt;0,Data!I266,I229)</f>
        <v/>
      </c>
      <c r="H374" s="59" t="str">
        <f>IF(Data!J266&gt;0,Data!J266,J229)</f>
        <v/>
      </c>
      <c r="I374" s="59" t="str">
        <f>IF(Data!K266&gt;0,Data!K266,K229)</f>
        <v/>
      </c>
      <c r="J374" s="59" t="str">
        <f>IF(Data!L266&gt;0,Data!L266,L229)</f>
        <v/>
      </c>
      <c r="K374" s="59" t="str">
        <f>IF(Data!M340&gt;0,Data!M340,M229)</f>
        <v/>
      </c>
      <c r="L374" s="59" t="str">
        <f>IF(Data!N340&gt;0,Data!N340,N229)</f>
        <v/>
      </c>
      <c r="M374" s="59" t="str">
        <f>IF(Data!O266&gt;0,Data!O266,O229)</f>
        <v/>
      </c>
      <c r="N374" s="59" t="str">
        <f>IF(Data!P266&gt;0,Data!P266,P229)</f>
        <v/>
      </c>
      <c r="O374" s="57"/>
      <c r="P374" s="57"/>
    </row>
    <row r="375" spans="1:16">
      <c r="A375" s="49"/>
      <c r="B375" s="250">
        <f t="shared" si="7"/>
        <v>45708</v>
      </c>
      <c r="C375" s="59" t="str">
        <f>IF(Data!E267&gt;0,Data!E267,E230)</f>
        <v/>
      </c>
      <c r="D375" s="59" t="str">
        <f>IF(Data!F267&gt;0,Data!F267,F230)</f>
        <v/>
      </c>
      <c r="E375" s="59" t="str">
        <f>IF(Data!G267&gt;0,Data!G267,G230)</f>
        <v/>
      </c>
      <c r="F375" s="59" t="str">
        <f>IF(Data!H267&gt;0,Data!H267,H230)</f>
        <v/>
      </c>
      <c r="G375" s="59" t="str">
        <f>IF(Data!I267&gt;0,Data!I267,I230)</f>
        <v/>
      </c>
      <c r="H375" s="59" t="str">
        <f>IF(Data!J267&gt;0,Data!J267,J230)</f>
        <v/>
      </c>
      <c r="I375" s="59" t="str">
        <f>IF(Data!K267&gt;0,Data!K267,K230)</f>
        <v/>
      </c>
      <c r="J375" s="59" t="str">
        <f>IF(Data!L267&gt;0,Data!L267,L230)</f>
        <v/>
      </c>
      <c r="K375" s="59" t="str">
        <f>IF(Data!M341&gt;0,Data!M341,M230)</f>
        <v/>
      </c>
      <c r="L375" s="59" t="str">
        <f>IF(Data!N341&gt;0,Data!N341,N230)</f>
        <v/>
      </c>
      <c r="M375" s="59" t="str">
        <f>IF(Data!O267&gt;0,Data!O267,O230)</f>
        <v/>
      </c>
      <c r="N375" s="59" t="str">
        <f>IF(Data!P267&gt;0,Data!P267,P230)</f>
        <v/>
      </c>
      <c r="O375" s="57"/>
      <c r="P375" s="57"/>
    </row>
    <row r="376" spans="1:16">
      <c r="A376" s="49"/>
      <c r="B376" s="250">
        <f t="shared" si="7"/>
        <v>45715</v>
      </c>
      <c r="C376" s="59" t="str">
        <f>IF(Data!E268&gt;0,Data!E268,E231)</f>
        <v/>
      </c>
      <c r="D376" s="59" t="str">
        <f>IF(Data!F268&gt;0,Data!F268,F231)</f>
        <v/>
      </c>
      <c r="E376" s="59" t="str">
        <f>IF(Data!G268&gt;0,Data!G268,G231)</f>
        <v/>
      </c>
      <c r="F376" s="59" t="str">
        <f>IF(Data!H268&gt;0,Data!H268,H231)</f>
        <v/>
      </c>
      <c r="G376" s="59" t="str">
        <f>IF(Data!I268&gt;0,Data!I268,I231)</f>
        <v/>
      </c>
      <c r="H376" s="59" t="str">
        <f>IF(Data!J268&gt;0,Data!J268,J231)</f>
        <v/>
      </c>
      <c r="I376" s="59" t="str">
        <f>IF(Data!K268&gt;0,Data!K268,K231)</f>
        <v/>
      </c>
      <c r="J376" s="59" t="str">
        <f>IF(Data!L268&gt;0,Data!L268,L231)</f>
        <v/>
      </c>
      <c r="K376" s="59" t="str">
        <f>IF(Data!M342&gt;0,Data!M342,M231)</f>
        <v/>
      </c>
      <c r="L376" s="59" t="str">
        <f>IF(Data!N342&gt;0,Data!N342,N231)</f>
        <v/>
      </c>
      <c r="M376" s="59" t="str">
        <f>IF(Data!O268&gt;0,Data!O268,O231)</f>
        <v/>
      </c>
      <c r="N376" s="59" t="str">
        <f>IF(Data!P268&gt;0,Data!P268,P231)</f>
        <v/>
      </c>
      <c r="O376" s="57"/>
      <c r="P376" s="57"/>
    </row>
    <row r="377" spans="1:16">
      <c r="A377" s="49"/>
      <c r="B377" s="250">
        <f t="shared" si="7"/>
        <v>45722</v>
      </c>
      <c r="C377" s="59" t="str">
        <f>IF(Data!E269&gt;0,Data!E269,E232)</f>
        <v/>
      </c>
      <c r="D377" s="59" t="str">
        <f>IF(Data!F269&gt;0,Data!F269,F232)</f>
        <v/>
      </c>
      <c r="E377" s="59" t="str">
        <f>IF(Data!G269&gt;0,Data!G269,G232)</f>
        <v/>
      </c>
      <c r="F377" s="59" t="str">
        <f>IF(Data!H269&gt;0,Data!H269,H232)</f>
        <v/>
      </c>
      <c r="G377" s="59" t="str">
        <f>IF(Data!I269&gt;0,Data!I269,I232)</f>
        <v/>
      </c>
      <c r="H377" s="59" t="str">
        <f>IF(Data!J269&gt;0,Data!J269,J232)</f>
        <v/>
      </c>
      <c r="I377" s="59" t="str">
        <f>IF(Data!K269&gt;0,Data!K269,K232)</f>
        <v/>
      </c>
      <c r="J377" s="59" t="str">
        <f>IF(Data!L269&gt;0,Data!L269,L232)</f>
        <v/>
      </c>
      <c r="K377" s="59" t="str">
        <f>IF(Data!M343&gt;0,Data!M343,M232)</f>
        <v/>
      </c>
      <c r="L377" s="59" t="str">
        <f>IF(Data!N343&gt;0,Data!N343,N232)</f>
        <v/>
      </c>
      <c r="M377" s="59" t="str">
        <f>IF(Data!O269&gt;0,Data!O269,O232)</f>
        <v/>
      </c>
      <c r="N377" s="59" t="str">
        <f>IF(Data!P269&gt;0,Data!P269,P232)</f>
        <v/>
      </c>
      <c r="O377" s="57"/>
      <c r="P377" s="57"/>
    </row>
    <row r="378" spans="1:16">
      <c r="A378" s="49"/>
      <c r="B378" s="250">
        <f t="shared" si="7"/>
        <v>45729</v>
      </c>
      <c r="C378" s="59" t="str">
        <f>IF(Data!E270&gt;0,Data!E270,E233)</f>
        <v/>
      </c>
      <c r="D378" s="59" t="str">
        <f>IF(Data!F270&gt;0,Data!F270,F233)</f>
        <v/>
      </c>
      <c r="E378" s="59" t="str">
        <f>IF(Data!G270&gt;0,Data!G270,G233)</f>
        <v/>
      </c>
      <c r="F378" s="59" t="str">
        <f>IF(Data!H270&gt;0,Data!H270,H233)</f>
        <v/>
      </c>
      <c r="G378" s="59" t="str">
        <f>IF(Data!I270&gt;0,Data!I270,I233)</f>
        <v/>
      </c>
      <c r="H378" s="59" t="str">
        <f>IF(Data!J270&gt;0,Data!J270,J233)</f>
        <v/>
      </c>
      <c r="I378" s="59" t="str">
        <f>IF(Data!K270&gt;0,Data!K270,K233)</f>
        <v/>
      </c>
      <c r="J378" s="59" t="str">
        <f>IF(Data!L270&gt;0,Data!L270,L233)</f>
        <v/>
      </c>
      <c r="K378" s="59" t="str">
        <f>IF(Data!M344&gt;0,Data!M344,M233)</f>
        <v/>
      </c>
      <c r="L378" s="59" t="str">
        <f>IF(Data!N344&gt;0,Data!N344,N233)</f>
        <v/>
      </c>
      <c r="M378" s="59" t="str">
        <f>IF(Data!O270&gt;0,Data!O270,O233)</f>
        <v/>
      </c>
      <c r="N378" s="59" t="str">
        <f>IF(Data!P270&gt;0,Data!P270,P233)</f>
        <v/>
      </c>
      <c r="O378" s="57"/>
      <c r="P378" s="57"/>
    </row>
    <row r="379" spans="1:16">
      <c r="A379" s="49"/>
      <c r="B379" s="250">
        <f t="shared" si="7"/>
        <v>45736</v>
      </c>
      <c r="C379" s="59" t="str">
        <f>IF(Data!E271&gt;0,Data!E271,E234)</f>
        <v/>
      </c>
      <c r="D379" s="59" t="str">
        <f>IF(Data!F271&gt;0,Data!F271,F234)</f>
        <v/>
      </c>
      <c r="E379" s="59" t="str">
        <f>IF(Data!G271&gt;0,Data!G271,G234)</f>
        <v/>
      </c>
      <c r="F379" s="59" t="str">
        <f>IF(Data!H271&gt;0,Data!H271,H234)</f>
        <v/>
      </c>
      <c r="G379" s="59" t="str">
        <f>IF(Data!I271&gt;0,Data!I271,I234)</f>
        <v/>
      </c>
      <c r="H379" s="59" t="str">
        <f>IF(Data!J271&gt;0,Data!J271,J234)</f>
        <v/>
      </c>
      <c r="I379" s="59" t="str">
        <f>IF(Data!K271&gt;0,Data!K271,K234)</f>
        <v/>
      </c>
      <c r="J379" s="59" t="str">
        <f>IF(Data!L271&gt;0,Data!L271,L234)</f>
        <v/>
      </c>
      <c r="K379" s="59" t="str">
        <f>IF(Data!M345&gt;0,Data!M345,M234)</f>
        <v/>
      </c>
      <c r="L379" s="59" t="str">
        <f>IF(Data!N345&gt;0,Data!N345,N234)</f>
        <v/>
      </c>
      <c r="M379" s="59" t="str">
        <f>IF(Data!O271&gt;0,Data!O271,O234)</f>
        <v/>
      </c>
      <c r="N379" s="59" t="str">
        <f>IF(Data!P271&gt;0,Data!P271,P234)</f>
        <v/>
      </c>
      <c r="O379" s="57"/>
      <c r="P379" s="57"/>
    </row>
    <row r="380" spans="1:16">
      <c r="A380" s="49"/>
      <c r="B380" s="250">
        <f t="shared" si="7"/>
        <v>45743</v>
      </c>
      <c r="C380" s="59" t="str">
        <f>IF(Data!E272&gt;0,Data!E272,E235)</f>
        <v/>
      </c>
      <c r="D380" s="59" t="str">
        <f>IF(Data!F272&gt;0,Data!F272,F235)</f>
        <v/>
      </c>
      <c r="E380" s="59" t="str">
        <f>IF(Data!G272&gt;0,Data!G272,G235)</f>
        <v/>
      </c>
      <c r="F380" s="59" t="str">
        <f>IF(Data!H272&gt;0,Data!H272,H235)</f>
        <v/>
      </c>
      <c r="G380" s="59" t="str">
        <f>IF(Data!I272&gt;0,Data!I272,I235)</f>
        <v/>
      </c>
      <c r="H380" s="59" t="str">
        <f>IF(Data!J272&gt;0,Data!J272,J235)</f>
        <v/>
      </c>
      <c r="I380" s="59" t="str">
        <f>IF(Data!K272&gt;0,Data!K272,K235)</f>
        <v/>
      </c>
      <c r="J380" s="59" t="str">
        <f>IF(Data!L272&gt;0,Data!L272,L235)</f>
        <v/>
      </c>
      <c r="K380" s="59" t="str">
        <f>IF(Data!M346&gt;0,Data!M346,M235)</f>
        <v/>
      </c>
      <c r="L380" s="59" t="str">
        <f>IF(Data!N346&gt;0,Data!N346,N235)</f>
        <v/>
      </c>
      <c r="M380" s="59" t="str">
        <f>IF(Data!O272&gt;0,Data!O272,O235)</f>
        <v/>
      </c>
      <c r="N380" s="59" t="str">
        <f>IF(Data!P272&gt;0,Data!P272,P235)</f>
        <v/>
      </c>
      <c r="O380" s="57"/>
      <c r="P380" s="57"/>
    </row>
    <row r="381" spans="1:16">
      <c r="A381" s="49"/>
      <c r="B381" s="250">
        <f t="shared" si="7"/>
        <v>45750</v>
      </c>
      <c r="C381" s="59" t="str">
        <f>IF(Data!E273&gt;0,Data!E273,E236)</f>
        <v/>
      </c>
      <c r="D381" s="59" t="str">
        <f>IF(Data!F273&gt;0,Data!F273,F236)</f>
        <v/>
      </c>
      <c r="E381" s="59" t="str">
        <f>IF(Data!G273&gt;0,Data!G273,G236)</f>
        <v/>
      </c>
      <c r="F381" s="59" t="str">
        <f>IF(Data!H273&gt;0,Data!H273,H236)</f>
        <v/>
      </c>
      <c r="G381" s="59" t="str">
        <f>IF(Data!I273&gt;0,Data!I273,I236)</f>
        <v/>
      </c>
      <c r="H381" s="59" t="str">
        <f>IF(Data!J273&gt;0,Data!J273,J236)</f>
        <v/>
      </c>
      <c r="I381" s="59" t="str">
        <f>IF(Data!K273&gt;0,Data!K273,K236)</f>
        <v/>
      </c>
      <c r="J381" s="59" t="str">
        <f>IF(Data!L273&gt;0,Data!L273,L236)</f>
        <v/>
      </c>
      <c r="K381" s="59" t="str">
        <f>IF(Data!M347&gt;0,Data!M347,M236)</f>
        <v/>
      </c>
      <c r="L381" s="59" t="str">
        <f>IF(Data!N347&gt;0,Data!N347,N236)</f>
        <v/>
      </c>
      <c r="M381" s="59" t="str">
        <f>IF(Data!O273&gt;0,Data!O273,O236)</f>
        <v/>
      </c>
      <c r="N381" s="59" t="str">
        <f>IF(Data!P273&gt;0,Data!P273,P236)</f>
        <v/>
      </c>
      <c r="O381" s="57"/>
      <c r="P381" s="57"/>
    </row>
    <row r="382" spans="1:16">
      <c r="A382" s="49"/>
      <c r="B382" s="250">
        <f t="shared" si="7"/>
        <v>45757</v>
      </c>
      <c r="C382" s="59" t="str">
        <f>IF(Data!E274&gt;0,Data!E274,E237)</f>
        <v/>
      </c>
      <c r="D382" s="59" t="str">
        <f>IF(Data!F274&gt;0,Data!F274,F237)</f>
        <v/>
      </c>
      <c r="E382" s="59" t="str">
        <f>IF(Data!G274&gt;0,Data!G274,G237)</f>
        <v/>
      </c>
      <c r="F382" s="59" t="str">
        <f>IF(Data!H274&gt;0,Data!H274,H237)</f>
        <v/>
      </c>
      <c r="G382" s="59" t="str">
        <f>IF(Data!I274&gt;0,Data!I274,I237)</f>
        <v/>
      </c>
      <c r="H382" s="59" t="str">
        <f>IF(Data!J274&gt;0,Data!J274,J237)</f>
        <v/>
      </c>
      <c r="I382" s="59" t="str">
        <f>IF(Data!K274&gt;0,Data!K274,K237)</f>
        <v/>
      </c>
      <c r="J382" s="59" t="str">
        <f>IF(Data!L274&gt;0,Data!L274,L237)</f>
        <v/>
      </c>
      <c r="K382" s="59" t="str">
        <f>IF(Data!M348&gt;0,Data!M348,M237)</f>
        <v/>
      </c>
      <c r="L382" s="59" t="str">
        <f>IF(Data!N348&gt;0,Data!N348,N237)</f>
        <v/>
      </c>
      <c r="M382" s="59" t="str">
        <f>IF(Data!O274&gt;0,Data!O274,O237)</f>
        <v/>
      </c>
      <c r="N382" s="59" t="str">
        <f>IF(Data!P274&gt;0,Data!P274,P237)</f>
        <v/>
      </c>
      <c r="O382" s="57"/>
      <c r="P382" s="57"/>
    </row>
    <row r="383" spans="1:16">
      <c r="A383" s="49"/>
      <c r="B383" s="250">
        <f t="shared" si="7"/>
        <v>45764</v>
      </c>
      <c r="C383" s="59" t="str">
        <f>IF(Data!E275&gt;0,Data!E275,E238)</f>
        <v/>
      </c>
      <c r="D383" s="59" t="str">
        <f>IF(Data!F275&gt;0,Data!F275,F238)</f>
        <v/>
      </c>
      <c r="E383" s="59" t="str">
        <f>IF(Data!G275&gt;0,Data!G275,G238)</f>
        <v/>
      </c>
      <c r="F383" s="59" t="str">
        <f>IF(Data!H275&gt;0,Data!H275,H238)</f>
        <v/>
      </c>
      <c r="G383" s="59" t="str">
        <f>IF(Data!I275&gt;0,Data!I275,I238)</f>
        <v/>
      </c>
      <c r="H383" s="59" t="str">
        <f>IF(Data!J275&gt;0,Data!J275,J238)</f>
        <v/>
      </c>
      <c r="I383" s="59" t="str">
        <f>IF(Data!K275&gt;0,Data!K275,K238)</f>
        <v/>
      </c>
      <c r="J383" s="59" t="str">
        <f>IF(Data!L275&gt;0,Data!L275,L238)</f>
        <v/>
      </c>
      <c r="K383" s="59" t="str">
        <f>IF(Data!M349&gt;0,Data!M349,M238)</f>
        <v/>
      </c>
      <c r="L383" s="59" t="str">
        <f>IF(Data!N349&gt;0,Data!N349,N238)</f>
        <v/>
      </c>
      <c r="M383" s="59" t="str">
        <f>IF(Data!O275&gt;0,Data!O275,O238)</f>
        <v/>
      </c>
      <c r="N383" s="59" t="str">
        <f>IF(Data!P275&gt;0,Data!P275,P238)</f>
        <v/>
      </c>
      <c r="O383" s="57"/>
      <c r="P383" s="57"/>
    </row>
    <row r="384" spans="1:16">
      <c r="A384" s="49"/>
      <c r="B384" s="250">
        <f t="shared" si="7"/>
        <v>45771</v>
      </c>
      <c r="C384" s="59" t="str">
        <f>IF(Data!E276&gt;0,Data!E276,E239)</f>
        <v/>
      </c>
      <c r="D384" s="59" t="str">
        <f>IF(Data!F276&gt;0,Data!F276,F239)</f>
        <v/>
      </c>
      <c r="E384" s="59" t="str">
        <f>IF(Data!G276&gt;0,Data!G276,G239)</f>
        <v/>
      </c>
      <c r="F384" s="59" t="str">
        <f>IF(Data!H276&gt;0,Data!H276,H239)</f>
        <v/>
      </c>
      <c r="G384" s="59" t="str">
        <f>IF(Data!I276&gt;0,Data!I276,I239)</f>
        <v/>
      </c>
      <c r="H384" s="59" t="str">
        <f>IF(Data!J276&gt;0,Data!J276,J239)</f>
        <v/>
      </c>
      <c r="I384" s="59" t="str">
        <f>IF(Data!K276&gt;0,Data!K276,K239)</f>
        <v/>
      </c>
      <c r="J384" s="59" t="str">
        <f>IF(Data!L276&gt;0,Data!L276,L239)</f>
        <v/>
      </c>
      <c r="K384" s="59" t="str">
        <f>IF(Data!M350&gt;0,Data!M350,M239)</f>
        <v/>
      </c>
      <c r="L384" s="59" t="str">
        <f>IF(Data!N350&gt;0,Data!N350,N239)</f>
        <v/>
      </c>
      <c r="M384" s="59" t="str">
        <f>IF(Data!O276&gt;0,Data!O276,O239)</f>
        <v/>
      </c>
      <c r="N384" s="59" t="str">
        <f>IF(Data!P276&gt;0,Data!P276,P239)</f>
        <v/>
      </c>
      <c r="O384" s="57"/>
      <c r="P384" s="57"/>
    </row>
    <row r="385" spans="1:16">
      <c r="A385" s="49"/>
      <c r="B385" s="250">
        <f t="shared" si="7"/>
        <v>45778</v>
      </c>
      <c r="C385" s="59" t="str">
        <f>IF(Data!E277&gt;0,Data!E277,E240)</f>
        <v/>
      </c>
      <c r="D385" s="59" t="str">
        <f>IF(Data!F277&gt;0,Data!F277,F240)</f>
        <v/>
      </c>
      <c r="E385" s="59" t="str">
        <f>IF(Data!G277&gt;0,Data!G277,G240)</f>
        <v/>
      </c>
      <c r="F385" s="59" t="str">
        <f>IF(Data!H277&gt;0,Data!H277,H240)</f>
        <v/>
      </c>
      <c r="G385" s="59" t="str">
        <f>IF(Data!I277&gt;0,Data!I277,I240)</f>
        <v/>
      </c>
      <c r="H385" s="59" t="str">
        <f>IF(Data!J277&gt;0,Data!J277,J240)</f>
        <v/>
      </c>
      <c r="I385" s="59" t="str">
        <f>IF(Data!K277&gt;0,Data!K277,K240)</f>
        <v/>
      </c>
      <c r="J385" s="59" t="str">
        <f>IF(Data!L277&gt;0,Data!L277,L240)</f>
        <v/>
      </c>
      <c r="K385" s="59" t="str">
        <f>IF(Data!M351&gt;0,Data!M351,M240)</f>
        <v/>
      </c>
      <c r="L385" s="59" t="str">
        <f>IF(Data!N351&gt;0,Data!N351,N240)</f>
        <v/>
      </c>
      <c r="M385" s="59" t="str">
        <f>IF(Data!O277&gt;0,Data!O277,O240)</f>
        <v/>
      </c>
      <c r="N385" s="59" t="str">
        <f>IF(Data!P277&gt;0,Data!P277,P240)</f>
        <v/>
      </c>
      <c r="O385" s="57"/>
      <c r="P385" s="57"/>
    </row>
    <row r="386" spans="1:16">
      <c r="A386" s="49"/>
      <c r="B386" s="250">
        <f t="shared" si="7"/>
        <v>45785</v>
      </c>
      <c r="C386" s="59" t="str">
        <f>IF(Data!E278&gt;0,Data!E278,E241)</f>
        <v/>
      </c>
      <c r="D386" s="59" t="str">
        <f>IF(Data!F278&gt;0,Data!F278,F241)</f>
        <v/>
      </c>
      <c r="E386" s="59" t="str">
        <f>IF(Data!G278&gt;0,Data!G278,G241)</f>
        <v/>
      </c>
      <c r="F386" s="59" t="str">
        <f>IF(Data!H278&gt;0,Data!H278,H241)</f>
        <v/>
      </c>
      <c r="G386" s="59" t="str">
        <f>IF(Data!I278&gt;0,Data!I278,I241)</f>
        <v/>
      </c>
      <c r="H386" s="59" t="str">
        <f>IF(Data!J278&gt;0,Data!J278,J241)</f>
        <v/>
      </c>
      <c r="I386" s="59" t="str">
        <f>IF(Data!K278&gt;0,Data!K278,K241)</f>
        <v/>
      </c>
      <c r="J386" s="59" t="str">
        <f>IF(Data!L278&gt;0,Data!L278,L241)</f>
        <v/>
      </c>
      <c r="K386" s="59" t="str">
        <f>IF(Data!M352&gt;0,Data!M352,M241)</f>
        <v/>
      </c>
      <c r="L386" s="59" t="str">
        <f>IF(Data!N352&gt;0,Data!N352,N241)</f>
        <v/>
      </c>
      <c r="M386" s="59" t="str">
        <f>IF(Data!O278&gt;0,Data!O278,O241)</f>
        <v/>
      </c>
      <c r="N386" s="59" t="str">
        <f>IF(Data!P278&gt;0,Data!P278,P241)</f>
        <v/>
      </c>
      <c r="O386" s="57"/>
      <c r="P386" s="57"/>
    </row>
    <row r="387" spans="1:16">
      <c r="A387" s="49"/>
      <c r="B387" s="250">
        <f t="shared" si="7"/>
        <v>45792</v>
      </c>
      <c r="C387" s="59" t="str">
        <f>IF(Data!E279&gt;0,Data!E279,E242)</f>
        <v/>
      </c>
      <c r="D387" s="59" t="str">
        <f>IF(Data!F279&gt;0,Data!F279,F242)</f>
        <v/>
      </c>
      <c r="E387" s="59" t="str">
        <f>IF(Data!G279&gt;0,Data!G279,G242)</f>
        <v/>
      </c>
      <c r="F387" s="59" t="str">
        <f>IF(Data!H279&gt;0,Data!H279,H242)</f>
        <v/>
      </c>
      <c r="G387" s="59" t="str">
        <f>IF(Data!I279&gt;0,Data!I279,I242)</f>
        <v/>
      </c>
      <c r="H387" s="59" t="str">
        <f>IF(Data!J279&gt;0,Data!J279,J242)</f>
        <v/>
      </c>
      <c r="I387" s="59" t="str">
        <f>IF(Data!K279&gt;0,Data!K279,K242)</f>
        <v/>
      </c>
      <c r="J387" s="59" t="str">
        <f>IF(Data!L279&gt;0,Data!L279,L242)</f>
        <v/>
      </c>
      <c r="K387" s="59"/>
      <c r="L387" s="59" t="str">
        <f>IF(Data!N353&gt;0,Data!N353,N242)</f>
        <v/>
      </c>
      <c r="M387" s="59" t="str">
        <f>IF(Data!O279&gt;0,Data!O279,O242)</f>
        <v/>
      </c>
      <c r="N387" s="59" t="str">
        <f>IF(Data!P279&gt;0,Data!P279,P242)</f>
        <v/>
      </c>
      <c r="O387" s="57"/>
      <c r="P387" s="57"/>
    </row>
    <row r="388" spans="1:16">
      <c r="A388" s="49"/>
      <c r="B388" s="250">
        <f t="shared" si="7"/>
        <v>45799</v>
      </c>
      <c r="C388" s="59" t="str">
        <f>IF(Data!E280&gt;0,Data!E280,E243)</f>
        <v/>
      </c>
      <c r="D388" s="59" t="str">
        <f>IF(Data!F280&gt;0,Data!F280,F243)</f>
        <v/>
      </c>
      <c r="E388" s="59" t="str">
        <f>IF(Data!G280&gt;0,Data!G280,G243)</f>
        <v/>
      </c>
      <c r="F388" s="59" t="str">
        <f>IF(Data!H280&gt;0,Data!H280,H243)</f>
        <v/>
      </c>
      <c r="G388" s="59" t="str">
        <f>IF(Data!I280&gt;0,Data!I280,I243)</f>
        <v/>
      </c>
      <c r="H388" s="59" t="str">
        <f>IF(Data!J280&gt;0,Data!J280,J243)</f>
        <v/>
      </c>
      <c r="I388" s="59" t="str">
        <f>IF(Data!K280&gt;0,Data!K280,K243)</f>
        <v/>
      </c>
      <c r="J388" s="59" t="str">
        <f>IF(Data!L280&gt;0,Data!L280,L243)</f>
        <v/>
      </c>
      <c r="K388" s="59"/>
      <c r="L388" s="59" t="str">
        <f>IF(Data!N354&gt;0,Data!N354,N243)</f>
        <v/>
      </c>
      <c r="M388" s="59" t="str">
        <f>IF(Data!O280&gt;0,Data!O280,O243)</f>
        <v/>
      </c>
      <c r="N388" s="59" t="str">
        <f>IF(Data!P280&gt;0,Data!P280,P243)</f>
        <v/>
      </c>
      <c r="O388" s="57"/>
      <c r="P388" s="57"/>
    </row>
    <row r="389" spans="1:16">
      <c r="A389" s="49"/>
      <c r="B389" s="250">
        <f t="shared" si="7"/>
        <v>45806</v>
      </c>
      <c r="C389" s="59" t="str">
        <f>IF(Data!E281&gt;0,Data!E281,E244)</f>
        <v/>
      </c>
      <c r="D389" s="59" t="str">
        <f>IF(Data!F281&gt;0,Data!F281,F244)</f>
        <v/>
      </c>
      <c r="E389" s="59" t="str">
        <f>IF(Data!G281&gt;0,Data!G281,G244)</f>
        <v/>
      </c>
      <c r="F389" s="59" t="str">
        <f>IF(Data!H281&gt;0,Data!H281,H244)</f>
        <v/>
      </c>
      <c r="G389" s="59" t="str">
        <f>IF(Data!I281&gt;0,Data!I281,I244)</f>
        <v/>
      </c>
      <c r="H389" s="59" t="str">
        <f>IF(Data!J281&gt;0,Data!J281,J244)</f>
        <v/>
      </c>
      <c r="I389" s="59" t="str">
        <f>IF(Data!K281&gt;0,Data!K281,K244)</f>
        <v/>
      </c>
      <c r="J389" s="59" t="str">
        <f>IF(Data!L281&gt;0,Data!L281,L244)</f>
        <v/>
      </c>
      <c r="K389" s="59"/>
      <c r="L389" s="59"/>
      <c r="M389" s="59" t="str">
        <f>IF(Data!O281&gt;0,Data!O281,O244)</f>
        <v/>
      </c>
      <c r="N389" s="59" t="str">
        <f>IF(Data!P281&gt;0,Data!P281,P244)</f>
        <v/>
      </c>
      <c r="O389" s="57"/>
      <c r="P389" s="57"/>
    </row>
    <row r="390" spans="1:16">
      <c r="A390" s="49"/>
      <c r="B390" s="250">
        <f t="shared" si="7"/>
        <v>45813</v>
      </c>
      <c r="C390" s="59" t="str">
        <f>IF(Data!E282&gt;0,Data!E282,E245)</f>
        <v/>
      </c>
      <c r="D390" s="59" t="str">
        <f>IF(Data!F282&gt;0,Data!F282,F245)</f>
        <v/>
      </c>
      <c r="E390" s="59" t="str">
        <f>IF(Data!G282&gt;0,Data!G282,G245)</f>
        <v/>
      </c>
      <c r="F390" s="59" t="str">
        <f>IF(Data!H282&gt;0,Data!H282,H245)</f>
        <v/>
      </c>
      <c r="G390" s="59" t="str">
        <f>IF(Data!I282&gt;0,Data!I282,I245)</f>
        <v/>
      </c>
      <c r="H390" s="59" t="str">
        <f>IF(Data!J282&gt;0,Data!J282,J245)</f>
        <v/>
      </c>
      <c r="I390" s="59" t="str">
        <f>IF(Data!K282&gt;0,Data!K282,K245)</f>
        <v/>
      </c>
      <c r="J390" s="59" t="str">
        <f>IF(Data!L282&gt;0,Data!L282,L245)</f>
        <v/>
      </c>
      <c r="K390" s="59"/>
      <c r="L390" s="59"/>
      <c r="M390" s="59" t="str">
        <f>IF(Data!O282&gt;0,Data!O282,O245)</f>
        <v/>
      </c>
      <c r="N390" s="59" t="str">
        <f>IF(Data!P282&gt;0,Data!P282,P245)</f>
        <v/>
      </c>
      <c r="O390" s="57"/>
      <c r="P390" s="57"/>
    </row>
    <row r="391" spans="1:16">
      <c r="A391" s="49"/>
      <c r="B391" s="250">
        <f t="shared" si="7"/>
        <v>45820</v>
      </c>
      <c r="C391" s="59" t="str">
        <f>IF(Data!E283&gt;0,Data!E283,E246)</f>
        <v/>
      </c>
      <c r="D391" s="59" t="str">
        <f>IF(Data!F283&gt;0,Data!F283,F246)</f>
        <v/>
      </c>
      <c r="E391" s="59" t="str">
        <f>IF(Data!G283&gt;0,Data!G283,G246)</f>
        <v/>
      </c>
      <c r="F391" s="59" t="str">
        <f>IF(Data!H283&gt;0,Data!H283,H246)</f>
        <v/>
      </c>
      <c r="G391" s="59" t="str">
        <f>IF(Data!I283&gt;0,Data!I283,I246)</f>
        <v/>
      </c>
      <c r="H391" s="59" t="str">
        <f>IF(Data!J283&gt;0,Data!J283,J246)</f>
        <v/>
      </c>
      <c r="I391" s="59" t="str">
        <f>IF(Data!K283&gt;0,Data!K283,K246)</f>
        <v/>
      </c>
      <c r="J391" s="59" t="str">
        <f>IF(Data!L283&gt;0,Data!L283,L246)</f>
        <v/>
      </c>
      <c r="K391" s="59"/>
      <c r="L391" s="59"/>
      <c r="M391" s="59" t="str">
        <f>IF(Data!O283&gt;0,Data!O283,O246)</f>
        <v/>
      </c>
      <c r="N391" s="59" t="str">
        <f>IF(Data!P283&gt;0,Data!P283,P246)</f>
        <v/>
      </c>
      <c r="O391" s="57"/>
      <c r="P391" s="57"/>
    </row>
    <row r="392" spans="1:16">
      <c r="A392" s="49"/>
      <c r="B392" s="250">
        <f t="shared" si="7"/>
        <v>45827</v>
      </c>
      <c r="C392" s="59" t="str">
        <f>IF(Data!E284&gt;0,Data!E284,E247)</f>
        <v/>
      </c>
      <c r="D392" s="59" t="str">
        <f>IF(Data!F284&gt;0,Data!F284,F247)</f>
        <v/>
      </c>
      <c r="E392" s="59" t="str">
        <f>IF(Data!G284&gt;0,Data!G284,G247)</f>
        <v/>
      </c>
      <c r="F392" s="59" t="str">
        <f>IF(Data!H284&gt;0,Data!H284,H247)</f>
        <v/>
      </c>
      <c r="G392" s="59" t="str">
        <f>IF(Data!I284&gt;0,Data!I284,I247)</f>
        <v/>
      </c>
      <c r="H392" s="59" t="str">
        <f>IF(Data!J284&gt;0,Data!J284,J247)</f>
        <v/>
      </c>
      <c r="I392" s="59" t="str">
        <f>IF(Data!K284&gt;0,Data!K284,K247)</f>
        <v/>
      </c>
      <c r="J392" s="59" t="str">
        <f>IF(Data!L284&gt;0,Data!L284,L247)</f>
        <v/>
      </c>
      <c r="K392" s="59"/>
      <c r="L392" s="59"/>
      <c r="M392" s="59" t="str">
        <f>IF(Data!O284&gt;0,Data!O284,O247)</f>
        <v/>
      </c>
      <c r="N392" s="59" t="str">
        <f>IF(Data!P284&gt;0,Data!P284,P247)</f>
        <v/>
      </c>
      <c r="O392" s="57"/>
      <c r="P392" s="57"/>
    </row>
    <row r="393" spans="1:16">
      <c r="A393" s="49"/>
      <c r="B393" s="250">
        <f t="shared" si="7"/>
        <v>45834</v>
      </c>
      <c r="C393" s="59" t="str">
        <f>IF(Data!E285&gt;0,Data!E285,E248)</f>
        <v/>
      </c>
      <c r="D393" s="59" t="str">
        <f>IF(Data!F285&gt;0,Data!F285,F248)</f>
        <v/>
      </c>
      <c r="E393" s="59" t="str">
        <f>IF(Data!G285&gt;0,Data!G285,G248)</f>
        <v/>
      </c>
      <c r="F393" s="59" t="str">
        <f>IF(Data!H285&gt;0,Data!H285,H248)</f>
        <v/>
      </c>
      <c r="G393" s="59" t="str">
        <f>IF(Data!I285&gt;0,Data!I285,I248)</f>
        <v/>
      </c>
      <c r="H393" s="59" t="str">
        <f>IF(Data!J285&gt;0,Data!J285,J248)</f>
        <v/>
      </c>
      <c r="I393" s="59" t="str">
        <f>IF(Data!K285&gt;0,Data!K285,K248)</f>
        <v/>
      </c>
      <c r="J393" s="59" t="str">
        <f>IF(Data!L285&gt;0,Data!L285,L248)</f>
        <v/>
      </c>
      <c r="K393" s="59"/>
      <c r="L393" s="59"/>
      <c r="M393" s="59" t="str">
        <f>IF(Data!O285&gt;0,Data!O285,O248)</f>
        <v/>
      </c>
      <c r="N393" s="59" t="str">
        <f>IF(Data!P285&gt;0,Data!P285,P248)</f>
        <v/>
      </c>
      <c r="O393" s="57"/>
      <c r="P393" s="57"/>
    </row>
    <row r="394" spans="1:16">
      <c r="A394" s="49"/>
      <c r="B394" s="250">
        <f t="shared" si="7"/>
        <v>45841</v>
      </c>
      <c r="C394" s="59" t="str">
        <f>IF(Data!E286&gt;0,Data!E286,E249)</f>
        <v/>
      </c>
      <c r="D394" s="59" t="str">
        <f>IF(Data!F286&gt;0,Data!F286,F249)</f>
        <v/>
      </c>
      <c r="E394" s="59" t="str">
        <f>IF(Data!G286&gt;0,Data!G286,G249)</f>
        <v/>
      </c>
      <c r="F394" s="59" t="str">
        <f>IF(Data!H286&gt;0,Data!H286,H249)</f>
        <v/>
      </c>
      <c r="G394" s="59" t="str">
        <f>IF(Data!I286&gt;0,Data!I286,I249)</f>
        <v/>
      </c>
      <c r="H394" s="59" t="str">
        <f>IF(Data!J286&gt;0,Data!J286,J249)</f>
        <v/>
      </c>
      <c r="I394" s="59" t="str">
        <f>IF(Data!K286&gt;0,Data!K286,K249)</f>
        <v/>
      </c>
      <c r="J394" s="59" t="str">
        <f>IF(Data!L286&gt;0,Data!L286,L249)</f>
        <v/>
      </c>
      <c r="K394" s="59"/>
      <c r="L394" s="59"/>
      <c r="M394" s="59" t="str">
        <f>IF(Data!O286&gt;0,Data!O286,O249)</f>
        <v/>
      </c>
      <c r="N394" s="59" t="str">
        <f>IF(Data!P286&gt;0,Data!P286,P249)</f>
        <v/>
      </c>
      <c r="O394" s="57"/>
      <c r="P394" s="57"/>
    </row>
    <row r="395" spans="1:16">
      <c r="A395" s="49"/>
      <c r="B395" s="250">
        <f t="shared" si="7"/>
        <v>45848</v>
      </c>
      <c r="C395" s="59" t="str">
        <f>IF(Data!E287&gt;0,Data!E287,E250)</f>
        <v/>
      </c>
      <c r="D395" s="59" t="str">
        <f>IF(Data!F287&gt;0,Data!F287,F250)</f>
        <v/>
      </c>
      <c r="E395" s="59" t="str">
        <f>IF(Data!G287&gt;0,Data!G287,G250)</f>
        <v/>
      </c>
      <c r="F395" s="59" t="str">
        <f>IF(Data!H287&gt;0,Data!H287,H250)</f>
        <v/>
      </c>
      <c r="G395" s="59" t="str">
        <f>IF(Data!I287&gt;0,Data!I287,I250)</f>
        <v/>
      </c>
      <c r="H395" s="59" t="str">
        <f>IF(Data!J287&gt;0,Data!J287,J250)</f>
        <v/>
      </c>
      <c r="I395" s="59" t="str">
        <f>IF(Data!K287&gt;0,Data!K287,K250)</f>
        <v/>
      </c>
      <c r="J395" s="59" t="str">
        <f>IF(Data!L287&gt;0,Data!L287,L250)</f>
        <v/>
      </c>
      <c r="K395" s="59"/>
      <c r="L395" s="59"/>
      <c r="M395" s="59" t="str">
        <f>IF(Data!O287&gt;0,Data!O287,O250)</f>
        <v/>
      </c>
      <c r="N395" s="59" t="str">
        <f>IF(Data!P287&gt;0,Data!P287,P250)</f>
        <v/>
      </c>
      <c r="O395" s="57"/>
      <c r="P395" s="57"/>
    </row>
    <row r="396" spans="1:16">
      <c r="A396" s="49"/>
      <c r="B396" s="250">
        <f t="shared" si="7"/>
        <v>45855</v>
      </c>
      <c r="C396" s="59" t="str">
        <f>IF(Data!E288&gt;0,Data!E288,E251)</f>
        <v/>
      </c>
      <c r="D396" s="59" t="str">
        <f>IF(Data!F288&gt;0,Data!F288,F251)</f>
        <v/>
      </c>
      <c r="E396" s="59" t="str">
        <f>IF(Data!G288&gt;0,Data!G288,G251)</f>
        <v/>
      </c>
      <c r="F396" s="59" t="str">
        <f>IF(Data!H288&gt;0,Data!H288,H251)</f>
        <v/>
      </c>
      <c r="G396" s="59" t="str">
        <f>IF(Data!I288&gt;0,Data!I288,I251)</f>
        <v/>
      </c>
      <c r="H396" s="59" t="str">
        <f>IF(Data!J288&gt;0,Data!J288,J251)</f>
        <v/>
      </c>
      <c r="I396" s="59" t="str">
        <f>IF(Data!K288&gt;0,Data!K288,K251)</f>
        <v/>
      </c>
      <c r="J396" s="59" t="str">
        <f>IF(Data!L288&gt;0,Data!L288,L251)</f>
        <v/>
      </c>
      <c r="K396" s="59"/>
      <c r="L396" s="59"/>
      <c r="M396" s="59" t="str">
        <f>IF(Data!O288&gt;0,Data!O288,O251)</f>
        <v/>
      </c>
      <c r="N396" s="59" t="str">
        <f>IF(Data!P288&gt;0,Data!P288,P251)</f>
        <v/>
      </c>
      <c r="O396" s="57"/>
      <c r="P396" s="57"/>
    </row>
    <row r="397" spans="1:16" ht="13.5" thickBot="1">
      <c r="A397" s="50"/>
      <c r="B397" s="251">
        <f t="shared" si="7"/>
        <v>45862</v>
      </c>
      <c r="C397" s="58" t="str">
        <f>IF(Data!E289&gt;0,Data!E289,E252)</f>
        <v/>
      </c>
      <c r="D397" s="58" t="str">
        <f>IF(Data!F289&gt;0,Data!F289,F252)</f>
        <v/>
      </c>
      <c r="E397" s="58" t="str">
        <f>IF(Data!G289&gt;0,Data!G289,G252)</f>
        <v/>
      </c>
      <c r="F397" s="58" t="str">
        <f>IF(Data!H289&gt;0,Data!H289,H252)</f>
        <v/>
      </c>
      <c r="G397" s="58" t="str">
        <f>IF(Data!I289&gt;0,Data!I289,I252)</f>
        <v/>
      </c>
      <c r="H397" s="58" t="str">
        <f>IF(Data!J289&gt;0,Data!J289,J252)</f>
        <v/>
      </c>
      <c r="I397" s="58" t="str">
        <f>IF(Data!K289&gt;0,Data!K289,K252)</f>
        <v/>
      </c>
      <c r="J397" s="58" t="str">
        <f>IF(Data!L289&gt;0,Data!L289,L252)</f>
        <v/>
      </c>
      <c r="K397" s="58"/>
      <c r="L397" s="58"/>
      <c r="M397" s="58" t="str">
        <f>IF(Data!O289&gt;0,Data!O289,O252)</f>
        <v/>
      </c>
      <c r="N397" s="58" t="str">
        <f>IF(Data!P289&gt;0,Data!P289,P252)</f>
        <v/>
      </c>
      <c r="O397" s="57"/>
      <c r="P397" s="57"/>
    </row>
    <row r="398" spans="1:16">
      <c r="A398" s="52" t="s">
        <v>0</v>
      </c>
      <c r="B398" s="29"/>
      <c r="C398" s="29"/>
      <c r="D398" s="29"/>
      <c r="E398" s="29"/>
      <c r="F398" s="29"/>
      <c r="G398" s="29"/>
      <c r="H398" s="29"/>
      <c r="I398" s="29"/>
      <c r="J398" s="29"/>
      <c r="K398" s="29"/>
      <c r="L398" s="29"/>
      <c r="M398" s="29"/>
      <c r="N398" s="29"/>
      <c r="O398" s="24"/>
      <c r="P398" s="24"/>
    </row>
    <row r="399" spans="1:16">
      <c r="A399" s="95" t="s">
        <v>239</v>
      </c>
    </row>
    <row r="400" spans="1:16" ht="12.75" customHeight="1"/>
    <row r="401" spans="1:16" ht="13.5" thickBot="1">
      <c r="A401" s="8" t="s">
        <v>402</v>
      </c>
      <c r="B401" s="8"/>
      <c r="C401" s="8"/>
      <c r="D401" s="8"/>
      <c r="E401" s="8"/>
      <c r="F401" s="8"/>
      <c r="G401" s="8"/>
      <c r="H401" s="8"/>
      <c r="I401" s="8"/>
      <c r="J401" s="8"/>
      <c r="K401" s="8"/>
      <c r="L401" s="8"/>
      <c r="M401" s="8"/>
      <c r="N401" s="28"/>
      <c r="O401" s="28"/>
      <c r="P401" s="28"/>
    </row>
    <row r="402" spans="1:16">
      <c r="A402" s="219" t="s">
        <v>20</v>
      </c>
      <c r="B402" s="219" t="s">
        <v>24</v>
      </c>
      <c r="C402" s="368" t="s">
        <v>37</v>
      </c>
      <c r="D402" s="333"/>
      <c r="E402" s="334"/>
      <c r="F402" s="334"/>
      <c r="G402" s="334"/>
      <c r="H402" s="334"/>
      <c r="I402" s="334"/>
      <c r="J402" s="334" t="s">
        <v>123</v>
      </c>
      <c r="K402" s="334"/>
      <c r="L402" s="334"/>
      <c r="M402" s="334"/>
      <c r="N402" s="334"/>
      <c r="O402" s="334"/>
      <c r="P402" s="334"/>
    </row>
    <row r="403" spans="1:16" ht="13.5" thickBot="1">
      <c r="A403" s="220" t="s">
        <v>38</v>
      </c>
      <c r="B403" s="220" t="s">
        <v>35</v>
      </c>
      <c r="C403" s="370"/>
      <c r="D403" s="370"/>
      <c r="E403" s="366" t="s">
        <v>106</v>
      </c>
      <c r="F403" s="220" t="s">
        <v>51</v>
      </c>
      <c r="G403" s="220" t="s">
        <v>52</v>
      </c>
      <c r="H403" s="220" t="s">
        <v>53</v>
      </c>
      <c r="I403" s="220" t="s">
        <v>54</v>
      </c>
      <c r="J403" s="220" t="s">
        <v>55</v>
      </c>
      <c r="K403" s="220" t="s">
        <v>56</v>
      </c>
      <c r="L403" s="220" t="s">
        <v>57</v>
      </c>
      <c r="M403" s="220" t="s">
        <v>58</v>
      </c>
      <c r="N403" s="220" t="s">
        <v>59</v>
      </c>
      <c r="O403" s="220" t="s">
        <v>60</v>
      </c>
      <c r="P403" s="220" t="s">
        <v>61</v>
      </c>
    </row>
    <row r="404" spans="1:16">
      <c r="A404" s="29"/>
      <c r="B404" s="30"/>
      <c r="C404" s="219"/>
      <c r="D404" s="219"/>
      <c r="E404" s="164"/>
      <c r="F404" s="367"/>
      <c r="G404" s="367"/>
      <c r="H404" s="367"/>
      <c r="I404" s="367"/>
      <c r="J404" s="164" t="s">
        <v>108</v>
      </c>
      <c r="K404" s="367"/>
      <c r="L404" s="367"/>
      <c r="M404" s="367"/>
      <c r="N404" s="367"/>
      <c r="O404" s="367"/>
      <c r="P404" s="367"/>
    </row>
    <row r="405" spans="1:16" ht="13.15" customHeight="1">
      <c r="A405" s="249">
        <v>2024</v>
      </c>
      <c r="B405" s="250">
        <v>45414</v>
      </c>
      <c r="C405" s="54" t="s">
        <v>279</v>
      </c>
      <c r="E405" s="59">
        <f>IF(C333="","",C333*Data!C$649)</f>
        <v>1.1562508210580347</v>
      </c>
      <c r="F405" s="59">
        <f>IF(D333="","",D333*Data!D$649)</f>
        <v>1.9915767119312062</v>
      </c>
      <c r="G405" s="59">
        <f>IF(E333="","",E333*Data!E$649)</f>
        <v>5.0196419952633775</v>
      </c>
      <c r="H405" s="59">
        <f>IF(F333="","",F333*Data!F$649)</f>
        <v>11.651336153611872</v>
      </c>
      <c r="I405" s="59">
        <f>IF(G333="","",G333*Data!G$649)</f>
        <v>13.209501400719947</v>
      </c>
      <c r="J405" s="59">
        <f>IF(H333="","",H333*Data!H$649)</f>
        <v>12.885557176329307</v>
      </c>
      <c r="K405" s="59">
        <f>IF(I333="","",I333*Data!I$649)</f>
        <v>6.2807735510890232</v>
      </c>
      <c r="L405" s="59">
        <f>IF(J333="","",J333*Data!J$649)</f>
        <v>4.7546788317350739</v>
      </c>
      <c r="M405" s="59">
        <f>IF(K333="","",K333*Data!K$649)</f>
        <v>3.1387932174344018</v>
      </c>
      <c r="N405" s="59">
        <f>IF(L333="","",L333*Data!L$649)</f>
        <v>2.428614964520051</v>
      </c>
      <c r="O405" s="59">
        <f>IF(M333="","",M333*Data!M$649)</f>
        <v>1.9338685755424423</v>
      </c>
      <c r="P405" s="59">
        <f>IF(N333="","",N333*Data!N$649)</f>
        <v>4.477457118009939</v>
      </c>
    </row>
    <row r="406" spans="1:16">
      <c r="A406" s="49"/>
      <c r="B406" s="250">
        <f>B405+7</f>
        <v>45421</v>
      </c>
      <c r="C406" t="s">
        <v>430</v>
      </c>
      <c r="E406" s="59">
        <f>IF(C334="","",C334*Data!C$649)</f>
        <v>1.2037854075958119</v>
      </c>
      <c r="F406" s="59">
        <f>IF(D334="","",D334*Data!D$649)</f>
        <v>2.0720508099767772</v>
      </c>
      <c r="G406" s="59">
        <f>IF(E334="","",E334*Data!E$649)</f>
        <v>5.1845573096018027</v>
      </c>
      <c r="H406" s="59">
        <f>IF(F334="","",F334*Data!F$649)</f>
        <v>12.033230958035828</v>
      </c>
      <c r="I406" s="59">
        <f>IF(G334="","",G334*Data!G$649)</f>
        <v>13.659974903066432</v>
      </c>
      <c r="J406" s="59">
        <f>IF(H334="","",H334*Data!H$649)</f>
        <v>13.351188123934959</v>
      </c>
      <c r="K406" s="59">
        <f>IF(I334="","",I334*Data!I$649)</f>
        <v>6.5033573112773801</v>
      </c>
      <c r="L406" s="59">
        <f>IF(J334="","",J334*Data!J$649)</f>
        <v>4.9106762890274203</v>
      </c>
      <c r="M406" s="59">
        <f>IF(K334="","",K334*Data!K$649)</f>
        <v>3.2426139016369548</v>
      </c>
      <c r="N406" s="59">
        <f>IF(L334="","",L334*Data!L$649)</f>
        <v>2.4971041651675572</v>
      </c>
      <c r="O406" s="59">
        <f>IF(M334="","",M334*Data!M$649)</f>
        <v>1.9868704781336435</v>
      </c>
      <c r="P406" s="59">
        <f>IF(N334="","",N334*Data!N$649)</f>
        <v>4.5914796640675091</v>
      </c>
    </row>
    <row r="407" spans="1:16">
      <c r="A407" s="49"/>
      <c r="B407" s="250">
        <f t="shared" ref="B407:B468" si="8">B406+7</f>
        <v>45428</v>
      </c>
      <c r="C407" s="24"/>
      <c r="D407" s="24"/>
      <c r="E407" s="59">
        <f>IF(C335="","",C335*Data!C$649)</f>
        <v>1.1766976836496521</v>
      </c>
      <c r="F407" s="59">
        <f>IF(D335="","",D335*Data!D$649)</f>
        <v>2.0261924085169851</v>
      </c>
      <c r="G407" s="59">
        <f>IF(E335="","",E335*Data!E$649)</f>
        <v>5.0926965862641715</v>
      </c>
      <c r="H407" s="59">
        <f>IF(F335="","",F335*Data!F$649)</f>
        <v>11.820508852062835</v>
      </c>
      <c r="I407" s="59">
        <f>IF(G335="","",G335*Data!G$649)</f>
        <v>13.431910912338711</v>
      </c>
      <c r="J407" s="59">
        <f>IF(H335="","",H335*Data!H$649)</f>
        <v>13.11545028016808</v>
      </c>
      <c r="K407" s="59">
        <f>IF(I335="","",I335*Data!I$649)</f>
        <v>6.3906684619769978</v>
      </c>
      <c r="L407" s="59">
        <f>IF(J335="","",J335*Data!J$649)</f>
        <v>4.8351259509665532</v>
      </c>
      <c r="M407" s="59">
        <f>IF(K335="","",K335*Data!K$649)</f>
        <v>3.1923330321576917</v>
      </c>
      <c r="N407" s="59">
        <f>IF(L335="","",L335*Data!L$649)</f>
        <v>2.4590157831748116</v>
      </c>
      <c r="O407" s="59">
        <f>IF(M335="","",M335*Data!M$649)</f>
        <v>1.9573949302640472</v>
      </c>
      <c r="P407" s="59">
        <f>IF(N335="","",N335*Data!N$649)</f>
        <v>4.5280691665150856</v>
      </c>
    </row>
    <row r="408" spans="1:16">
      <c r="A408" s="49"/>
      <c r="B408" s="250">
        <f t="shared" si="8"/>
        <v>45435</v>
      </c>
      <c r="C408" s="24"/>
      <c r="D408" s="24"/>
      <c r="E408" s="59">
        <f>IF(C336="","",C336*Data!C$649)</f>
        <v>1.2364654358405336</v>
      </c>
      <c r="F408" s="59">
        <f>IF(D336="","",D336*Data!D$649)</f>
        <v>2.1273767523831073</v>
      </c>
      <c r="G408" s="59">
        <f>IF(E336="","",E336*Data!E$649)</f>
        <v>5.3407928705539973</v>
      </c>
      <c r="H408" s="59">
        <f>IF(F336="","",F336*Data!F$649)</f>
        <v>12.395026035911158</v>
      </c>
      <c r="I408" s="59">
        <f>IF(G336="","",G336*Data!G$649)</f>
        <v>14.040709829735846</v>
      </c>
      <c r="J408" s="59">
        <f>IF(H336="","",H336*Data!H$649)</f>
        <v>13.744733945760654</v>
      </c>
      <c r="K408" s="59">
        <f>IF(I336="","",I336*Data!I$649)</f>
        <v>6.6914824977127267</v>
      </c>
      <c r="L408" s="59">
        <f>IF(J336="","",J336*Data!J$649)</f>
        <v>5.0533824831423919</v>
      </c>
      <c r="M408" s="59">
        <f>IF(K336="","",K336*Data!K$649)</f>
        <v>3.3375888773200075</v>
      </c>
      <c r="N408" s="59">
        <f>IF(L336="","",L336*Data!L$649)</f>
        <v>2.5519654126249987</v>
      </c>
      <c r="O408" s="59">
        <f>IF(M336="","",M336*Data!M$649)</f>
        <v>2.0293260837806777</v>
      </c>
      <c r="P408" s="59">
        <f>IF(N336="","",N336*Data!N$649)</f>
        <v>4.6828140504503599</v>
      </c>
    </row>
    <row r="409" spans="1:16">
      <c r="A409" s="49"/>
      <c r="B409" s="250">
        <f t="shared" si="8"/>
        <v>45442</v>
      </c>
      <c r="C409" s="24"/>
      <c r="D409" s="24"/>
      <c r="E409" s="59">
        <f>IF(C337="","",C337*Data!C$649)</f>
        <v>1.2083291548383934</v>
      </c>
      <c r="F409" s="59">
        <f>IF(D337="","",D337*Data!D$649)</f>
        <v>2.0797431869958394</v>
      </c>
      <c r="G409" s="59">
        <f>IF(E337="","",E337*Data!E$649)</f>
        <v>5.1881738735127341</v>
      </c>
      <c r="H409" s="59">
        <f>IF(F337="","",F337*Data!F$649)</f>
        <v>12.041605844097759</v>
      </c>
      <c r="I409" s="59">
        <f>IF(G337="","",G337*Data!G$649)</f>
        <v>13.712750041416649</v>
      </c>
      <c r="J409" s="59">
        <f>IF(H337="","",H337*Data!H$649)</f>
        <v>13.405739029930601</v>
      </c>
      <c r="K409" s="59">
        <f>IF(I337="","",I337*Data!I$649)</f>
        <v>6.5294340697931705</v>
      </c>
      <c r="L409" s="59">
        <f>IF(J337="","",J337*Data!J$649)</f>
        <v>4.9519491588940054</v>
      </c>
      <c r="M409" s="59">
        <f>IF(K337="","",K337*Data!K$649)</f>
        <v>3.2700821544080343</v>
      </c>
      <c r="N409" s="59">
        <f>IF(L337="","",L337*Data!L$649)</f>
        <v>2.5243600715476875</v>
      </c>
      <c r="O409" s="59">
        <f>IF(M337="","",M337*Data!M$649)</f>
        <v>2.0079630720219788</v>
      </c>
      <c r="P409" s="59">
        <f>IF(N337="","",N337*Data!N$649)</f>
        <v>4.6368559834169503</v>
      </c>
    </row>
    <row r="410" spans="1:16">
      <c r="A410" s="49"/>
      <c r="B410" s="250">
        <f t="shared" si="8"/>
        <v>45449</v>
      </c>
      <c r="C410" s="24"/>
      <c r="D410" s="24"/>
      <c r="E410" s="59">
        <f>IF(C338="","",C338*Data!C$649)</f>
        <v>1.1574741376233451</v>
      </c>
      <c r="F410" s="59">
        <f>IF(D338="","",D338*Data!D$649)</f>
        <v>1.993647736513261</v>
      </c>
      <c r="G410" s="59">
        <f>IF(E338="","",E338*Data!E$649)</f>
        <v>4.9776898538965844</v>
      </c>
      <c r="H410" s="59">
        <f>IF(F338="","",F338*Data!F$649)</f>
        <v>11.554187475293496</v>
      </c>
      <c r="I410" s="59">
        <f>IF(G338="","",G338*Data!G$649)</f>
        <v>13.171804873326934</v>
      </c>
      <c r="J410" s="59">
        <f>IF(H338="","",H338*Data!H$649)</f>
        <v>12.846592243475278</v>
      </c>
      <c r="K410" s="59">
        <f>IF(I338="","",I338*Data!I$649)</f>
        <v>6.262147295006316</v>
      </c>
      <c r="L410" s="59">
        <f>IF(J338="","",J338*Data!J$649)</f>
        <v>4.756077912069534</v>
      </c>
      <c r="M410" s="59">
        <f>IF(K338="","",K338*Data!K$649)</f>
        <v>3.1397243446469805</v>
      </c>
      <c r="N410" s="59">
        <f>IF(L338="","",L338*Data!L$649)</f>
        <v>2.4324587461890439</v>
      </c>
      <c r="O410" s="59">
        <f>IF(M338="","",M338*Data!M$649)</f>
        <v>1.9368431721164383</v>
      </c>
      <c r="P410" s="59">
        <f>IF(N338="","",N338*Data!N$649)</f>
        <v>4.4838563425335778</v>
      </c>
    </row>
    <row r="411" spans="1:16">
      <c r="A411" s="49"/>
      <c r="B411" s="250">
        <f t="shared" si="8"/>
        <v>45456</v>
      </c>
      <c r="C411" s="24"/>
      <c r="D411" s="24"/>
      <c r="E411" s="59">
        <f>IF(C339="","",C339*Data!C$649)</f>
        <v>1.1261921854532637</v>
      </c>
      <c r="F411" s="59">
        <f>IF(D339="","",D339*Data!D$649)</f>
        <v>1.9406886793435656</v>
      </c>
      <c r="G411" s="59">
        <f>IF(E339="","",E339*Data!E$649)</f>
        <v>4.8467702403209048</v>
      </c>
      <c r="H411" s="59">
        <f>IF(F339="","",F339*Data!F$649)</f>
        <v>11.251016599851672</v>
      </c>
      <c r="I411" s="59">
        <f>IF(G339="","",G339*Data!G$649)</f>
        <v>12.774106509330664</v>
      </c>
      <c r="J411" s="59">
        <f>IF(H339="","",H339*Data!H$649)</f>
        <v>12.435512201865269</v>
      </c>
      <c r="K411" s="59">
        <f>IF(I339="","",I339*Data!I$649)</f>
        <v>6.0656402933337494</v>
      </c>
      <c r="L411" s="59">
        <f>IF(J339="","",J339*Data!J$649)</f>
        <v>4.6014795351116486</v>
      </c>
      <c r="M411" s="59">
        <f>IF(K339="","",K339*Data!K$649)</f>
        <v>3.0368347876570065</v>
      </c>
      <c r="N411" s="59">
        <f>IF(L339="","",L339*Data!L$649)</f>
        <v>2.3562819822035519</v>
      </c>
      <c r="O411" s="59">
        <f>IF(M339="","",M339*Data!M$649)</f>
        <v>1.8778920763772449</v>
      </c>
      <c r="P411" s="59">
        <f>IF(N339="","",N339*Data!N$649)</f>
        <v>4.3570353474287282</v>
      </c>
    </row>
    <row r="412" spans="1:16">
      <c r="A412" s="49"/>
      <c r="B412" s="250">
        <f t="shared" si="8"/>
        <v>45463</v>
      </c>
      <c r="C412" s="24"/>
      <c r="D412" s="24"/>
      <c r="E412" s="59">
        <f>IF(C340="","",C340*Data!C$649)</f>
        <v>1.1012015756190647</v>
      </c>
      <c r="F412" s="59">
        <f>IF(D340="","",D340*Data!D$649)</f>
        <v>1.8983806057387247</v>
      </c>
      <c r="G412" s="59">
        <f>IF(E340="","",E340*Data!E$649)</f>
        <v>4.9068052012423493</v>
      </c>
      <c r="H412" s="59">
        <f>IF(F340="","",F340*Data!F$649)</f>
        <v>11.390039708479691</v>
      </c>
      <c r="I412" s="59">
        <f>IF(G340="","",G340*Data!G$649)</f>
        <v>12.896620223357949</v>
      </c>
      <c r="J412" s="59">
        <f>IF(H340="","",H340*Data!H$649)</f>
        <v>12.562148233640862</v>
      </c>
      <c r="K412" s="59">
        <f>IF(I340="","",I340*Data!I$649)</f>
        <v>6.1261756256025492</v>
      </c>
      <c r="L412" s="59">
        <f>IF(J340="","",J340*Data!J$649)</f>
        <v>4.6336583828042395</v>
      </c>
      <c r="M412" s="59">
        <f>IF(K340="","",K340*Data!K$649)</f>
        <v>3.0582507135463222</v>
      </c>
      <c r="N412" s="59">
        <f>IF(L340="","",L340*Data!L$649)</f>
        <v>2.3674638925133489</v>
      </c>
      <c r="O412" s="59">
        <f>IF(M340="","",M340*Data!M$649)</f>
        <v>1.8865454482288697</v>
      </c>
      <c r="P412" s="59">
        <f>IF(N340="","",N340*Data!N$649)</f>
        <v>4.3756512733156789</v>
      </c>
    </row>
    <row r="413" spans="1:16">
      <c r="A413" s="49"/>
      <c r="B413" s="250">
        <f t="shared" si="8"/>
        <v>45470</v>
      </c>
      <c r="C413" s="24"/>
      <c r="D413" s="24"/>
      <c r="E413" s="59">
        <f>IF(C341="","",C341*Data!C$649)</f>
        <v>1.1349301609197671</v>
      </c>
      <c r="F413" s="59">
        <f>IF(D341="","",D341*Data!D$649)</f>
        <v>1.955481712072531</v>
      </c>
      <c r="G413" s="59">
        <f>IF(E341="","",E341*Data!E$649)</f>
        <v>5.0485745065508203</v>
      </c>
      <c r="H413" s="59">
        <f>IF(F341="","",F341*Data!F$649)</f>
        <v>11.718335242107303</v>
      </c>
      <c r="I413" s="59">
        <f>IF(G341="","",G341*Data!G$649)</f>
        <v>13.279239976397015</v>
      </c>
      <c r="J413" s="59">
        <f>IF(H341="","",H341*Data!H$649)</f>
        <v>12.95764230210926</v>
      </c>
      <c r="K413" s="59">
        <f>IF(I341="","",I341*Data!I$649)</f>
        <v>6.3152321248420318</v>
      </c>
      <c r="L413" s="59">
        <f>IF(J341="","",J341*Data!J$649)</f>
        <v>4.776364576919212</v>
      </c>
      <c r="M413" s="59">
        <f>IF(K341="","",K341*Data!K$649)</f>
        <v>3.1532256892293753</v>
      </c>
      <c r="N413" s="59">
        <f>IF(L341="","",L341*Data!L$649)</f>
        <v>2.4321093114918626</v>
      </c>
      <c r="O413" s="59">
        <f>IF(M341="","",M341*Data!M$649)</f>
        <v>1.9365727542460749</v>
      </c>
      <c r="P413" s="59">
        <f>IF(N341="","",N341*Data!N$649)</f>
        <v>4.4832745948496102</v>
      </c>
    </row>
    <row r="414" spans="1:16">
      <c r="A414" s="49"/>
      <c r="B414" s="250">
        <f t="shared" si="8"/>
        <v>45477</v>
      </c>
      <c r="C414" s="24"/>
      <c r="D414" s="24"/>
      <c r="E414" s="59">
        <f>IF(C342="","",C342*Data!C$649)</f>
        <v>1.0592592933798497</v>
      </c>
      <c r="F414" s="59">
        <f>IF(D342="","",D342*Data!D$649)</f>
        <v>1.8273740486396917</v>
      </c>
      <c r="G414" s="59">
        <f>IF(E342="","",E342*Data!E$649)</f>
        <v>4.7881819049638317</v>
      </c>
      <c r="H414" s="59">
        <f>IF(F342="","",F342*Data!F$649)</f>
        <v>11.115343445648424</v>
      </c>
      <c r="I414" s="59">
        <f>IF(G342="","",G342*Data!G$649)</f>
        <v>12.661016927151628</v>
      </c>
      <c r="J414" s="59">
        <f>IF(H342="","",H342*Data!H$649)</f>
        <v>12.318617403303179</v>
      </c>
      <c r="K414" s="59">
        <f>IF(I342="","",I342*Data!I$649)</f>
        <v>6.0097615250856258</v>
      </c>
      <c r="L414" s="59">
        <f>IF(J342="","",J342*Data!J$649)</f>
        <v>4.5539108037399902</v>
      </c>
      <c r="M414" s="59">
        <f>IF(K342="","",K342*Data!K$649)</f>
        <v>3.0051764624293216</v>
      </c>
      <c r="N414" s="59">
        <f>IF(L342="","",L342*Data!L$649)</f>
        <v>2.335665335069864</v>
      </c>
      <c r="O414" s="59">
        <f>IF(M342="","",M342*Data!M$649)</f>
        <v>1.861937422025812</v>
      </c>
      <c r="P414" s="59">
        <f>IF(N342="","",N342*Data!N$649)</f>
        <v>4.3227122340746647</v>
      </c>
    </row>
    <row r="415" spans="1:16">
      <c r="A415" s="49"/>
      <c r="B415" s="250">
        <f t="shared" si="8"/>
        <v>45484</v>
      </c>
      <c r="C415" s="24"/>
      <c r="D415" s="24"/>
      <c r="E415" s="59">
        <f>IF(C343="","",C343*Data!C$649)</f>
        <v>1.051919393987987</v>
      </c>
      <c r="F415" s="59">
        <f>IF(D343="","",D343*Data!D$649)</f>
        <v>1.8149479011473608</v>
      </c>
      <c r="G415" s="59">
        <f>IF(E343="","",E343*Data!E$649)</f>
        <v>4.780225464359785</v>
      </c>
      <c r="H415" s="59">
        <f>IF(F343="","",F343*Data!F$649)</f>
        <v>11.09691869631218</v>
      </c>
      <c r="I415" s="59">
        <f>IF(G343="","",G343*Data!G$649)</f>
        <v>12.666671406260582</v>
      </c>
      <c r="J415" s="59">
        <f>IF(H343="","",H343*Data!H$649)</f>
        <v>12.324462143231283</v>
      </c>
      <c r="K415" s="59">
        <f>IF(I343="","",I343*Data!I$649)</f>
        <v>6.0125554634980327</v>
      </c>
      <c r="L415" s="59">
        <f>IF(J343="","",J343*Data!J$649)</f>
        <v>4.5588075849106025</v>
      </c>
      <c r="M415" s="59">
        <f>IF(K343="","",K343*Data!K$649)</f>
        <v>3.0084354076733484</v>
      </c>
      <c r="N415" s="59">
        <f>IF(L343="","",L343*Data!L$649)</f>
        <v>2.3377619432529513</v>
      </c>
      <c r="O415" s="59">
        <f>IF(M343="","",M343*Data!M$649)</f>
        <v>1.8635599292479916</v>
      </c>
      <c r="P415" s="59">
        <f>IF(N343="","",N343*Data!N$649)</f>
        <v>4.3262027201784683</v>
      </c>
    </row>
    <row r="416" spans="1:16">
      <c r="A416" s="49"/>
      <c r="B416" s="250">
        <f t="shared" si="8"/>
        <v>45491</v>
      </c>
      <c r="C416" s="24"/>
      <c r="D416" s="24"/>
      <c r="E416" s="59">
        <f>IF(C344="","",C344*Data!C$649)</f>
        <v>1.0922888406432316</v>
      </c>
      <c r="F416" s="59">
        <f>IF(D344="","",D344*Data!D$649)</f>
        <v>1.8832917123551804</v>
      </c>
      <c r="G416" s="59">
        <f>IF(E344="","",E344*Data!E$649)</f>
        <v>4.8568966192715095</v>
      </c>
      <c r="H416" s="59">
        <f>IF(F344="","",F344*Data!F$649)</f>
        <v>11.274466280825074</v>
      </c>
      <c r="I416" s="59">
        <f>IF(G344="","",G344*Data!G$649)</f>
        <v>12.858923695964942</v>
      </c>
      <c r="J416" s="59">
        <f>IF(H344="","",H344*Data!H$649)</f>
        <v>12.523183300786835</v>
      </c>
      <c r="K416" s="59">
        <f>IF(I344="","",I344*Data!I$649)</f>
        <v>6.107549369519842</v>
      </c>
      <c r="L416" s="59">
        <f>IF(J344="","",J344*Data!J$649)</f>
        <v>4.6217661999613249</v>
      </c>
      <c r="M416" s="59">
        <f>IF(K344="","",K344*Data!K$649)</f>
        <v>3.0503361322394009</v>
      </c>
      <c r="N416" s="59">
        <f>IF(L344="","",L344*Data!L$649)</f>
        <v>2.3597763291753635</v>
      </c>
      <c r="O416" s="59">
        <f>IF(M344="","",M344*Data!M$649)</f>
        <v>1.8805962550808777</v>
      </c>
      <c r="P416" s="59">
        <f>IF(N344="","",N344*Data!N$649)</f>
        <v>4.3628528242684013</v>
      </c>
    </row>
    <row r="417" spans="1:16">
      <c r="A417" s="49"/>
      <c r="B417" s="250">
        <f t="shared" si="8"/>
        <v>45498</v>
      </c>
      <c r="C417" s="24"/>
      <c r="D417" s="24"/>
      <c r="E417" s="59">
        <f>IF(C345="","",C345*Data!C$649)</f>
        <v>1.0195888847619252</v>
      </c>
      <c r="F417" s="59">
        <f>IF(D345="","",D345*Data!D$649)</f>
        <v>1.7602136800501891</v>
      </c>
      <c r="G417" s="59">
        <f>IF(E345="","",E345*Data!E$649)</f>
        <v>4.6377328462691274</v>
      </c>
      <c r="H417" s="59">
        <f>IF(F345="","",F345*Data!F$649)</f>
        <v>10.766948185472183</v>
      </c>
      <c r="I417" s="59">
        <f>IF(G345="","",G345*Data!G$649)</f>
        <v>12.274627521373263</v>
      </c>
      <c r="J417" s="59">
        <f>IF(H345="","",H345*Data!H$649)</f>
        <v>11.919226841549378</v>
      </c>
      <c r="K417" s="59">
        <f>IF(I345="","",I345*Data!I$649)</f>
        <v>5.8188424002378731</v>
      </c>
      <c r="L417" s="59">
        <f>IF(J345="","",J345*Data!J$649)</f>
        <v>4.4084064489560983</v>
      </c>
      <c r="M417" s="59">
        <f>IF(K345="","",K345*Data!K$649)</f>
        <v>2.908339232321111</v>
      </c>
      <c r="N417" s="59">
        <f>IF(L345="","",L345*Data!L$649)</f>
        <v>2.261235744570278</v>
      </c>
      <c r="O417" s="59">
        <f>IF(M345="","",M345*Data!M$649)</f>
        <v>1.8043384156384348</v>
      </c>
      <c r="P417" s="59">
        <f>IF(N345="","",N345*Data!N$649)</f>
        <v>4.1987999773896512</v>
      </c>
    </row>
    <row r="418" spans="1:16">
      <c r="A418" s="49"/>
      <c r="B418" s="250">
        <f t="shared" si="8"/>
        <v>45505</v>
      </c>
      <c r="C418" s="24"/>
      <c r="D418" s="24"/>
      <c r="E418" s="59">
        <f>IF(C346="","",C346*Data!C$649)</f>
        <v>1.0138218209540331</v>
      </c>
      <c r="F418" s="59">
        <f>IF(D346="","",D346*Data!D$649)</f>
        <v>1.7504502784490721</v>
      </c>
      <c r="G418" s="59">
        <f>IF(E346="","",E346*Data!E$649)</f>
        <v>4.5784211981298686</v>
      </c>
      <c r="H418" s="59">
        <f>IF(F346="","",F346*Data!F$649)</f>
        <v>10.629600054056549</v>
      </c>
      <c r="I418" s="59">
        <f>IF(G346="","",G346*Data!G$649)</f>
        <v>12.09368418988681</v>
      </c>
      <c r="J418" s="59">
        <f>IF(H346="","",H346*Data!H$649)</f>
        <v>11.732195163850038</v>
      </c>
      <c r="K418" s="59">
        <f>IF(I346="","",I346*Data!I$649)</f>
        <v>5.7294363710408769</v>
      </c>
      <c r="L418" s="59">
        <f>IF(J346="","",J346*Data!J$649)</f>
        <v>4.3356542715641524</v>
      </c>
      <c r="M418" s="59">
        <f>IF(K346="","",K346*Data!K$649)</f>
        <v>2.8599206172670062</v>
      </c>
      <c r="N418" s="59">
        <f>IF(L346="","",L346*Data!L$649)</f>
        <v>2.2214001890916264</v>
      </c>
      <c r="O418" s="59">
        <f>IF(M346="","",M346*Data!M$649)</f>
        <v>1.7735107784170216</v>
      </c>
      <c r="P418" s="59">
        <f>IF(N346="","",N346*Data!N$649)</f>
        <v>4.1324807414173907</v>
      </c>
    </row>
    <row r="419" spans="1:16">
      <c r="A419" s="49"/>
      <c r="B419" s="250">
        <f t="shared" si="8"/>
        <v>45512</v>
      </c>
      <c r="C419" s="24"/>
      <c r="D419" s="24"/>
      <c r="E419" s="59">
        <f>IF(C347="","",C347*Data!C$649)</f>
        <v>0.99477303443705645</v>
      </c>
      <c r="F419" s="59">
        <f>IF(D347="","",D347*Data!D$649)</f>
        <v>1.7182014670999279</v>
      </c>
      <c r="G419" s="59">
        <f>IF(E347="","",E347*Data!E$649)</f>
        <v>4.5176629244262383</v>
      </c>
      <c r="H419" s="59">
        <f>IF(F347="","",F347*Data!F$649)</f>
        <v>10.488901968216142</v>
      </c>
      <c r="I419" s="59">
        <f>IF(G347="","",G347*Data!G$649)</f>
        <v>11.910856032030704</v>
      </c>
      <c r="J419" s="59">
        <f>IF(H347="","",H347*Data!H$649)</f>
        <v>11.543215239507996</v>
      </c>
      <c r="K419" s="59">
        <f>IF(I347="","",I347*Data!I$649)</f>
        <v>5.6390990290397456</v>
      </c>
      <c r="L419" s="59">
        <f>IF(J347="","",J347*Data!J$649)</f>
        <v>4.2663997950083568</v>
      </c>
      <c r="M419" s="59">
        <f>IF(K347="","",K347*Data!K$649)</f>
        <v>2.8138298202443472</v>
      </c>
      <c r="N419" s="59">
        <f>IF(L347="","",L347*Data!L$649)</f>
        <v>2.1847095458876051</v>
      </c>
      <c r="O419" s="59">
        <f>IF(M347="","",M347*Data!M$649)</f>
        <v>1.7451169020288781</v>
      </c>
      <c r="P419" s="59">
        <f>IF(N347="","",N347*Data!N$649)</f>
        <v>4.0713972346008349</v>
      </c>
    </row>
    <row r="420" spans="1:16">
      <c r="A420" s="49"/>
      <c r="B420" s="250">
        <f t="shared" si="8"/>
        <v>45519</v>
      </c>
      <c r="C420" s="24"/>
      <c r="D420" s="24"/>
      <c r="E420" s="59">
        <f>IF(C348="","",C348*Data!C$649)</f>
        <v>1.0043848074502097</v>
      </c>
      <c r="F420" s="59">
        <f>IF(D348="","",D348*Data!D$649)</f>
        <v>1.7344738031017897</v>
      </c>
      <c r="G420" s="59">
        <f>IF(E348="","",E348*Data!E$649)</f>
        <v>4.511153109386564</v>
      </c>
      <c r="H420" s="59">
        <f>IF(F348="","",F348*Data!F$649)</f>
        <v>10.473827173304672</v>
      </c>
      <c r="I420" s="59">
        <f>IF(G348="","",G348*Data!G$649)</f>
        <v>11.908971205661054</v>
      </c>
      <c r="J420" s="59">
        <f>IF(H348="","",H348*Data!H$649)</f>
        <v>11.541266992865294</v>
      </c>
      <c r="K420" s="59">
        <f>IF(I348="","",I348*Data!I$649)</f>
        <v>5.6381677162356096</v>
      </c>
      <c r="L420" s="59">
        <f>IF(J348="","",J348*Data!J$649)</f>
        <v>4.2698974958445088</v>
      </c>
      <c r="M420" s="59">
        <f>IF(K348="","",K348*Data!K$649)</f>
        <v>2.8161576382757953</v>
      </c>
      <c r="N420" s="59">
        <f>IF(L348="","",L348*Data!L$649)</f>
        <v>2.1875050234650542</v>
      </c>
      <c r="O420" s="59">
        <f>IF(M348="","",M348*Data!M$649)</f>
        <v>1.7472802449917844</v>
      </c>
      <c r="P420" s="59">
        <f>IF(N348="","",N348*Data!N$649)</f>
        <v>4.0760512160725728</v>
      </c>
    </row>
    <row r="421" spans="1:16">
      <c r="A421" s="49"/>
      <c r="B421" s="250">
        <f t="shared" si="8"/>
        <v>45526</v>
      </c>
      <c r="C421" s="24"/>
      <c r="D421" s="24"/>
      <c r="E421" s="59">
        <f>IF(C349="","",C349*Data!C$649)</f>
        <v>1.0611816479824803</v>
      </c>
      <c r="F421" s="59">
        <f>IF(D349="","",D349*Data!D$649)</f>
        <v>1.8306285158400639</v>
      </c>
      <c r="G421" s="59">
        <f>IF(E349="","",E349*Data!E$649)</f>
        <v>4.6695586086853149</v>
      </c>
      <c r="H421" s="59">
        <f>IF(F349="","",F349*Data!F$649)</f>
        <v>10.840647182817156</v>
      </c>
      <c r="I421" s="59">
        <f>IF(G349="","",G349*Data!G$649)</f>
        <v>12.312324048766275</v>
      </c>
      <c r="J421" s="59">
        <f>IF(H349="","",H349*Data!H$649)</f>
        <v>11.958191774403408</v>
      </c>
      <c r="K421" s="59">
        <f>IF(I349="","",I349*Data!I$649)</f>
        <v>5.8374686563205813</v>
      </c>
      <c r="L421" s="59">
        <f>IF(J349="","",J349*Data!J$649)</f>
        <v>4.4105050694577894</v>
      </c>
      <c r="M421" s="59">
        <f>IF(K349="","",K349*Data!K$649)</f>
        <v>2.9097359231399795</v>
      </c>
      <c r="N421" s="59">
        <f>IF(L349="","",L349*Data!L$649)</f>
        <v>2.2458606178943072</v>
      </c>
      <c r="O421" s="59">
        <f>IF(M349="","",M349*Data!M$649)</f>
        <v>1.7924400293424509</v>
      </c>
      <c r="P421" s="59">
        <f>IF(N349="","",N349*Data!N$649)</f>
        <v>4.1732030792950949</v>
      </c>
    </row>
    <row r="422" spans="1:16" ht="13.15" customHeight="1">
      <c r="A422" s="49"/>
      <c r="B422" s="250">
        <f t="shared" si="8"/>
        <v>45533</v>
      </c>
      <c r="C422" s="54"/>
      <c r="E422" s="59">
        <f>IF(C350="","",C350*Data!C$649)</f>
        <v>1.0706186614863036</v>
      </c>
      <c r="F422" s="59">
        <f>IF(D350="","",D350*Data!D$649)</f>
        <v>1.8466049911873463</v>
      </c>
      <c r="G422" s="59">
        <f>IF(E350="","",E350*Data!E$649)</f>
        <v>4.7115107500521072</v>
      </c>
      <c r="H422" s="59">
        <f>IF(F350="","",F350*Data!F$649)</f>
        <v>10.93779586113553</v>
      </c>
      <c r="I422" s="59">
        <f>IF(G350="","",G350*Data!G$649)</f>
        <v>12.436722589163212</v>
      </c>
      <c r="J422" s="59">
        <f>IF(H350="","",H350*Data!H$649)</f>
        <v>12.086776052821705</v>
      </c>
      <c r="K422" s="59">
        <f>IF(I350="","",I350*Data!I$649)</f>
        <v>5.8989353013935162</v>
      </c>
      <c r="L422" s="59">
        <f>IF(J350="","",J350*Data!J$649)</f>
        <v>4.4559751803277559</v>
      </c>
      <c r="M422" s="59">
        <f>IF(K350="","",K350*Data!K$649)</f>
        <v>2.939997557548796</v>
      </c>
      <c r="N422" s="59">
        <f>IF(L350="","",L350*Data!L$649)</f>
        <v>2.2706704813941694</v>
      </c>
      <c r="O422" s="59">
        <f>IF(M350="","",M350*Data!M$649)</f>
        <v>1.8116396981382434</v>
      </c>
      <c r="P422" s="59">
        <f>IF(N350="","",N350*Data!N$649)</f>
        <v>4.2145071648567658</v>
      </c>
    </row>
    <row r="423" spans="1:16">
      <c r="A423" s="49"/>
      <c r="B423" s="250">
        <f t="shared" si="8"/>
        <v>45540</v>
      </c>
      <c r="C423" s="54" t="s">
        <v>372</v>
      </c>
      <c r="E423" s="59">
        <f>IF(C351="","",C351*Data!C$650)</f>
        <v>1.0083097518911273</v>
      </c>
      <c r="F423" s="59">
        <f>IF(D351="","",D351*Data!D$650)</f>
        <v>1.8623046142178783</v>
      </c>
      <c r="G423" s="59">
        <f>IF(E351="","",E351*Data!E$650)</f>
        <v>4.9599216902885672</v>
      </c>
      <c r="H423" s="59">
        <f>IF(F351="","",F351*Data!F$650)</f>
        <v>10.710217561135481</v>
      </c>
      <c r="I423" s="59">
        <f>IF(G351="","",G351*Data!G$650)</f>
        <v>12.626686870429719</v>
      </c>
      <c r="J423" s="59">
        <f>IF(H351="","",H351*Data!H$650)</f>
        <v>11.832963642214986</v>
      </c>
      <c r="K423" s="59">
        <f>IF(I351="","",I351*Data!I$650)</f>
        <v>5.6937604054045439</v>
      </c>
      <c r="L423" s="59">
        <f>IF(J351="","",J351*Data!J$650)</f>
        <v>3.7046930652987387</v>
      </c>
      <c r="M423" s="59">
        <f>IF(K351="","",K351*Data!K$650)</f>
        <v>2.6959229206480675</v>
      </c>
      <c r="N423" s="59">
        <f>IF(L351="","",L351*Data!L$650)</f>
        <v>2.3544437987980467</v>
      </c>
      <c r="O423" s="59">
        <f>IF(M351="","",M351*Data!M$650)</f>
        <v>1.8608818855659492</v>
      </c>
      <c r="P423" s="59">
        <f>IF(N351="","",N351*Data!N$650)</f>
        <v>4.8871504021631686</v>
      </c>
    </row>
    <row r="424" spans="1:16">
      <c r="A424" s="49"/>
      <c r="B424" s="250">
        <f t="shared" si="8"/>
        <v>45547</v>
      </c>
      <c r="C424" s="54" t="s">
        <v>429</v>
      </c>
      <c r="E424" s="59" t="str">
        <f>IF(C352="","",C352*Data!C$648)</f>
        <v/>
      </c>
      <c r="F424" s="59" t="str">
        <f>IF(D352="","",D352*Data!D$648)</f>
        <v/>
      </c>
      <c r="G424" s="59" t="str">
        <f>IF(E352="","",E352*Data!E$648)</f>
        <v/>
      </c>
      <c r="H424" s="59" t="str">
        <f>IF(F352="","",F352*Data!F$648)</f>
        <v/>
      </c>
      <c r="I424" s="59" t="str">
        <f>IF(G352="","",G352*Data!G$648)</f>
        <v/>
      </c>
      <c r="J424" s="59" t="str">
        <f>IF(H352="","",H352*Data!H$648)</f>
        <v/>
      </c>
      <c r="K424" s="59" t="str">
        <f>IF(I352="","",I352*Data!I$648)</f>
        <v/>
      </c>
      <c r="L424" s="59" t="str">
        <f>IF(J352="","",J352*Data!J$648)</f>
        <v/>
      </c>
      <c r="M424" s="59" t="str">
        <f>IF(K352="","",K352*Data!K$648)</f>
        <v/>
      </c>
      <c r="N424" s="59" t="str">
        <f>IF(L352="","",L352*Data!L$648)</f>
        <v/>
      </c>
      <c r="O424" s="59" t="str">
        <f>IF(M352="","",M352*Data!M$648)</f>
        <v/>
      </c>
      <c r="P424" s="59" t="str">
        <f>IF(N352="","",N352*Data!N$648)</f>
        <v/>
      </c>
    </row>
    <row r="425" spans="1:16">
      <c r="A425" s="49"/>
      <c r="B425" s="250">
        <f t="shared" si="8"/>
        <v>45554</v>
      </c>
      <c r="C425" s="24"/>
      <c r="D425" s="24"/>
      <c r="E425" s="59" t="str">
        <f>IF(C353="","",C353*Data!C$648)</f>
        <v/>
      </c>
      <c r="F425" s="59" t="str">
        <f>IF(D353="","",D353*Data!D$648)</f>
        <v/>
      </c>
      <c r="G425" s="59" t="str">
        <f>IF(E353="","",E353*Data!E$648)</f>
        <v/>
      </c>
      <c r="H425" s="59" t="str">
        <f>IF(F353="","",F353*Data!F$648)</f>
        <v/>
      </c>
      <c r="I425" s="59" t="str">
        <f>IF(G353="","",G353*Data!G$648)</f>
        <v/>
      </c>
      <c r="J425" s="59" t="str">
        <f>IF(H353="","",H353*Data!H$648)</f>
        <v/>
      </c>
      <c r="K425" s="59" t="str">
        <f>IF(I353="","",I353*Data!I$648)</f>
        <v/>
      </c>
      <c r="L425" s="59" t="str">
        <f>IF(J353="","",J353*Data!J$648)</f>
        <v/>
      </c>
      <c r="M425" s="59" t="str">
        <f>IF(K353="","",K353*Data!K$648)</f>
        <v/>
      </c>
      <c r="N425" s="59" t="str">
        <f>IF(L353="","",L353*Data!L$648)</f>
        <v/>
      </c>
      <c r="O425" s="59" t="str">
        <f>IF(M353="","",M353*Data!M$648)</f>
        <v/>
      </c>
      <c r="P425" s="59" t="str">
        <f>IF(N353="","",N353*Data!N$648)</f>
        <v/>
      </c>
    </row>
    <row r="426" spans="1:16">
      <c r="A426" s="49"/>
      <c r="B426" s="250">
        <f t="shared" si="8"/>
        <v>45561</v>
      </c>
      <c r="C426" s="54"/>
      <c r="D426" s="24"/>
      <c r="E426" s="59" t="str">
        <f>IF(C354="","",C354*Data!C$648)</f>
        <v/>
      </c>
      <c r="F426" s="59" t="str">
        <f>IF(D354="","",D354*Data!D$648)</f>
        <v/>
      </c>
      <c r="G426" s="59" t="str">
        <f>IF(E354="","",E354*Data!E$648)</f>
        <v/>
      </c>
      <c r="H426" s="59" t="str">
        <f>IF(F354="","",F354*Data!F$648)</f>
        <v/>
      </c>
      <c r="I426" s="59" t="str">
        <f>IF(G354="","",G354*Data!G$648)</f>
        <v/>
      </c>
      <c r="J426" s="59" t="str">
        <f>IF(H354="","",H354*Data!H$648)</f>
        <v/>
      </c>
      <c r="K426" s="59" t="str">
        <f>IF(I354="","",I354*Data!I$648)</f>
        <v/>
      </c>
      <c r="L426" s="59" t="str">
        <f>IF(J354="","",J354*Data!J$648)</f>
        <v/>
      </c>
      <c r="M426" s="59" t="str">
        <f>IF(K354="","",K354*Data!K$648)</f>
        <v/>
      </c>
      <c r="N426" s="59" t="str">
        <f>IF(L354="","",L354*Data!L$648)</f>
        <v/>
      </c>
      <c r="O426" s="59" t="str">
        <f>IF(M354="","",M354*Data!M$648)</f>
        <v/>
      </c>
      <c r="P426" s="59" t="str">
        <f>IF(N354="","",N354*Data!N$648)</f>
        <v/>
      </c>
    </row>
    <row r="427" spans="1:16">
      <c r="A427" s="49"/>
      <c r="B427" s="250">
        <f t="shared" si="8"/>
        <v>45568</v>
      </c>
      <c r="E427" s="59" t="str">
        <f>IF(C355="","",C355*Data!C$648)</f>
        <v/>
      </c>
      <c r="F427" s="59" t="str">
        <f>IF(D355="","",D355*Data!D$648)</f>
        <v/>
      </c>
      <c r="G427" s="59" t="str">
        <f>IF(E355="","",E355*Data!E$648)</f>
        <v/>
      </c>
      <c r="H427" s="59" t="str">
        <f>IF(F355="","",F355*Data!F$648)</f>
        <v/>
      </c>
      <c r="I427" s="59" t="str">
        <f>IF(G355="","",G355*Data!G$648)</f>
        <v/>
      </c>
      <c r="J427" s="59" t="str">
        <f>IF(H355="","",H355*Data!H$648)</f>
        <v/>
      </c>
      <c r="K427" s="59" t="str">
        <f>IF(I355="","",I355*Data!I$648)</f>
        <v/>
      </c>
      <c r="L427" s="59" t="str">
        <f>IF(J355="","",J355*Data!J$648)</f>
        <v/>
      </c>
      <c r="M427" s="59" t="str">
        <f>IF(K355="","",K355*Data!K$648)</f>
        <v/>
      </c>
      <c r="N427" s="59" t="str">
        <f>IF(L355="","",L355*Data!L$648)</f>
        <v/>
      </c>
      <c r="O427" s="59" t="str">
        <f>IF(M355="","",M355*Data!M$648)</f>
        <v/>
      </c>
      <c r="P427" s="59" t="str">
        <f>IF(N355="","",N355*Data!N$648)</f>
        <v/>
      </c>
    </row>
    <row r="428" spans="1:16">
      <c r="A428" s="49"/>
      <c r="B428" s="250">
        <f t="shared" si="8"/>
        <v>45575</v>
      </c>
      <c r="C428" s="24"/>
      <c r="D428" s="24"/>
      <c r="E428" s="59" t="str">
        <f>IF(C356="","",C356*Data!C$648)</f>
        <v/>
      </c>
      <c r="F428" s="59" t="str">
        <f>IF(D356="","",D356*Data!D$648)</f>
        <v/>
      </c>
      <c r="G428" s="59" t="str">
        <f>IF(E356="","",E356*Data!E$648)</f>
        <v/>
      </c>
      <c r="H428" s="59" t="str">
        <f>IF(F356="","",F356*Data!F$648)</f>
        <v/>
      </c>
      <c r="I428" s="59" t="str">
        <f>IF(G356="","",G356*Data!G$648)</f>
        <v/>
      </c>
      <c r="J428" s="59" t="str">
        <f>IF(H356="","",H356*Data!H$648)</f>
        <v/>
      </c>
      <c r="K428" s="59" t="str">
        <f>IF(I356="","",I356*Data!I$648)</f>
        <v/>
      </c>
      <c r="L428" s="59" t="str">
        <f>IF(J356="","",J356*Data!J$648)</f>
        <v/>
      </c>
      <c r="M428" s="59" t="str">
        <f>IF(K356="","",K356*Data!K$648)</f>
        <v/>
      </c>
      <c r="N428" s="59" t="str">
        <f>IF(L356="","",L356*Data!L$648)</f>
        <v/>
      </c>
      <c r="O428" s="59" t="str">
        <f>IF(M356="","",M356*Data!M$648)</f>
        <v/>
      </c>
      <c r="P428" s="59" t="str">
        <f>IF(N356="","",N356*Data!N$648)</f>
        <v/>
      </c>
    </row>
    <row r="429" spans="1:16">
      <c r="A429" s="49"/>
      <c r="B429" s="250">
        <f t="shared" si="8"/>
        <v>45582</v>
      </c>
      <c r="C429" s="24"/>
      <c r="D429" s="24"/>
      <c r="E429" s="59" t="str">
        <f>IF(C357="","",C357*Data!C$648)</f>
        <v/>
      </c>
      <c r="F429" s="59" t="str">
        <f>IF(D357="","",D357*Data!D$648)</f>
        <v/>
      </c>
      <c r="G429" s="59" t="str">
        <f>IF(E357="","",E357*Data!E$648)</f>
        <v/>
      </c>
      <c r="H429" s="59" t="str">
        <f>IF(F357="","",F357*Data!F$648)</f>
        <v/>
      </c>
      <c r="I429" s="59" t="str">
        <f>IF(G357="","",G357*Data!G$648)</f>
        <v/>
      </c>
      <c r="J429" s="59" t="str">
        <f>IF(H357="","",H357*Data!H$648)</f>
        <v/>
      </c>
      <c r="K429" s="59" t="str">
        <f>IF(I357="","",I357*Data!I$648)</f>
        <v/>
      </c>
      <c r="L429" s="59" t="str">
        <f>IF(J357="","",J357*Data!J$648)</f>
        <v/>
      </c>
      <c r="M429" s="59" t="str">
        <f>IF(K357="","",K357*Data!K$648)</f>
        <v/>
      </c>
      <c r="N429" s="59" t="str">
        <f>IF(L357="","",L357*Data!L$648)</f>
        <v/>
      </c>
      <c r="O429" s="59" t="str">
        <f>IF(M357="","",M357*Data!M$648)</f>
        <v/>
      </c>
      <c r="P429" s="59" t="str">
        <f>IF(N357="","",N357*Data!N$648)</f>
        <v/>
      </c>
    </row>
    <row r="430" spans="1:16">
      <c r="A430" s="49"/>
      <c r="B430" s="250">
        <f t="shared" si="8"/>
        <v>45589</v>
      </c>
      <c r="C430" s="24"/>
      <c r="D430" s="24"/>
      <c r="E430" s="59" t="str">
        <f>IF(C358="","",C358*Data!C$648)</f>
        <v/>
      </c>
      <c r="F430" s="59" t="str">
        <f>IF(D358="","",D358*Data!D$648)</f>
        <v/>
      </c>
      <c r="G430" s="59" t="str">
        <f>IF(E358="","",E358*Data!E$648)</f>
        <v/>
      </c>
      <c r="H430" s="59" t="str">
        <f>IF(F358="","",F358*Data!F$648)</f>
        <v/>
      </c>
      <c r="I430" s="59" t="str">
        <f>IF(G358="","",G358*Data!G$648)</f>
        <v/>
      </c>
      <c r="J430" s="59" t="str">
        <f>IF(H358="","",H358*Data!H$648)</f>
        <v/>
      </c>
      <c r="K430" s="59" t="str">
        <f>IF(I358="","",I358*Data!I$648)</f>
        <v/>
      </c>
      <c r="L430" s="59" t="str">
        <f>IF(J358="","",J358*Data!J$648)</f>
        <v/>
      </c>
      <c r="M430" s="59" t="str">
        <f>IF(K358="","",K358*Data!K$648)</f>
        <v/>
      </c>
      <c r="N430" s="59" t="str">
        <f>IF(L358="","",L358*Data!L$648)</f>
        <v/>
      </c>
      <c r="O430" s="59" t="str">
        <f>IF(M358="","",M358*Data!M$648)</f>
        <v/>
      </c>
      <c r="P430" s="59" t="str">
        <f>IF(N358="","",N358*Data!N$648)</f>
        <v/>
      </c>
    </row>
    <row r="431" spans="1:16">
      <c r="A431" s="49"/>
      <c r="B431" s="250">
        <f t="shared" si="8"/>
        <v>45596</v>
      </c>
      <c r="C431" s="24"/>
      <c r="D431" s="24"/>
      <c r="E431" s="59" t="str">
        <f>IF(C359="","",C359*Data!C$648)</f>
        <v/>
      </c>
      <c r="F431" s="59" t="str">
        <f>IF(D359="","",D359*Data!D$648)</f>
        <v/>
      </c>
      <c r="G431" s="59" t="str">
        <f>IF(E359="","",E359*Data!E$648)</f>
        <v/>
      </c>
      <c r="H431" s="59" t="str">
        <f>IF(F359="","",F359*Data!F$648)</f>
        <v/>
      </c>
      <c r="I431" s="59" t="str">
        <f>IF(G359="","",G359*Data!G$648)</f>
        <v/>
      </c>
      <c r="J431" s="59" t="str">
        <f>IF(H359="","",H359*Data!H$648)</f>
        <v/>
      </c>
      <c r="K431" s="59" t="str">
        <f>IF(I359="","",I359*Data!I$648)</f>
        <v/>
      </c>
      <c r="L431" s="59" t="str">
        <f>IF(J359="","",J359*Data!J$648)</f>
        <v/>
      </c>
      <c r="M431" s="59" t="str">
        <f>IF(K359="","",K359*Data!K$648)</f>
        <v/>
      </c>
      <c r="N431" s="59" t="str">
        <f>IF(L359="","",L359*Data!L$648)</f>
        <v/>
      </c>
      <c r="O431" s="59" t="str">
        <f>IF(M359="","",M359*Data!M$648)</f>
        <v/>
      </c>
      <c r="P431" s="59" t="str">
        <f>IF(N359="","",N359*Data!N$648)</f>
        <v/>
      </c>
    </row>
    <row r="432" spans="1:16">
      <c r="A432" s="49"/>
      <c r="B432" s="250">
        <f t="shared" si="8"/>
        <v>45603</v>
      </c>
      <c r="C432" s="24"/>
      <c r="D432" s="24"/>
      <c r="E432" s="59" t="str">
        <f>IF(C360="","",C360*Data!C$648)</f>
        <v/>
      </c>
      <c r="F432" s="59" t="str">
        <f>IF(D360="","",D360*Data!D$649)</f>
        <v/>
      </c>
      <c r="G432" s="59" t="str">
        <f>IF(E360="","",E360*Data!E$648)</f>
        <v/>
      </c>
      <c r="H432" s="59" t="str">
        <f>IF(F360="","",F360*Data!F$648)</f>
        <v/>
      </c>
      <c r="I432" s="59" t="str">
        <f>IF(G360="","",G360*Data!G$648)</f>
        <v/>
      </c>
      <c r="J432" s="59" t="str">
        <f>IF(H360="","",H360*Data!H$648)</f>
        <v/>
      </c>
      <c r="K432" s="59" t="str">
        <f>IF(I360="","",I360*Data!I$648)</f>
        <v/>
      </c>
      <c r="L432" s="59" t="str">
        <f>IF(J360="","",J360*Data!J$648)</f>
        <v/>
      </c>
      <c r="M432" s="59" t="str">
        <f>IF(K360="","",K360*Data!K$648)</f>
        <v/>
      </c>
      <c r="N432" s="59" t="str">
        <f>IF(L360="","",L360*Data!L$648)</f>
        <v/>
      </c>
      <c r="O432" s="59" t="str">
        <f>IF(M360="","",M360*Data!M$648)</f>
        <v/>
      </c>
      <c r="P432" s="59" t="str">
        <f>IF(N360="","",N360*Data!N$648)</f>
        <v/>
      </c>
    </row>
    <row r="433" spans="1:16">
      <c r="A433" s="49"/>
      <c r="B433" s="250">
        <f t="shared" si="8"/>
        <v>45610</v>
      </c>
      <c r="C433" s="24"/>
      <c r="D433" s="24"/>
      <c r="E433" s="59" t="str">
        <f>IF(C361="","",C361*Data!C$648)</f>
        <v/>
      </c>
      <c r="F433" s="59" t="str">
        <f>IF(D361="","",D361*Data!D$649)</f>
        <v/>
      </c>
      <c r="G433" s="59" t="str">
        <f>IF(E361="","",E361*Data!E$648)</f>
        <v/>
      </c>
      <c r="H433" s="59" t="str">
        <f>IF(F361="","",F361*Data!F$648)</f>
        <v/>
      </c>
      <c r="I433" s="59" t="str">
        <f>IF(G361="","",G361*Data!G$648)</f>
        <v/>
      </c>
      <c r="J433" s="59" t="str">
        <f>IF(H361="","",H361*Data!H$648)</f>
        <v/>
      </c>
      <c r="K433" s="59" t="str">
        <f>IF(I361="","",I361*Data!I$648)</f>
        <v/>
      </c>
      <c r="L433" s="59" t="str">
        <f>IF(J361="","",J361*Data!J$648)</f>
        <v/>
      </c>
      <c r="M433" s="59" t="str">
        <f>IF(K361="","",K361*Data!K$648)</f>
        <v/>
      </c>
      <c r="N433" s="59" t="str">
        <f>IF(L361="","",L361*Data!L$648)</f>
        <v/>
      </c>
      <c r="O433" s="59" t="str">
        <f>IF(M361="","",M361*Data!M$648)</f>
        <v/>
      </c>
      <c r="P433" s="59" t="str">
        <f>IF(N361="","",N361*Data!N$648)</f>
        <v/>
      </c>
    </row>
    <row r="434" spans="1:16">
      <c r="A434" s="49"/>
      <c r="B434" s="250">
        <f t="shared" si="8"/>
        <v>45617</v>
      </c>
      <c r="C434" s="24"/>
      <c r="D434" s="24"/>
      <c r="E434" s="59" t="str">
        <f>IF(C362="","",C362*Data!C$648)</f>
        <v/>
      </c>
      <c r="F434" s="59" t="str">
        <f>IF(D362="","",D362*Data!D$649)</f>
        <v/>
      </c>
      <c r="G434" s="59" t="str">
        <f>IF(E362="","",E362*Data!E$648)</f>
        <v/>
      </c>
      <c r="H434" s="59" t="str">
        <f>IF(F362="","",F362*Data!F$648)</f>
        <v/>
      </c>
      <c r="I434" s="59" t="str">
        <f>IF(G362="","",G362*Data!G$648)</f>
        <v/>
      </c>
      <c r="J434" s="59" t="str">
        <f>IF(H362="","",H362*Data!H$648)</f>
        <v/>
      </c>
      <c r="K434" s="59" t="str">
        <f>IF(I362="","",I362*Data!I$648)</f>
        <v/>
      </c>
      <c r="L434" s="59" t="str">
        <f>IF(J362="","",J362*Data!J$648)</f>
        <v/>
      </c>
      <c r="M434" s="59" t="str">
        <f>IF(K362="","",K362*Data!K$648)</f>
        <v/>
      </c>
      <c r="N434" s="59" t="str">
        <f>IF(L362="","",L362*Data!L$648)</f>
        <v/>
      </c>
      <c r="O434" s="59" t="str">
        <f>IF(M362="","",M362*Data!M$648)</f>
        <v/>
      </c>
      <c r="P434" s="59" t="str">
        <f>IF(N362="","",N362*Data!N$648)</f>
        <v/>
      </c>
    </row>
    <row r="435" spans="1:16">
      <c r="A435" s="49"/>
      <c r="B435" s="250">
        <f t="shared" si="8"/>
        <v>45624</v>
      </c>
      <c r="C435" s="24"/>
      <c r="D435" s="24"/>
      <c r="E435" s="59" t="str">
        <f>IF(C363="","",C363*Data!C$648)</f>
        <v/>
      </c>
      <c r="F435" s="59" t="str">
        <f>IF(D363="","",D363*Data!D$649)</f>
        <v/>
      </c>
      <c r="G435" s="59" t="str">
        <f>IF(E363="","",E363*Data!E$648)</f>
        <v/>
      </c>
      <c r="H435" s="59" t="str">
        <f>IF(F363="","",F363*Data!F$648)</f>
        <v/>
      </c>
      <c r="I435" s="59" t="str">
        <f>IF(G363="","",G363*Data!G$648)</f>
        <v/>
      </c>
      <c r="J435" s="59" t="str">
        <f>IF(H363="","",H363*Data!H$648)</f>
        <v/>
      </c>
      <c r="K435" s="59" t="str">
        <f>IF(I363="","",I363*Data!I$648)</f>
        <v/>
      </c>
      <c r="L435" s="59" t="str">
        <f>IF(J363="","",J363*Data!J$648)</f>
        <v/>
      </c>
      <c r="M435" s="59" t="str">
        <f>IF(K363="","",K363*Data!K$648)</f>
        <v/>
      </c>
      <c r="N435" s="59" t="str">
        <f>IF(L363="","",L363*Data!L$648)</f>
        <v/>
      </c>
      <c r="O435" s="59" t="str">
        <f>IF(M363="","",M363*Data!M$648)</f>
        <v/>
      </c>
      <c r="P435" s="59" t="str">
        <f>IF(N363="","",N363*Data!N$648)</f>
        <v/>
      </c>
    </row>
    <row r="436" spans="1:16">
      <c r="A436" s="49"/>
      <c r="B436" s="250">
        <f t="shared" si="8"/>
        <v>45631</v>
      </c>
      <c r="C436" s="24"/>
      <c r="D436" s="24"/>
      <c r="E436" s="59" t="str">
        <f>IF(C364="","",C364*Data!C$648)</f>
        <v/>
      </c>
      <c r="F436" s="59" t="str">
        <f>IF(D364="","",D364*Data!D$649)</f>
        <v/>
      </c>
      <c r="G436" s="59" t="str">
        <f>IF(E364="","",E364*Data!E$648)</f>
        <v/>
      </c>
      <c r="H436" s="59" t="str">
        <f>IF(F364="","",F364*Data!F$648)</f>
        <v/>
      </c>
      <c r="I436" s="59" t="str">
        <f>IF(G364="","",G364*Data!G$648)</f>
        <v/>
      </c>
      <c r="J436" s="59" t="str">
        <f>IF(H364="","",H364*Data!H$648)</f>
        <v/>
      </c>
      <c r="K436" s="59" t="str">
        <f>IF(I364="","",I364*Data!I$648)</f>
        <v/>
      </c>
      <c r="L436" s="59" t="str">
        <f>IF(J364="","",J364*Data!J$648)</f>
        <v/>
      </c>
      <c r="M436" s="59" t="str">
        <f>IF(K364="","",K364*Data!K$648)</f>
        <v/>
      </c>
      <c r="N436" s="59" t="str">
        <f>IF(L364="","",L364*Data!L$648)</f>
        <v/>
      </c>
      <c r="O436" s="59" t="str">
        <f>IF(M364="","",M364*Data!M$648)</f>
        <v/>
      </c>
      <c r="P436" s="59" t="str">
        <f>IF(N364="","",N364*Data!N$648)</f>
        <v/>
      </c>
    </row>
    <row r="437" spans="1:16">
      <c r="A437" s="49"/>
      <c r="B437" s="250">
        <f t="shared" si="8"/>
        <v>45638</v>
      </c>
      <c r="C437" s="24"/>
      <c r="D437" s="24"/>
      <c r="E437" s="59" t="str">
        <f>IF(C365="","",C365*Data!C$648)</f>
        <v/>
      </c>
      <c r="F437" s="59" t="str">
        <f>IF(D365="","",D365*Data!D$649)</f>
        <v/>
      </c>
      <c r="G437" s="59" t="str">
        <f>IF(E365="","",E365*Data!E$648)</f>
        <v/>
      </c>
      <c r="H437" s="59" t="str">
        <f>IF(F365="","",F365*Data!F$648)</f>
        <v/>
      </c>
      <c r="I437" s="59" t="str">
        <f>IF(G365="","",G365*Data!G$648)</f>
        <v/>
      </c>
      <c r="J437" s="59" t="str">
        <f>IF(H365="","",H365*Data!H$648)</f>
        <v/>
      </c>
      <c r="K437" s="59" t="str">
        <f>IF(I365="","",I365*Data!I$648)</f>
        <v/>
      </c>
      <c r="L437" s="59" t="str">
        <f>IF(J365="","",J365*Data!J$648)</f>
        <v/>
      </c>
      <c r="M437" s="59" t="str">
        <f>IF(K365="","",K365*Data!K$648)</f>
        <v/>
      </c>
      <c r="N437" s="59" t="str">
        <f>IF(L365="","",L365*Data!L$648)</f>
        <v/>
      </c>
      <c r="O437" s="59" t="str">
        <f>IF(M365="","",M365*Data!M$648)</f>
        <v/>
      </c>
      <c r="P437" s="59" t="str">
        <f>IF(N365="","",N365*Data!N$648)</f>
        <v/>
      </c>
    </row>
    <row r="438" spans="1:16">
      <c r="A438" s="49"/>
      <c r="B438" s="250">
        <f t="shared" si="8"/>
        <v>45645</v>
      </c>
      <c r="C438" s="24"/>
      <c r="D438" s="24"/>
      <c r="E438" s="59" t="str">
        <f>IF(C366="","",C366*Data!C$648)</f>
        <v/>
      </c>
      <c r="F438" s="59" t="str">
        <f>IF(D366="","",D366*Data!D$649)</f>
        <v/>
      </c>
      <c r="G438" s="59" t="str">
        <f>IF(E366="","",E366*Data!E$648)</f>
        <v/>
      </c>
      <c r="H438" s="59" t="str">
        <f>IF(F366="","",F366*Data!F$648)</f>
        <v/>
      </c>
      <c r="I438" s="59" t="str">
        <f>IF(G366="","",G366*Data!G$648)</f>
        <v/>
      </c>
      <c r="J438" s="59" t="str">
        <f>IF(H366="","",H366*Data!H$648)</f>
        <v/>
      </c>
      <c r="K438" s="59" t="str">
        <f>IF(I366="","",I366*Data!I$648)</f>
        <v/>
      </c>
      <c r="L438" s="59" t="str">
        <f>IF(J366="","",J366*Data!J$648)</f>
        <v/>
      </c>
      <c r="M438" s="59" t="str">
        <f>IF(K366="","",K366*Data!K$648)</f>
        <v/>
      </c>
      <c r="N438" s="59" t="str">
        <f>IF(L366="","",L366*Data!L$648)</f>
        <v/>
      </c>
      <c r="O438" s="59" t="str">
        <f>IF(M366="","",M366*Data!M$648)</f>
        <v/>
      </c>
      <c r="P438" s="59" t="str">
        <f>IF(N366="","",N366*Data!N$648)</f>
        <v/>
      </c>
    </row>
    <row r="439" spans="1:16">
      <c r="A439" s="49"/>
      <c r="B439" s="250">
        <f t="shared" si="8"/>
        <v>45652</v>
      </c>
      <c r="C439" s="24"/>
      <c r="D439" s="24"/>
      <c r="E439" s="59" t="str">
        <f>IF(C367="","",C367*Data!C$648)</f>
        <v/>
      </c>
      <c r="F439" s="59" t="str">
        <f>IF(D367="","",D367*Data!D$649)</f>
        <v/>
      </c>
      <c r="G439" s="59" t="str">
        <f>IF(E367="","",E367*Data!E$648)</f>
        <v/>
      </c>
      <c r="H439" s="59" t="str">
        <f>IF(F367="","",F367*Data!F$648)</f>
        <v/>
      </c>
      <c r="I439" s="59" t="str">
        <f>IF(G367="","",G367*Data!G$648)</f>
        <v/>
      </c>
      <c r="J439" s="59" t="str">
        <f>IF(H367="","",H367*Data!H$648)</f>
        <v/>
      </c>
      <c r="K439" s="59" t="str">
        <f>IF(I367="","",I367*Data!I$648)</f>
        <v/>
      </c>
      <c r="L439" s="59" t="str">
        <f>IF(J367="","",J367*Data!J$648)</f>
        <v/>
      </c>
      <c r="M439" s="59" t="str">
        <f>IF(K367="","",K367*Data!K$648)</f>
        <v/>
      </c>
      <c r="N439" s="59" t="str">
        <f>IF(L367="","",L367*Data!L$648)</f>
        <v/>
      </c>
      <c r="O439" s="59" t="str">
        <f>IF(M367="","",M367*Data!M$648)</f>
        <v/>
      </c>
      <c r="P439" s="59" t="str">
        <f>IF(N367="","",N367*Data!N$648)</f>
        <v/>
      </c>
    </row>
    <row r="440" spans="1:16">
      <c r="A440" s="249">
        <f>A405+1</f>
        <v>2025</v>
      </c>
      <c r="B440" s="250">
        <f t="shared" si="8"/>
        <v>45659</v>
      </c>
      <c r="C440" s="24"/>
      <c r="D440" s="24"/>
      <c r="E440" s="59" t="str">
        <f>IF(C368="","",C368*Data!C$648)</f>
        <v/>
      </c>
      <c r="F440" s="59" t="str">
        <f>IF(D368="","",D368*Data!D$649)</f>
        <v/>
      </c>
      <c r="G440" s="59" t="str">
        <f>IF(E368="","",E368*Data!E$648)</f>
        <v/>
      </c>
      <c r="H440" s="59" t="str">
        <f>IF(F368="","",F368*Data!F$648)</f>
        <v/>
      </c>
      <c r="I440" s="59" t="str">
        <f>IF(G368="","",G368*Data!G$648)</f>
        <v/>
      </c>
      <c r="J440" s="59" t="str">
        <f>IF(H368="","",H368*Data!H$648)</f>
        <v/>
      </c>
      <c r="K440" s="59" t="str">
        <f>IF(I368="","",I368*Data!I$648)</f>
        <v/>
      </c>
      <c r="L440" s="59" t="str">
        <f>IF(J368="","",J368*Data!J$648)</f>
        <v/>
      </c>
      <c r="M440" s="59" t="str">
        <f>IF(K368="","",K368*Data!K$648)</f>
        <v/>
      </c>
      <c r="N440" s="59" t="str">
        <f>IF(L368="","",L368*Data!L$648)</f>
        <v/>
      </c>
      <c r="O440" s="59" t="str">
        <f>IF(M368="","",M368*Data!M$648)</f>
        <v/>
      </c>
      <c r="P440" s="59" t="str">
        <f>IF(N368="","",N368*Data!N$648)</f>
        <v/>
      </c>
    </row>
    <row r="441" spans="1:16">
      <c r="A441" s="49"/>
      <c r="B441" s="250">
        <f t="shared" si="8"/>
        <v>45666</v>
      </c>
      <c r="C441" s="24"/>
      <c r="D441" s="24"/>
      <c r="E441" s="59" t="str">
        <f>IF(C369="","",C369*Data!C$648)</f>
        <v/>
      </c>
      <c r="F441" s="59" t="str">
        <f>IF(D369="","",D369*Data!D$649)</f>
        <v/>
      </c>
      <c r="G441" s="59" t="str">
        <f>IF(E369="","",E369*Data!E$648)</f>
        <v/>
      </c>
      <c r="H441" s="59" t="str">
        <f>IF(F369="","",F369*Data!F$648)</f>
        <v/>
      </c>
      <c r="I441" s="59" t="str">
        <f>IF(G369="","",G369*Data!G$648)</f>
        <v/>
      </c>
      <c r="J441" s="59" t="str">
        <f>IF(H369="","",H369*Data!H$648)</f>
        <v/>
      </c>
      <c r="K441" s="59" t="str">
        <f>IF(I369="","",I369*Data!I$648)</f>
        <v/>
      </c>
      <c r="L441" s="59" t="str">
        <f>IF(J369="","",J369*Data!J$648)</f>
        <v/>
      </c>
      <c r="M441" s="59" t="str">
        <f>IF(K369="","",K369*Data!K$648)</f>
        <v/>
      </c>
      <c r="N441" s="59" t="str">
        <f>IF(L369="","",L369*Data!L$648)</f>
        <v/>
      </c>
      <c r="O441" s="59" t="str">
        <f>IF(M369="","",M369*Data!M$648)</f>
        <v/>
      </c>
      <c r="P441" s="59" t="str">
        <f>IF(N369="","",N369*Data!N$648)</f>
        <v/>
      </c>
    </row>
    <row r="442" spans="1:16">
      <c r="A442" s="49"/>
      <c r="B442" s="250">
        <f t="shared" si="8"/>
        <v>45673</v>
      </c>
      <c r="C442" s="24"/>
      <c r="D442" s="24"/>
      <c r="E442" s="59" t="str">
        <f>IF(C370="","",C370*Data!C$648)</f>
        <v/>
      </c>
      <c r="F442" s="59" t="str">
        <f>IF(D370="","",D370*Data!D$649)</f>
        <v/>
      </c>
      <c r="G442" s="59" t="str">
        <f>IF(E370="","",E370*Data!E$648)</f>
        <v/>
      </c>
      <c r="H442" s="59" t="str">
        <f>IF(F370="","",F370*Data!F$648)</f>
        <v/>
      </c>
      <c r="I442" s="59" t="str">
        <f>IF(G370="","",G370*Data!G$648)</f>
        <v/>
      </c>
      <c r="J442" s="59" t="str">
        <f>IF(H370="","",H370*Data!H$648)</f>
        <v/>
      </c>
      <c r="K442" s="59" t="str">
        <f>IF(I370="","",I370*Data!I$648)</f>
        <v/>
      </c>
      <c r="L442" s="59" t="str">
        <f>IF(J370="","",J370*Data!J$648)</f>
        <v/>
      </c>
      <c r="M442" s="59" t="str">
        <f>IF(K370="","",K370*Data!K$648)</f>
        <v/>
      </c>
      <c r="N442" s="59" t="str">
        <f>IF(L370="","",L370*Data!L$648)</f>
        <v/>
      </c>
      <c r="O442" s="59" t="str">
        <f>IF(M370="","",M370*Data!M$648)</f>
        <v/>
      </c>
      <c r="P442" s="59" t="str">
        <f>IF(N370="","",N370*Data!N$648)</f>
        <v/>
      </c>
    </row>
    <row r="443" spans="1:16">
      <c r="A443" s="49"/>
      <c r="B443" s="250">
        <f t="shared" si="8"/>
        <v>45680</v>
      </c>
      <c r="C443" s="24"/>
      <c r="D443" s="24"/>
      <c r="E443" s="59"/>
      <c r="F443" s="59"/>
      <c r="G443" s="59"/>
      <c r="H443" s="59"/>
      <c r="I443" s="59" t="str">
        <f>IF(G371="","",G371*Data!G$648)</f>
        <v/>
      </c>
      <c r="J443" s="59" t="str">
        <f>IF(H371="","",H371*Data!H$648)</f>
        <v/>
      </c>
      <c r="K443" s="59" t="str">
        <f>IF(I371="","",I371*Data!I$648)</f>
        <v/>
      </c>
      <c r="L443" s="59" t="str">
        <f>IF(J371="","",J371*Data!J$648)</f>
        <v/>
      </c>
      <c r="M443" s="59" t="str">
        <f>IF(K371="","",K371*Data!K$648)</f>
        <v/>
      </c>
      <c r="N443" s="59" t="str">
        <f>IF(L371="","",L371*Data!L$648)</f>
        <v/>
      </c>
      <c r="O443" s="59" t="str">
        <f>IF(M371="","",M371*Data!M$648)</f>
        <v/>
      </c>
      <c r="P443" s="59" t="str">
        <f>IF(N371="","",N371*Data!N$648)</f>
        <v/>
      </c>
    </row>
    <row r="444" spans="1:16">
      <c r="A444" s="49"/>
      <c r="B444" s="250">
        <f t="shared" si="8"/>
        <v>45687</v>
      </c>
      <c r="C444" s="24"/>
      <c r="D444" s="24"/>
      <c r="E444" s="59"/>
      <c r="F444" s="59"/>
      <c r="G444" s="59"/>
      <c r="H444" s="59"/>
      <c r="I444" s="59" t="str">
        <f>IF(G372="","",G372*Data!G$648)</f>
        <v/>
      </c>
      <c r="J444" s="59" t="str">
        <f>IF(H372="","",H372*Data!H$648)</f>
        <v/>
      </c>
      <c r="K444" s="59" t="str">
        <f>IF(I372="","",I372*Data!I$648)</f>
        <v/>
      </c>
      <c r="L444" s="59" t="str">
        <f>IF(J372="","",J372*Data!J$648)</f>
        <v/>
      </c>
      <c r="M444" s="59" t="str">
        <f>IF(K372="","",K372*Data!K$648)</f>
        <v/>
      </c>
      <c r="N444" s="59" t="str">
        <f>IF(L372="","",L372*Data!L$648)</f>
        <v/>
      </c>
      <c r="O444" s="59" t="str">
        <f>IF(M372="","",M372*Data!M$648)</f>
        <v/>
      </c>
      <c r="P444" s="59" t="str">
        <f>IF(N372="","",N372*Data!N$648)</f>
        <v/>
      </c>
    </row>
    <row r="445" spans="1:16">
      <c r="A445" s="49"/>
      <c r="B445" s="250">
        <f t="shared" si="8"/>
        <v>45694</v>
      </c>
      <c r="C445" s="24"/>
      <c r="D445" s="24"/>
      <c r="E445" s="59"/>
      <c r="F445" s="59"/>
      <c r="G445" s="59"/>
      <c r="H445" s="59"/>
      <c r="I445" s="59" t="str">
        <f>IF(G373="","",G373*Data!G$648)</f>
        <v/>
      </c>
      <c r="J445" s="59" t="str">
        <f>IF(H373="","",H373*Data!H$648)</f>
        <v/>
      </c>
      <c r="K445" s="59" t="str">
        <f>IF(I373="","",I373*Data!I$648)</f>
        <v/>
      </c>
      <c r="L445" s="59" t="str">
        <f>IF(J373="","",J373*Data!J$648)</f>
        <v/>
      </c>
      <c r="M445" s="59" t="str">
        <f>IF(K373="","",K373*Data!K$648)</f>
        <v/>
      </c>
      <c r="N445" s="59" t="str">
        <f>IF(L373="","",L373*Data!L$648)</f>
        <v/>
      </c>
      <c r="O445" s="59" t="str">
        <f>IF(M373="","",M373*Data!M$648)</f>
        <v/>
      </c>
      <c r="P445" s="59" t="str">
        <f>IF(N373="","",N373*Data!N$648)</f>
        <v/>
      </c>
    </row>
    <row r="446" spans="1:16">
      <c r="A446" s="49"/>
      <c r="B446" s="250">
        <f t="shared" si="8"/>
        <v>45701</v>
      </c>
      <c r="C446" s="24"/>
      <c r="D446" s="24"/>
      <c r="E446" s="59"/>
      <c r="F446" s="59"/>
      <c r="G446" s="59"/>
      <c r="H446" s="59"/>
      <c r="I446" s="59" t="str">
        <f>IF(G374="","",G374*Data!G$648)</f>
        <v/>
      </c>
      <c r="J446" s="59" t="str">
        <f>IF(H374="","",H374*Data!H$648)</f>
        <v/>
      </c>
      <c r="K446" s="59" t="str">
        <f>IF(I374="","",I374*Data!I$648)</f>
        <v/>
      </c>
      <c r="L446" s="59" t="str">
        <f>IF(J374="","",J374*Data!J$648)</f>
        <v/>
      </c>
      <c r="M446" s="59" t="str">
        <f>IF(K374="","",K374*Data!K$648)</f>
        <v/>
      </c>
      <c r="N446" s="59" t="str">
        <f>IF(L374="","",L374*Data!L$648)</f>
        <v/>
      </c>
      <c r="O446" s="59" t="str">
        <f>IF(M374="","",M374*Data!M$648)</f>
        <v/>
      </c>
      <c r="P446" s="59" t="str">
        <f>IF(N374="","",N374*Data!N$648)</f>
        <v/>
      </c>
    </row>
    <row r="447" spans="1:16">
      <c r="A447" s="49"/>
      <c r="B447" s="250">
        <f t="shared" si="8"/>
        <v>45708</v>
      </c>
      <c r="C447" s="24"/>
      <c r="D447" s="24"/>
      <c r="E447" s="59"/>
      <c r="F447" s="59"/>
      <c r="G447" s="59"/>
      <c r="H447" s="59"/>
      <c r="I447" s="59" t="str">
        <f>IF(G375="","",G375*Data!G$648)</f>
        <v/>
      </c>
      <c r="J447" s="59" t="str">
        <f>IF(H375="","",H375*Data!H$648)</f>
        <v/>
      </c>
      <c r="K447" s="59" t="str">
        <f>IF(I375="","",I375*Data!I$648)</f>
        <v/>
      </c>
      <c r="L447" s="59" t="str">
        <f>IF(J375="","",J375*Data!J$648)</f>
        <v/>
      </c>
      <c r="M447" s="59" t="str">
        <f>IF(K375="","",K375*Data!K$648)</f>
        <v/>
      </c>
      <c r="N447" s="59" t="str">
        <f>IF(L375="","",L375*Data!L$648)</f>
        <v/>
      </c>
      <c r="O447" s="59" t="str">
        <f>IF(M375="","",M375*Data!M$648)</f>
        <v/>
      </c>
      <c r="P447" s="59" t="str">
        <f>IF(N375="","",N375*Data!N$648)</f>
        <v/>
      </c>
    </row>
    <row r="448" spans="1:16">
      <c r="A448" s="49"/>
      <c r="B448" s="250">
        <f t="shared" si="8"/>
        <v>45715</v>
      </c>
      <c r="C448" s="24"/>
      <c r="D448" s="24"/>
      <c r="E448" s="59"/>
      <c r="F448" s="59"/>
      <c r="G448" s="59"/>
      <c r="H448" s="59"/>
      <c r="I448" s="59" t="str">
        <f>IF(G376="","",G376*Data!G$648)</f>
        <v/>
      </c>
      <c r="J448" s="59" t="str">
        <f>IF(H376="","",H376*Data!H$648)</f>
        <v/>
      </c>
      <c r="K448" s="59" t="str">
        <f>IF(I376="","",I376*Data!I$648)</f>
        <v/>
      </c>
      <c r="L448" s="59" t="str">
        <f>IF(J376="","",J376*Data!J$648)</f>
        <v/>
      </c>
      <c r="M448" s="59" t="str">
        <f>IF(K376="","",K376*Data!K$648)</f>
        <v/>
      </c>
      <c r="N448" s="59" t="str">
        <f>IF(L376="","",L376*Data!L$648)</f>
        <v/>
      </c>
      <c r="O448" s="59" t="str">
        <f>IF(M376="","",M376*Data!M$648)</f>
        <v/>
      </c>
      <c r="P448" s="59" t="str">
        <f>IF(N376="","",N376*Data!N$648)</f>
        <v/>
      </c>
    </row>
    <row r="449" spans="1:16">
      <c r="A449" s="49"/>
      <c r="B449" s="250">
        <f t="shared" si="8"/>
        <v>45722</v>
      </c>
      <c r="C449" s="24"/>
      <c r="D449" s="24"/>
      <c r="E449" s="59"/>
      <c r="F449" s="59"/>
      <c r="G449" s="59"/>
      <c r="H449" s="59"/>
      <c r="I449" s="59" t="str">
        <f>IF(G377="","",G377*Data!G$648)</f>
        <v/>
      </c>
      <c r="J449" s="59" t="str">
        <f>IF(H377="","",H377*Data!H$648)</f>
        <v/>
      </c>
      <c r="K449" s="59" t="str">
        <f>IF(I377="","",I377*Data!I$648)</f>
        <v/>
      </c>
      <c r="L449" s="59" t="str">
        <f>IF(J377="","",J377*Data!J$648)</f>
        <v/>
      </c>
      <c r="M449" s="59" t="str">
        <f>IF(K377="","",K377*Data!K$648)</f>
        <v/>
      </c>
      <c r="N449" s="59" t="str">
        <f>IF(L377="","",L377*Data!L$648)</f>
        <v/>
      </c>
      <c r="O449" s="59" t="str">
        <f>IF(M377="","",M377*Data!M$648)</f>
        <v/>
      </c>
      <c r="P449" s="59" t="str">
        <f>IF(N377="","",N377*Data!N$648)</f>
        <v/>
      </c>
    </row>
    <row r="450" spans="1:16">
      <c r="A450" s="49"/>
      <c r="B450" s="250">
        <f t="shared" si="8"/>
        <v>45729</v>
      </c>
      <c r="C450" s="24"/>
      <c r="D450" s="24"/>
      <c r="E450" s="59" t="str">
        <f>IF(C378="","",C378*Data!C$648)</f>
        <v/>
      </c>
      <c r="F450" s="59" t="str">
        <f>IF(D378="","",D378*Data!D$649)</f>
        <v/>
      </c>
      <c r="G450" s="59" t="str">
        <f>IF(E378="","",E378*Data!E$648)</f>
        <v/>
      </c>
      <c r="H450" s="59" t="str">
        <f>IF(F378="","",F378*Data!F$648)</f>
        <v/>
      </c>
      <c r="I450" s="59" t="str">
        <f>IF(G378="","",G378*Data!G$648)</f>
        <v/>
      </c>
      <c r="J450" s="59" t="str">
        <f>IF(H378="","",H378*Data!H$648)</f>
        <v/>
      </c>
      <c r="K450" s="59" t="str">
        <f>IF(I378="","",I378*Data!I$648)</f>
        <v/>
      </c>
      <c r="L450" s="59" t="str">
        <f>IF(J378="","",J378*Data!J$648)</f>
        <v/>
      </c>
      <c r="M450" s="59" t="str">
        <f>IF(K378="","",K378*Data!K$648)</f>
        <v/>
      </c>
      <c r="N450" s="59" t="str">
        <f>IF(L378="","",L378*Data!L$648)</f>
        <v/>
      </c>
      <c r="O450" s="59" t="str">
        <f>IF(M378="","",M378*Data!M$648)</f>
        <v/>
      </c>
      <c r="P450" s="59" t="str">
        <f>IF(N378="","",N378*Data!N$648)</f>
        <v/>
      </c>
    </row>
    <row r="451" spans="1:16">
      <c r="A451" s="49"/>
      <c r="B451" s="250">
        <f t="shared" si="8"/>
        <v>45736</v>
      </c>
      <c r="C451" s="24"/>
      <c r="D451" s="24"/>
      <c r="E451" s="59" t="str">
        <f>IF(C379="","",C379*Data!C$648)</f>
        <v/>
      </c>
      <c r="F451" s="59" t="str">
        <f>IF(D379="","",D379*Data!D$649)</f>
        <v/>
      </c>
      <c r="G451" s="59" t="str">
        <f>IF(E379="","",E379*Data!E$648)</f>
        <v/>
      </c>
      <c r="H451" s="59" t="str">
        <f>IF(F379="","",F379*Data!F$648)</f>
        <v/>
      </c>
      <c r="I451" s="59" t="str">
        <f>IF(G379="","",G379*Data!G$648)</f>
        <v/>
      </c>
      <c r="J451" s="59" t="str">
        <f>IF(H379="","",H379*Data!H$648)</f>
        <v/>
      </c>
      <c r="K451" s="59" t="str">
        <f>IF(I379="","",I379*Data!I$648)</f>
        <v/>
      </c>
      <c r="L451" s="59" t="str">
        <f>IF(J379="","",J379*Data!J$648)</f>
        <v/>
      </c>
      <c r="M451" s="59" t="str">
        <f>IF(K379="","",K379*Data!K$648)</f>
        <v/>
      </c>
      <c r="N451" s="59" t="str">
        <f>IF(L379="","",L379*Data!L$648)</f>
        <v/>
      </c>
      <c r="O451" s="59" t="str">
        <f>IF(M379="","",M379*Data!M$648)</f>
        <v/>
      </c>
      <c r="P451" s="59" t="str">
        <f>IF(N379="","",N379*Data!N$648)</f>
        <v/>
      </c>
    </row>
    <row r="452" spans="1:16">
      <c r="A452" s="49"/>
      <c r="B452" s="250">
        <f t="shared" si="8"/>
        <v>45743</v>
      </c>
      <c r="C452" s="24"/>
      <c r="D452" s="24"/>
      <c r="E452" s="59" t="str">
        <f>IF(C380="","",C380*Data!C$648)</f>
        <v/>
      </c>
      <c r="F452" s="59" t="str">
        <f>IF(D380="","",D380*Data!D$649)</f>
        <v/>
      </c>
      <c r="G452" s="59" t="str">
        <f>IF(E380="","",E380*Data!E$648)</f>
        <v/>
      </c>
      <c r="H452" s="59" t="str">
        <f>IF(F380="","",F380*Data!F$648)</f>
        <v/>
      </c>
      <c r="I452" s="59" t="str">
        <f>IF(G380="","",G380*Data!G$648)</f>
        <v/>
      </c>
      <c r="J452" s="59" t="str">
        <f>IF(H380="","",H380*Data!H$648)</f>
        <v/>
      </c>
      <c r="K452" s="59" t="str">
        <f>IF(I380="","",I380*Data!I$648)</f>
        <v/>
      </c>
      <c r="L452" s="59" t="str">
        <f>IF(J380="","",J380*Data!J$648)</f>
        <v/>
      </c>
      <c r="M452" s="59" t="str">
        <f>IF(K380="","",K380*Data!K$648)</f>
        <v/>
      </c>
      <c r="N452" s="59" t="str">
        <f>IF(L380="","",L380*Data!L$648)</f>
        <v/>
      </c>
      <c r="O452" s="59" t="str">
        <f>IF(M380="","",M380*Data!M$648)</f>
        <v/>
      </c>
      <c r="P452" s="59" t="str">
        <f>IF(N380="","",N380*Data!N$648)</f>
        <v/>
      </c>
    </row>
    <row r="453" spans="1:16">
      <c r="A453" s="49"/>
      <c r="B453" s="250">
        <f t="shared" si="8"/>
        <v>45750</v>
      </c>
      <c r="C453" s="24"/>
      <c r="D453" s="24"/>
      <c r="E453" s="59" t="str">
        <f>IF(C381="","",C381*Data!C$648)</f>
        <v/>
      </c>
      <c r="F453" s="59" t="str">
        <f>IF(D381="","",D381*Data!D$649)</f>
        <v/>
      </c>
      <c r="G453" s="59" t="str">
        <f>IF(E381="","",E381*Data!E$648)</f>
        <v/>
      </c>
      <c r="H453" s="59" t="str">
        <f>IF(F381="","",F381*Data!F$648)</f>
        <v/>
      </c>
      <c r="I453" s="59" t="str">
        <f>IF(G381="","",G381*Data!G$648)</f>
        <v/>
      </c>
      <c r="J453" s="59" t="str">
        <f>IF(H381="","",H381*Data!H$648)</f>
        <v/>
      </c>
      <c r="K453" s="59" t="str">
        <f>IF(I381="","",I381*Data!I$648)</f>
        <v/>
      </c>
      <c r="L453" s="59" t="str">
        <f>IF(J381="","",J381*Data!J$648)</f>
        <v/>
      </c>
      <c r="M453" s="59" t="str">
        <f>IF(K381="","",K381*Data!K$648)</f>
        <v/>
      </c>
      <c r="N453" s="59" t="str">
        <f>IF(L381="","",L381*Data!L$648)</f>
        <v/>
      </c>
      <c r="O453" s="59" t="str">
        <f>IF(M381="","",M381*Data!M$648)</f>
        <v/>
      </c>
      <c r="P453" s="59" t="str">
        <f>IF(N381="","",N381*Data!N$648)</f>
        <v/>
      </c>
    </row>
    <row r="454" spans="1:16">
      <c r="A454" s="49"/>
      <c r="B454" s="250">
        <f t="shared" si="8"/>
        <v>45757</v>
      </c>
      <c r="C454" s="24"/>
      <c r="D454" s="24"/>
      <c r="E454" s="59" t="str">
        <f>IF(C382="","",C382*Data!C$648)</f>
        <v/>
      </c>
      <c r="F454" s="59" t="str">
        <f>IF(D382="","",D382*Data!D$649)</f>
        <v/>
      </c>
      <c r="G454" s="59" t="str">
        <f>IF(E382="","",E382*Data!E$648)</f>
        <v/>
      </c>
      <c r="H454" s="59" t="str">
        <f>IF(F382="","",F382*Data!F$648)</f>
        <v/>
      </c>
      <c r="I454" s="59" t="str">
        <f>IF(G382="","",G382*Data!G$648)</f>
        <v/>
      </c>
      <c r="J454" s="59" t="str">
        <f>IF(H382="","",H382*Data!H$648)</f>
        <v/>
      </c>
      <c r="K454" s="59" t="str">
        <f>IF(I382="","",I382*Data!I$648)</f>
        <v/>
      </c>
      <c r="L454" s="59" t="str">
        <f>IF(J382="","",J382*Data!J$648)</f>
        <v/>
      </c>
      <c r="M454" s="59" t="str">
        <f>IF(K382="","",K382*Data!K$648)</f>
        <v/>
      </c>
      <c r="N454" s="59" t="str">
        <f>IF(L382="","",L382*Data!L$648)</f>
        <v/>
      </c>
      <c r="O454" s="59" t="str">
        <f>IF(M382="","",M382*Data!M$648)</f>
        <v/>
      </c>
      <c r="P454" s="59" t="str">
        <f>IF(N382="","",N382*Data!N$648)</f>
        <v/>
      </c>
    </row>
    <row r="455" spans="1:16">
      <c r="A455" s="49"/>
      <c r="B455" s="250">
        <f t="shared" si="8"/>
        <v>45764</v>
      </c>
      <c r="C455" s="24"/>
      <c r="D455" s="24"/>
      <c r="E455" s="59" t="str">
        <f>IF(C383="","",C383*Data!C$648)</f>
        <v/>
      </c>
      <c r="F455" s="59" t="str">
        <f>IF(D383="","",D383*Data!D$649)</f>
        <v/>
      </c>
      <c r="G455" s="59" t="str">
        <f>IF(E383="","",E383*Data!E$648)</f>
        <v/>
      </c>
      <c r="H455" s="59" t="str">
        <f>IF(F383="","",F383*Data!F$648)</f>
        <v/>
      </c>
      <c r="I455" s="59" t="str">
        <f>IF(G383="","",G383*Data!G$648)</f>
        <v/>
      </c>
      <c r="J455" s="59" t="str">
        <f>IF(H383="","",H383*Data!H$648)</f>
        <v/>
      </c>
      <c r="K455" s="59" t="str">
        <f>IF(I383="","",I383*Data!I$648)</f>
        <v/>
      </c>
      <c r="L455" s="59" t="str">
        <f>IF(J383="","",J383*Data!J$648)</f>
        <v/>
      </c>
      <c r="M455" s="59" t="str">
        <f>IF(K383="","",K383*Data!K$648)</f>
        <v/>
      </c>
      <c r="N455" s="59" t="str">
        <f>IF(L383="","",L383*Data!L$648)</f>
        <v/>
      </c>
      <c r="O455" s="59" t="str">
        <f>IF(M383="","",M383*Data!M$648)</f>
        <v/>
      </c>
      <c r="P455" s="59" t="str">
        <f>IF(N383="","",N383*Data!N$648)</f>
        <v/>
      </c>
    </row>
    <row r="456" spans="1:16">
      <c r="A456" s="49"/>
      <c r="B456" s="250">
        <f t="shared" si="8"/>
        <v>45771</v>
      </c>
      <c r="C456" s="24"/>
      <c r="D456" s="24"/>
      <c r="E456" s="59" t="str">
        <f>IF(C384="","",C384*Data!C$648)</f>
        <v/>
      </c>
      <c r="F456" s="59" t="str">
        <f>IF(D384="","",D384*Data!D$649)</f>
        <v/>
      </c>
      <c r="G456" s="59" t="str">
        <f>IF(E384="","",E384*Data!E$648)</f>
        <v/>
      </c>
      <c r="H456" s="59" t="str">
        <f>IF(F384="","",F384*Data!F$648)</f>
        <v/>
      </c>
      <c r="I456" s="59" t="str">
        <f>IF(G384="","",G384*Data!G$648)</f>
        <v/>
      </c>
      <c r="J456" s="59" t="str">
        <f>IF(H384="","",H384*Data!H$648)</f>
        <v/>
      </c>
      <c r="K456" s="59" t="str">
        <f>IF(I384="","",I384*Data!I$648)</f>
        <v/>
      </c>
      <c r="L456" s="59" t="str">
        <f>IF(J384="","",J384*Data!J$648)</f>
        <v/>
      </c>
      <c r="M456" s="59" t="str">
        <f>IF(K384="","",K384*Data!K$648)</f>
        <v/>
      </c>
      <c r="N456" s="59" t="str">
        <f>IF(L384="","",L384*Data!L$648)</f>
        <v/>
      </c>
      <c r="O456" s="59" t="str">
        <f>IF(M384="","",M384*Data!M$648)</f>
        <v/>
      </c>
      <c r="P456" s="59" t="str">
        <f>IF(N384="","",N384*Data!N$648)</f>
        <v/>
      </c>
    </row>
    <row r="457" spans="1:16">
      <c r="A457" s="49"/>
      <c r="B457" s="250">
        <f t="shared" si="8"/>
        <v>45778</v>
      </c>
      <c r="C457" s="24"/>
      <c r="D457" s="24"/>
      <c r="E457" s="59" t="str">
        <f>IF(C385="","",C385*Data!C$648)</f>
        <v/>
      </c>
      <c r="F457" s="59" t="str">
        <f>IF(D385="","",D385*Data!D$649)</f>
        <v/>
      </c>
      <c r="G457" s="59" t="str">
        <f>IF(E385="","",E385*Data!E$648)</f>
        <v/>
      </c>
      <c r="H457" s="59" t="str">
        <f>IF(F385="","",F385*Data!F$648)</f>
        <v/>
      </c>
      <c r="I457" s="59" t="str">
        <f>IF(G385="","",G385*Data!G$648)</f>
        <v/>
      </c>
      <c r="J457" s="59" t="str">
        <f>IF(H385="","",H385*Data!H$648)</f>
        <v/>
      </c>
      <c r="K457" s="59" t="str">
        <f>IF(I385="","",I385*Data!I$648)</f>
        <v/>
      </c>
      <c r="L457" s="59" t="str">
        <f>IF(J385="","",J385*Data!J$648)</f>
        <v/>
      </c>
      <c r="M457" s="59" t="str">
        <f>IF(K385="","",K385*Data!K$648)</f>
        <v/>
      </c>
      <c r="N457" s="59" t="str">
        <f>IF(L385="","",L385*Data!L$648)</f>
        <v/>
      </c>
      <c r="O457" s="59" t="str">
        <f>IF(M385="","",M385*Data!M$648)</f>
        <v/>
      </c>
      <c r="P457" s="59" t="str">
        <f>IF(N385="","",N385*Data!N$648)</f>
        <v/>
      </c>
    </row>
    <row r="458" spans="1:16">
      <c r="A458" s="49"/>
      <c r="B458" s="250">
        <f t="shared" si="8"/>
        <v>45785</v>
      </c>
      <c r="C458" s="24"/>
      <c r="D458" s="24"/>
      <c r="E458" s="59" t="str">
        <f>IF(C386="","",C386*Data!C$648)</f>
        <v/>
      </c>
      <c r="F458" s="59" t="str">
        <f>IF(D386="","",D386*Data!D$649)</f>
        <v/>
      </c>
      <c r="G458" s="59" t="str">
        <f>IF(E386="","",E386*Data!E$648)</f>
        <v/>
      </c>
      <c r="H458" s="59" t="str">
        <f>IF(F386="","",F386*Data!F$648)</f>
        <v/>
      </c>
      <c r="I458" s="59" t="str">
        <f>IF(G386="","",G386*Data!G$648)</f>
        <v/>
      </c>
      <c r="J458" s="59" t="str">
        <f>IF(H386="","",H386*Data!H$648)</f>
        <v/>
      </c>
      <c r="K458" s="59" t="str">
        <f>IF(I386="","",I386*Data!I$648)</f>
        <v/>
      </c>
      <c r="L458" s="59" t="str">
        <f>IF(J386="","",J386*Data!J$648)</f>
        <v/>
      </c>
      <c r="M458" s="59" t="str">
        <f>IF(K386="","",K386*Data!K$648)</f>
        <v/>
      </c>
      <c r="N458" s="59" t="str">
        <f>IF(L386="","",L386*Data!L$648)</f>
        <v/>
      </c>
      <c r="O458" s="59" t="str">
        <f>IF(M386="","",M386*Data!M$648)</f>
        <v/>
      </c>
      <c r="P458" s="59" t="str">
        <f>IF(N386="","",N386*Data!N$648)</f>
        <v/>
      </c>
    </row>
    <row r="459" spans="1:16">
      <c r="A459" s="49"/>
      <c r="B459" s="250">
        <f t="shared" si="8"/>
        <v>45792</v>
      </c>
      <c r="C459" s="24"/>
      <c r="D459" s="24"/>
      <c r="E459" s="59" t="str">
        <f>IF(C387="","",C387*Data!C$648)</f>
        <v/>
      </c>
      <c r="F459" s="59" t="str">
        <f>IF(D387="","",D387*Data!D$649)</f>
        <v/>
      </c>
      <c r="G459" s="59" t="str">
        <f>IF(E387="","",E387*Data!E$648)</f>
        <v/>
      </c>
      <c r="H459" s="59" t="str">
        <f>IF(F387="","",F387*Data!F$648)</f>
        <v/>
      </c>
      <c r="I459" s="59" t="str">
        <f>IF(G387="","",G387*Data!G$648)</f>
        <v/>
      </c>
      <c r="J459" s="59" t="str">
        <f>IF(H387="","",H387*Data!H$648)</f>
        <v/>
      </c>
      <c r="K459" s="59" t="str">
        <f>IF(I387="","",I387*Data!I$648)</f>
        <v/>
      </c>
      <c r="L459" s="59" t="str">
        <f>IF(J387="","",J387*Data!J$648)</f>
        <v/>
      </c>
      <c r="M459" s="59" t="str">
        <f>IF(K387="","",K387*Data!K$648)</f>
        <v/>
      </c>
      <c r="N459" s="59" t="str">
        <f>IF(L387="","",L387*Data!L$648)</f>
        <v/>
      </c>
      <c r="O459" s="59" t="str">
        <f>IF(M387="","",M387*Data!M$648)</f>
        <v/>
      </c>
      <c r="P459" s="59" t="str">
        <f>IF(N387="","",N387*Data!N$648)</f>
        <v/>
      </c>
    </row>
    <row r="460" spans="1:16">
      <c r="A460" s="49"/>
      <c r="B460" s="250">
        <f t="shared" si="8"/>
        <v>45799</v>
      </c>
      <c r="C460" s="24"/>
      <c r="D460" s="24"/>
      <c r="E460" s="59" t="str">
        <f>IF(C388="","",C388*Data!C$648)</f>
        <v/>
      </c>
      <c r="F460" s="59" t="str">
        <f>IF(D388="","",D388*Data!D$649)</f>
        <v/>
      </c>
      <c r="G460" s="59" t="str">
        <f>IF(E388="","",E388*Data!E$648)</f>
        <v/>
      </c>
      <c r="H460" s="59" t="str">
        <f>IF(F388="","",F388*Data!F$648)</f>
        <v/>
      </c>
      <c r="I460" s="59" t="str">
        <f>IF(G388="","",G388*Data!G$648)</f>
        <v/>
      </c>
      <c r="J460" s="59" t="str">
        <f>IF(H388="","",H388*Data!H$648)</f>
        <v/>
      </c>
      <c r="K460" s="59" t="str">
        <f>IF(I388="","",I388*Data!I$648)</f>
        <v/>
      </c>
      <c r="L460" s="59" t="str">
        <f>IF(J388="","",J388*Data!J$648)</f>
        <v/>
      </c>
      <c r="M460" s="59" t="str">
        <f>IF(K388="","",K388*Data!K$648)</f>
        <v/>
      </c>
      <c r="N460" s="59" t="str">
        <f>IF(L388="","",L388*Data!L$648)</f>
        <v/>
      </c>
      <c r="O460" s="59" t="str">
        <f>IF(M388="","",M388*Data!M$648)</f>
        <v/>
      </c>
      <c r="P460" s="59" t="str">
        <f>IF(N388="","",N388*Data!N$648)</f>
        <v/>
      </c>
    </row>
    <row r="461" spans="1:16">
      <c r="A461" s="49"/>
      <c r="B461" s="250">
        <f t="shared" si="8"/>
        <v>45806</v>
      </c>
      <c r="C461" s="24"/>
      <c r="D461" s="24"/>
      <c r="E461" s="59" t="str">
        <f>IF(C389="","",C389*Data!C$648)</f>
        <v/>
      </c>
      <c r="F461" s="59" t="str">
        <f>IF(D389="","",D389*Data!D$649)</f>
        <v/>
      </c>
      <c r="G461" s="59" t="str">
        <f>IF(E389="","",E389*Data!E$648)</f>
        <v/>
      </c>
      <c r="H461" s="59" t="str">
        <f>IF(F389="","",F389*Data!F$648)</f>
        <v/>
      </c>
      <c r="I461" s="59" t="str">
        <f>IF(G389="","",G389*Data!G$648)</f>
        <v/>
      </c>
      <c r="J461" s="59" t="str">
        <f>IF(H389="","",H389*Data!H$648)</f>
        <v/>
      </c>
      <c r="K461" s="59" t="str">
        <f>IF(I389="","",I389*Data!I$648)</f>
        <v/>
      </c>
      <c r="L461" s="59" t="str">
        <f>IF(J389="","",J389*Data!J$648)</f>
        <v/>
      </c>
      <c r="M461" s="59" t="str">
        <f>IF(K389="","",K389*Data!K$648)</f>
        <v/>
      </c>
      <c r="N461" s="59" t="str">
        <f>IF(L389="","",L389*Data!L$648)</f>
        <v/>
      </c>
      <c r="O461" s="59" t="str">
        <f>IF(M389="","",M389*Data!M$648)</f>
        <v/>
      </c>
      <c r="P461" s="59" t="str">
        <f>IF(N389="","",N389*Data!N$648)</f>
        <v/>
      </c>
    </row>
    <row r="462" spans="1:16">
      <c r="A462" s="49"/>
      <c r="B462" s="250">
        <f t="shared" si="8"/>
        <v>45813</v>
      </c>
      <c r="C462" s="24"/>
      <c r="D462" s="24"/>
      <c r="E462" s="59" t="str">
        <f>IF(C390="","",C390*Data!C$648)</f>
        <v/>
      </c>
      <c r="F462" s="59" t="str">
        <f>IF(D390="","",D390*Data!D$649)</f>
        <v/>
      </c>
      <c r="G462" s="59" t="str">
        <f>IF(E390="","",E390*Data!E$648)</f>
        <v/>
      </c>
      <c r="H462" s="59" t="str">
        <f>IF(F390="","",F390*Data!F$648)</f>
        <v/>
      </c>
      <c r="I462" s="59" t="str">
        <f>IF(G390="","",G390*Data!G$648)</f>
        <v/>
      </c>
      <c r="J462" s="59" t="str">
        <f>IF(H390="","",H390*Data!H$648)</f>
        <v/>
      </c>
      <c r="K462" s="59" t="str">
        <f>IF(I390="","",I390*Data!I$648)</f>
        <v/>
      </c>
      <c r="L462" s="59" t="str">
        <f>IF(J390="","",J390*Data!J$648)</f>
        <v/>
      </c>
      <c r="M462" s="59" t="str">
        <f>IF(K390="","",K390*Data!K$648)</f>
        <v/>
      </c>
      <c r="N462" s="59" t="str">
        <f>IF(L390="","",L390*Data!L$648)</f>
        <v/>
      </c>
      <c r="O462" s="59" t="str">
        <f>IF(M390="","",M390*Data!M$648)</f>
        <v/>
      </c>
      <c r="P462" s="59" t="str">
        <f>IF(N390="","",N390*Data!N$648)</f>
        <v/>
      </c>
    </row>
    <row r="463" spans="1:16">
      <c r="A463" s="49"/>
      <c r="B463" s="250">
        <f t="shared" si="8"/>
        <v>45820</v>
      </c>
      <c r="C463" s="24"/>
      <c r="D463" s="24"/>
      <c r="E463" s="59" t="str">
        <f>IF(C391="","",C391*Data!C$648)</f>
        <v/>
      </c>
      <c r="F463" s="59" t="str">
        <f>IF(D391="","",D391*Data!D$649)</f>
        <v/>
      </c>
      <c r="G463" s="59" t="str">
        <f>IF(E391="","",E391*Data!E$648)</f>
        <v/>
      </c>
      <c r="H463" s="59" t="str">
        <f>IF(F391="","",F391*Data!F$648)</f>
        <v/>
      </c>
      <c r="I463" s="59" t="str">
        <f>IF(G391="","",G391*Data!G$648)</f>
        <v/>
      </c>
      <c r="J463" s="59" t="str">
        <f>IF(H391="","",H391*Data!H$648)</f>
        <v/>
      </c>
      <c r="K463" s="59" t="str">
        <f>IF(I391="","",I391*Data!I$648)</f>
        <v/>
      </c>
      <c r="L463" s="59" t="str">
        <f>IF(J391="","",J391*Data!J$648)</f>
        <v/>
      </c>
      <c r="M463" s="59" t="str">
        <f>IF(K391="","",K391*Data!K$648)</f>
        <v/>
      </c>
      <c r="N463" s="59" t="str">
        <f>IF(L391="","",L391*Data!L$648)</f>
        <v/>
      </c>
      <c r="O463" s="59" t="str">
        <f>IF(M391="","",M391*Data!M$648)</f>
        <v/>
      </c>
      <c r="P463" s="59" t="str">
        <f>IF(N391="","",N391*Data!N$648)</f>
        <v/>
      </c>
    </row>
    <row r="464" spans="1:16">
      <c r="A464" s="49"/>
      <c r="B464" s="250">
        <f t="shared" si="8"/>
        <v>45827</v>
      </c>
      <c r="C464" s="24"/>
      <c r="D464" s="24"/>
      <c r="E464" s="59" t="str">
        <f>IF(C392="","",C392*Data!C$648)</f>
        <v/>
      </c>
      <c r="F464" s="59" t="str">
        <f>IF(D392="","",D392*Data!D$649)</f>
        <v/>
      </c>
      <c r="G464" s="59" t="str">
        <f>IF(E392="","",E392*Data!E$648)</f>
        <v/>
      </c>
      <c r="H464" s="59" t="str">
        <f>IF(F392="","",F392*Data!F$648)</f>
        <v/>
      </c>
      <c r="I464" s="59" t="str">
        <f>IF(G392="","",G392*Data!G$648)</f>
        <v/>
      </c>
      <c r="J464" s="59" t="str">
        <f>IF(H392="","",H392*Data!H$648)</f>
        <v/>
      </c>
      <c r="K464" s="59" t="str">
        <f>IF(I392="","",I392*Data!I$648)</f>
        <v/>
      </c>
      <c r="L464" s="59" t="str">
        <f>IF(J392="","",J392*Data!J$648)</f>
        <v/>
      </c>
      <c r="M464" s="59" t="str">
        <f>IF(K392="","",K392*Data!K$648)</f>
        <v/>
      </c>
      <c r="N464" s="59" t="str">
        <f>IF(L392="","",L392*Data!L$648)</f>
        <v/>
      </c>
      <c r="O464" s="59" t="str">
        <f>IF(M392="","",M392*Data!M$648)</f>
        <v/>
      </c>
      <c r="P464" s="59" t="str">
        <f>IF(N392="","",N392*Data!N$648)</f>
        <v/>
      </c>
    </row>
    <row r="465" spans="1:19">
      <c r="A465" s="49"/>
      <c r="B465" s="250">
        <f t="shared" si="8"/>
        <v>45834</v>
      </c>
      <c r="C465" s="24"/>
      <c r="D465" s="24"/>
      <c r="E465" s="59" t="str">
        <f>IF(C393="","",C393*Data!C$648)</f>
        <v/>
      </c>
      <c r="F465" s="59" t="str">
        <f>IF(D393="","",D393*Data!D$649)</f>
        <v/>
      </c>
      <c r="G465" s="59" t="str">
        <f>IF(E393="","",E393*Data!E$648)</f>
        <v/>
      </c>
      <c r="H465" s="59" t="str">
        <f>IF(F393="","",F393*Data!F$648)</f>
        <v/>
      </c>
      <c r="I465" s="59" t="str">
        <f>IF(G393="","",G393*Data!G$648)</f>
        <v/>
      </c>
      <c r="J465" s="59" t="str">
        <f>IF(H393="","",H393*Data!H$648)</f>
        <v/>
      </c>
      <c r="K465" s="59" t="str">
        <f>IF(I393="","",I393*Data!I$648)</f>
        <v/>
      </c>
      <c r="L465" s="59" t="str">
        <f>IF(J393="","",J393*Data!J$648)</f>
        <v/>
      </c>
      <c r="M465" s="59" t="str">
        <f>IF(K393="","",K393*Data!K$648)</f>
        <v/>
      </c>
      <c r="N465" s="59" t="str">
        <f>IF(L393="","",L393*Data!L$648)</f>
        <v/>
      </c>
      <c r="O465" s="59" t="str">
        <f>IF(M393="","",M393*Data!M$648)</f>
        <v/>
      </c>
      <c r="P465" s="59" t="str">
        <f>IF(N393="","",N393*Data!N$648)</f>
        <v/>
      </c>
    </row>
    <row r="466" spans="1:19">
      <c r="A466" s="49"/>
      <c r="B466" s="250">
        <f t="shared" si="8"/>
        <v>45841</v>
      </c>
      <c r="C466" s="24"/>
      <c r="D466" s="24"/>
      <c r="E466" s="59" t="str">
        <f>IF(C394="","",C394*Data!C$648)</f>
        <v/>
      </c>
      <c r="F466" s="59" t="str">
        <f>IF(D394="","",D394*Data!D$649)</f>
        <v/>
      </c>
      <c r="G466" s="59" t="str">
        <f>IF(E394="","",E394*Data!E$648)</f>
        <v/>
      </c>
      <c r="H466" s="59" t="str">
        <f>IF(F394="","",F394*Data!F$648)</f>
        <v/>
      </c>
      <c r="I466" s="59" t="str">
        <f>IF(G394="","",G394*Data!G$648)</f>
        <v/>
      </c>
      <c r="J466" s="59" t="str">
        <f>IF(H394="","",H394*Data!H$648)</f>
        <v/>
      </c>
      <c r="K466" s="59" t="str">
        <f>IF(I394="","",I394*Data!I$648)</f>
        <v/>
      </c>
      <c r="L466" s="59" t="str">
        <f>IF(J394="","",J394*Data!J$648)</f>
        <v/>
      </c>
      <c r="M466" s="59" t="str">
        <f>IF(K394="","",K394*Data!K$648)</f>
        <v/>
      </c>
      <c r="N466" s="59" t="str">
        <f>IF(L394="","",L394*Data!L$648)</f>
        <v/>
      </c>
      <c r="O466" s="59" t="str">
        <f>IF(M394="","",M394*Data!M$648)</f>
        <v/>
      </c>
      <c r="P466" s="59" t="str">
        <f>IF(N394="","",N394*Data!N$648)</f>
        <v/>
      </c>
    </row>
    <row r="467" spans="1:19">
      <c r="A467" s="49"/>
      <c r="B467" s="250">
        <f t="shared" si="8"/>
        <v>45848</v>
      </c>
      <c r="C467" s="24"/>
      <c r="D467" s="24"/>
      <c r="E467" s="59" t="str">
        <f>IF(C395="","",C395*Data!C$648)</f>
        <v/>
      </c>
      <c r="F467" s="59" t="str">
        <f>IF(D395="","",D395*Data!D$649)</f>
        <v/>
      </c>
      <c r="G467" s="59" t="str">
        <f>IF(E395="","",E395*Data!E$648)</f>
        <v/>
      </c>
      <c r="H467" s="59" t="str">
        <f>IF(F395="","",F395*Data!F$648)</f>
        <v/>
      </c>
      <c r="I467" s="59" t="str">
        <f>IF(G395="","",G395*Data!G$648)</f>
        <v/>
      </c>
      <c r="J467" s="59" t="str">
        <f>IF(H395="","",H395*Data!H$648)</f>
        <v/>
      </c>
      <c r="K467" s="59" t="str">
        <f>IF(I395="","",I395*Data!I$648)</f>
        <v/>
      </c>
      <c r="L467" s="59" t="str">
        <f>IF(J395="","",J395*Data!J$648)</f>
        <v/>
      </c>
      <c r="M467" s="59" t="str">
        <f>IF(K395="","",K395*Data!K$648)</f>
        <v/>
      </c>
      <c r="N467" s="59" t="str">
        <f>IF(L395="","",L395*Data!L$648)</f>
        <v/>
      </c>
      <c r="O467" s="59" t="str">
        <f>IF(M395="","",M395*Data!M$648)</f>
        <v/>
      </c>
      <c r="P467" s="59" t="str">
        <f>IF(N395="","",N395*Data!N$648)</f>
        <v/>
      </c>
    </row>
    <row r="468" spans="1:19">
      <c r="A468" s="49"/>
      <c r="B468" s="250">
        <f t="shared" si="8"/>
        <v>45855</v>
      </c>
      <c r="C468" s="24"/>
      <c r="D468" s="24"/>
      <c r="E468" s="59" t="str">
        <f>IF(C396="","",C396*Data!C$648)</f>
        <v/>
      </c>
      <c r="F468" s="59" t="str">
        <f>IF(D396="","",D396*Data!D$649)</f>
        <v/>
      </c>
      <c r="G468" s="59" t="str">
        <f>IF(E396="","",E396*Data!E$648)</f>
        <v/>
      </c>
      <c r="H468" s="59" t="str">
        <f>IF(F396="","",F396*Data!F$648)</f>
        <v/>
      </c>
      <c r="I468" s="59" t="str">
        <f>IF(G396="","",G396*Data!G$648)</f>
        <v/>
      </c>
      <c r="J468" s="59" t="str">
        <f>IF(H396="","",H396*Data!H$648)</f>
        <v/>
      </c>
      <c r="K468" s="59" t="str">
        <f>IF(I396="","",I396*Data!I$648)</f>
        <v/>
      </c>
      <c r="L468" s="59" t="str">
        <f>IF(J396="","",J396*Data!J$648)</f>
        <v/>
      </c>
      <c r="M468" s="59" t="str">
        <f>IF(K396="","",K396*Data!K$648)</f>
        <v/>
      </c>
      <c r="N468" s="59" t="str">
        <f>IF(L396="","",L396*Data!L$648)</f>
        <v/>
      </c>
      <c r="O468" s="59" t="str">
        <f>IF(M396="","",M396*Data!M$648)</f>
        <v/>
      </c>
      <c r="P468" s="59" t="str">
        <f>IF(N396="","",N396*Data!N$648)</f>
        <v/>
      </c>
    </row>
    <row r="469" spans="1:19" ht="13.5" thickBot="1">
      <c r="A469" s="50"/>
      <c r="B469" s="251">
        <f>B468+7</f>
        <v>45862</v>
      </c>
      <c r="C469" s="28"/>
      <c r="D469" s="28"/>
      <c r="E469" s="58" t="str">
        <f>IF(C397="","",C397*Data!C$648)</f>
        <v/>
      </c>
      <c r="F469" s="58" t="str">
        <f>IF(D397="","",D397*Data!D$649)</f>
        <v/>
      </c>
      <c r="G469" s="58" t="str">
        <f>IF(E397="","",E397*Data!E$648)</f>
        <v/>
      </c>
      <c r="H469" s="58" t="str">
        <f>IF(F397="","",F397*Data!F$648)</f>
        <v/>
      </c>
      <c r="I469" s="58" t="str">
        <f>IF(G397="","",G397*Data!G$648)</f>
        <v/>
      </c>
      <c r="J469" s="58" t="str">
        <f>IF(H397="","",H397*Data!H$648)</f>
        <v/>
      </c>
      <c r="K469" s="58" t="str">
        <f>IF(I397="","",I397*Data!I$648)</f>
        <v/>
      </c>
      <c r="L469" s="58" t="str">
        <f>IF(J397="","",J397*Data!J$649)</f>
        <v/>
      </c>
      <c r="M469" s="58" t="str">
        <f>IF(K397="","",K397*Data!K$649)</f>
        <v/>
      </c>
      <c r="N469" s="58" t="str">
        <f>IF(L397="","",L397*Data!L$648)</f>
        <v/>
      </c>
      <c r="O469" s="58" t="str">
        <f>IF(M397="","",M397*Data!M$648)</f>
        <v/>
      </c>
      <c r="P469" s="58" t="str">
        <f>IF(N397="","",N397*Data!N$648)</f>
        <v/>
      </c>
    </row>
    <row r="470" spans="1:19">
      <c r="A470" s="52" t="s">
        <v>0</v>
      </c>
      <c r="B470" s="29"/>
      <c r="C470" s="29"/>
      <c r="D470" s="29"/>
      <c r="E470" s="29"/>
      <c r="F470" s="29"/>
      <c r="G470" s="29"/>
      <c r="H470" s="29"/>
      <c r="I470" s="29"/>
      <c r="J470" s="29"/>
      <c r="K470" s="29"/>
      <c r="L470" s="29"/>
      <c r="M470" s="29"/>
      <c r="N470" s="29"/>
      <c r="O470" s="24"/>
      <c r="P470" s="24"/>
    </row>
    <row r="471" spans="1:19" ht="12" customHeight="1">
      <c r="A471" s="95" t="s">
        <v>237</v>
      </c>
    </row>
    <row r="472" spans="1:19">
      <c r="A472" s="53"/>
    </row>
    <row r="473" spans="1:19" ht="13.5" thickBot="1">
      <c r="A473" s="8" t="s">
        <v>403</v>
      </c>
      <c r="B473" s="28"/>
      <c r="C473" s="28"/>
      <c r="D473" s="28"/>
      <c r="E473" s="28"/>
      <c r="F473" s="28"/>
      <c r="G473" s="28"/>
      <c r="H473" s="28"/>
      <c r="I473" s="28"/>
      <c r="J473" s="28"/>
      <c r="K473" s="28"/>
      <c r="L473" s="28"/>
      <c r="M473" s="28"/>
      <c r="N473" s="28"/>
      <c r="O473" s="28"/>
      <c r="P473" s="28"/>
    </row>
    <row r="474" spans="1:19" ht="13.5" customHeight="1">
      <c r="A474" s="372" t="s">
        <v>16</v>
      </c>
      <c r="B474" s="372" t="s">
        <v>119</v>
      </c>
      <c r="C474" s="377" t="s">
        <v>22</v>
      </c>
      <c r="D474" s="385" t="s">
        <v>164</v>
      </c>
      <c r="E474" s="378"/>
      <c r="F474" s="371" t="s">
        <v>275</v>
      </c>
      <c r="G474" s="379" t="s">
        <v>47</v>
      </c>
      <c r="H474" s="380" t="s">
        <v>422</v>
      </c>
      <c r="I474" s="381"/>
      <c r="J474" s="382"/>
      <c r="K474" s="372" t="s">
        <v>277</v>
      </c>
      <c r="L474" s="24"/>
      <c r="M474" s="24"/>
      <c r="N474" s="24"/>
      <c r="O474" s="24"/>
      <c r="P474" s="24"/>
    </row>
    <row r="475" spans="1:19">
      <c r="A475" s="376" t="s">
        <v>38</v>
      </c>
      <c r="B475" s="376" t="s">
        <v>116</v>
      </c>
      <c r="C475" s="383"/>
      <c r="D475" s="373"/>
      <c r="E475" s="374" t="s">
        <v>115</v>
      </c>
      <c r="F475" s="375" t="s">
        <v>276</v>
      </c>
      <c r="G475" s="384"/>
      <c r="H475" s="414" t="s">
        <v>423</v>
      </c>
      <c r="I475" s="381"/>
      <c r="J475" s="382"/>
      <c r="K475" s="376" t="s">
        <v>278</v>
      </c>
      <c r="L475" s="24"/>
      <c r="M475" s="24"/>
      <c r="N475" s="24"/>
      <c r="O475" s="24"/>
      <c r="P475" s="24"/>
    </row>
    <row r="476" spans="1:19" ht="13.5" customHeight="1" thickBot="1">
      <c r="A476" s="259"/>
      <c r="B476" s="259"/>
      <c r="C476" s="314"/>
      <c r="D476" s="260" t="s">
        <v>117</v>
      </c>
      <c r="E476" s="261" t="s">
        <v>118</v>
      </c>
      <c r="F476" s="318"/>
      <c r="G476" s="262"/>
      <c r="H476" s="263"/>
      <c r="I476" s="264"/>
      <c r="J476" s="265"/>
      <c r="K476" s="266"/>
      <c r="L476" s="267"/>
      <c r="M476" s="131"/>
      <c r="N476" s="132"/>
      <c r="O476" s="132"/>
      <c r="P476" s="133"/>
      <c r="Q476" s="24"/>
    </row>
    <row r="477" spans="1:19">
      <c r="A477" s="29"/>
      <c r="B477" s="29"/>
      <c r="C477" s="315" t="s">
        <v>108</v>
      </c>
      <c r="D477" s="54" t="s">
        <v>108</v>
      </c>
      <c r="E477" s="130" t="s">
        <v>115</v>
      </c>
      <c r="F477" s="319" t="s">
        <v>108</v>
      </c>
      <c r="H477" s="30"/>
      <c r="I477" s="102"/>
      <c r="J477" s="29"/>
      <c r="K477" s="130" t="s">
        <v>108</v>
      </c>
      <c r="L477" s="29"/>
      <c r="M477" s="102"/>
      <c r="N477" s="48"/>
      <c r="O477" s="24"/>
      <c r="P477" s="102"/>
      <c r="Q477" s="48"/>
    </row>
    <row r="478" spans="1:19" ht="14.25">
      <c r="A478" s="249">
        <v>2024</v>
      </c>
      <c r="B478" s="250">
        <v>45414</v>
      </c>
      <c r="C478" s="316">
        <f>IF(P405="",NA(),SUM(E405:P405))</f>
        <v>68.928050517244671</v>
      </c>
      <c r="D478" s="71"/>
      <c r="E478" s="109"/>
      <c r="F478" s="320" t="e">
        <f>IF(Data!C657="",NA(),Data!C657)</f>
        <v>#N/A</v>
      </c>
      <c r="I478" s="91"/>
      <c r="J478" s="49"/>
      <c r="K478" s="269">
        <v>52</v>
      </c>
      <c r="L478" s="109"/>
      <c r="M478" s="89"/>
      <c r="N478" s="108"/>
      <c r="O478" s="109"/>
      <c r="P478" s="54"/>
      <c r="Q478" s="54"/>
      <c r="R478" s="54"/>
      <c r="S478" s="54"/>
    </row>
    <row r="479" spans="1:19" ht="14.25">
      <c r="A479" s="49"/>
      <c r="B479" s="250">
        <f>B478+7</f>
        <v>45421</v>
      </c>
      <c r="C479" s="316">
        <f t="shared" ref="C479:C509" si="9">IF(P406="",NA(),SUM(E406:P406))</f>
        <v>71.236889321522071</v>
      </c>
      <c r="D479" s="71"/>
      <c r="E479" s="109"/>
      <c r="F479" s="320" t="e">
        <f>IF(Data!C658="",NA(),Data!C658)</f>
        <v>#N/A</v>
      </c>
      <c r="G479" s="250" t="str">
        <f>IF(Data!E658="","",Data!E658)</f>
        <v/>
      </c>
      <c r="I479" s="91"/>
      <c r="J479" s="49"/>
      <c r="K479" s="269">
        <v>52</v>
      </c>
      <c r="L479" s="109"/>
      <c r="M479" s="89"/>
      <c r="N479" s="108"/>
      <c r="O479" s="109"/>
      <c r="P479" s="89"/>
      <c r="Q479" s="54"/>
    </row>
    <row r="480" spans="1:19" ht="14.25">
      <c r="A480" s="49"/>
      <c r="B480" s="250">
        <f t="shared" ref="B480:B542" si="10">B479+7</f>
        <v>45428</v>
      </c>
      <c r="C480" s="316">
        <f t="shared" si="9"/>
        <v>70.02606404805563</v>
      </c>
      <c r="D480" s="71"/>
      <c r="E480" s="109"/>
      <c r="F480" s="320">
        <f>IF(Data!C659="",NA(),Data!C659)</f>
        <v>74</v>
      </c>
      <c r="G480" s="250">
        <f>IF(Data!E659="","",Data!E659)</f>
        <v>45422</v>
      </c>
      <c r="I480" s="91"/>
      <c r="J480" s="49"/>
      <c r="K480" s="269">
        <v>52</v>
      </c>
      <c r="L480" s="109"/>
      <c r="M480" s="89"/>
      <c r="N480" s="108"/>
      <c r="O480" s="109"/>
      <c r="P480" s="89"/>
    </row>
    <row r="481" spans="1:17" ht="14.25">
      <c r="A481" s="49"/>
      <c r="B481" s="250">
        <f t="shared" si="10"/>
        <v>45435</v>
      </c>
      <c r="C481" s="316">
        <f t="shared" si="9"/>
        <v>73.23166427521646</v>
      </c>
      <c r="D481" s="71"/>
      <c r="E481" s="109"/>
      <c r="F481" s="320">
        <f>IF(Data!C660="",NA(),Data!C660)</f>
        <v>74</v>
      </c>
      <c r="G481" s="250" t="str">
        <f>IF(Data!E660="","",Data!E660)</f>
        <v/>
      </c>
      <c r="I481" s="91"/>
      <c r="J481" s="49"/>
      <c r="K481" s="269">
        <v>52</v>
      </c>
      <c r="L481" s="109"/>
      <c r="M481" s="89"/>
      <c r="N481" s="108"/>
      <c r="O481" s="109"/>
      <c r="P481" s="89"/>
      <c r="Q481" s="54"/>
    </row>
    <row r="482" spans="1:17" ht="14.25">
      <c r="A482" s="49"/>
      <c r="B482" s="250">
        <f t="shared" si="10"/>
        <v>45442</v>
      </c>
      <c r="C482" s="316">
        <f t="shared" si="9"/>
        <v>71.556985640873805</v>
      </c>
      <c r="D482" s="71"/>
      <c r="E482" s="109"/>
      <c r="F482" s="320">
        <f>IF(Data!C661="",NA(),Data!C661)</f>
        <v>74</v>
      </c>
      <c r="G482" s="250" t="str">
        <f>IF(Data!E661="","",Data!E661)</f>
        <v/>
      </c>
      <c r="I482" s="91"/>
      <c r="J482" s="49"/>
      <c r="K482" s="269">
        <v>52</v>
      </c>
      <c r="L482" s="109"/>
      <c r="M482" s="89"/>
      <c r="N482" s="108"/>
      <c r="O482" s="109"/>
      <c r="P482" s="89"/>
      <c r="Q482" s="54"/>
    </row>
    <row r="483" spans="1:17" ht="14.25">
      <c r="A483" s="49"/>
      <c r="B483" s="250">
        <f t="shared" si="10"/>
        <v>45449</v>
      </c>
      <c r="C483" s="316">
        <f>IF(P410="",NA(),SUM(E410:P410))</f>
        <v>68.712504132690782</v>
      </c>
      <c r="D483" s="71"/>
      <c r="E483" s="109"/>
      <c r="F483" s="320">
        <f>IF(Data!C662="",NA(),Data!C662)</f>
        <v>74</v>
      </c>
      <c r="I483" s="91"/>
      <c r="J483" s="49"/>
      <c r="K483" s="269">
        <v>52</v>
      </c>
      <c r="L483" s="109"/>
      <c r="M483" s="89"/>
      <c r="N483" s="108"/>
      <c r="O483" s="109"/>
      <c r="P483" s="89"/>
      <c r="Q483" s="54"/>
    </row>
    <row r="484" spans="1:17" ht="14.25">
      <c r="A484" s="49"/>
      <c r="B484" s="250">
        <f t="shared" si="10"/>
        <v>45456</v>
      </c>
      <c r="C484" s="316">
        <f t="shared" si="9"/>
        <v>66.669450438277281</v>
      </c>
      <c r="D484" s="71"/>
      <c r="E484" s="109"/>
      <c r="F484" s="320">
        <f>IF(Data!C663="",NA(),Data!C663)</f>
        <v>70</v>
      </c>
      <c r="G484" s="250">
        <f>IF(Data!E663="","",Data!E663)</f>
        <v>45455</v>
      </c>
      <c r="I484" s="91"/>
      <c r="J484" s="49"/>
      <c r="K484" s="269">
        <v>52</v>
      </c>
      <c r="L484" s="109"/>
      <c r="M484" s="89"/>
      <c r="N484" s="108"/>
      <c r="O484" s="109"/>
      <c r="P484" s="89"/>
      <c r="Q484" s="54"/>
    </row>
    <row r="485" spans="1:17" ht="14.25">
      <c r="A485" s="49"/>
      <c r="B485" s="250">
        <f t="shared" si="10"/>
        <v>45463</v>
      </c>
      <c r="C485" s="316">
        <f t="shared" si="9"/>
        <v>67.202940884089656</v>
      </c>
      <c r="D485" s="71"/>
      <c r="E485" s="109"/>
      <c r="F485" s="320">
        <f>IF(Data!C664="",NA(),Data!C664)</f>
        <v>70</v>
      </c>
      <c r="G485" s="250" t="str">
        <f>IF(Data!E664="","",Data!E664)</f>
        <v/>
      </c>
      <c r="I485" s="91"/>
      <c r="J485" s="49"/>
      <c r="K485" s="269">
        <v>52</v>
      </c>
      <c r="L485" s="109"/>
      <c r="M485" s="89"/>
      <c r="N485" s="108"/>
      <c r="O485" s="109"/>
      <c r="P485" s="89"/>
      <c r="Q485" s="24"/>
    </row>
    <row r="486" spans="1:17" ht="14.25">
      <c r="A486" s="49"/>
      <c r="B486" s="250">
        <f t="shared" si="10"/>
        <v>45470</v>
      </c>
      <c r="C486" s="316">
        <f t="shared" si="9"/>
        <v>69.190982951734867</v>
      </c>
      <c r="D486" s="71"/>
      <c r="E486" s="109"/>
      <c r="F486" s="320">
        <f>IF(Data!C665="",NA(),Data!C665)</f>
        <v>70</v>
      </c>
      <c r="G486" s="250" t="str">
        <f>IF(Data!E665="","",Data!E665)</f>
        <v/>
      </c>
      <c r="I486" s="91"/>
      <c r="J486" s="49"/>
      <c r="K486" s="269">
        <v>52</v>
      </c>
      <c r="L486" s="109"/>
      <c r="M486" s="89"/>
      <c r="N486" s="108"/>
      <c r="O486" s="109"/>
      <c r="P486" s="89"/>
      <c r="Q486" s="54"/>
    </row>
    <row r="487" spans="1:17" ht="14.25">
      <c r="A487" s="49"/>
      <c r="B487" s="250">
        <f t="shared" si="10"/>
        <v>45477</v>
      </c>
      <c r="C487" s="316">
        <f t="shared" si="9"/>
        <v>65.858956805511866</v>
      </c>
      <c r="D487" s="71"/>
      <c r="E487" s="109"/>
      <c r="F487" s="320">
        <f>IF(Data!C666="",NA(),Data!C666)</f>
        <v>70</v>
      </c>
      <c r="I487" s="91"/>
      <c r="J487" s="49"/>
      <c r="K487" s="269">
        <v>52</v>
      </c>
      <c r="L487" s="109"/>
      <c r="M487" s="89"/>
      <c r="N487" s="108"/>
      <c r="O487" s="109"/>
      <c r="P487" s="89"/>
      <c r="Q487" s="54"/>
    </row>
    <row r="488" spans="1:17" ht="14.25">
      <c r="A488" s="49"/>
      <c r="B488" s="250">
        <f t="shared" si="10"/>
        <v>45484</v>
      </c>
      <c r="C488" s="316">
        <f t="shared" si="9"/>
        <v>65.842468054060561</v>
      </c>
      <c r="D488" s="71"/>
      <c r="E488" s="109"/>
      <c r="F488" s="320">
        <f>IF(Data!C667="",NA(),Data!C667)</f>
        <v>70</v>
      </c>
      <c r="G488" s="250" t="str">
        <f>IF(Data!E667="","",Data!E667)</f>
        <v/>
      </c>
      <c r="I488" s="91"/>
      <c r="J488" s="49"/>
      <c r="K488" s="269">
        <v>52</v>
      </c>
      <c r="L488" s="109"/>
      <c r="M488" s="89"/>
      <c r="N488" s="108"/>
      <c r="O488" s="109"/>
      <c r="P488" s="89"/>
      <c r="Q488" s="54"/>
    </row>
    <row r="489" spans="1:17" ht="14.25">
      <c r="A489" s="49"/>
      <c r="B489" s="250">
        <f t="shared" si="10"/>
        <v>45491</v>
      </c>
      <c r="C489" s="316">
        <f t="shared" si="9"/>
        <v>66.87192756009199</v>
      </c>
      <c r="D489" s="71"/>
      <c r="E489" s="109"/>
      <c r="F489" s="320">
        <f>IF(Data!C668="",NA(),Data!C668)</f>
        <v>68</v>
      </c>
      <c r="G489" s="250">
        <f>IF(Data!E668="","",Data!E668)</f>
        <v>45485</v>
      </c>
      <c r="I489" s="91"/>
      <c r="J489" s="49"/>
      <c r="K489" s="269">
        <v>52</v>
      </c>
      <c r="L489" s="109"/>
      <c r="M489" s="89"/>
      <c r="N489" s="108"/>
      <c r="O489" s="109"/>
      <c r="P489" s="89"/>
    </row>
    <row r="490" spans="1:17" ht="14.25">
      <c r="A490" s="49"/>
      <c r="B490" s="250">
        <f t="shared" si="10"/>
        <v>45498</v>
      </c>
      <c r="C490" s="316">
        <f t="shared" si="9"/>
        <v>63.778300178589518</v>
      </c>
      <c r="D490" s="71"/>
      <c r="E490" s="109"/>
      <c r="F490" s="320">
        <f>IF(Data!C669="",NA(),Data!C669)</f>
        <v>68</v>
      </c>
      <c r="G490" s="250" t="str">
        <f>IF(Data!E669="","",Data!E669)</f>
        <v/>
      </c>
      <c r="I490" s="91"/>
      <c r="J490" s="49"/>
      <c r="K490" s="269">
        <v>52</v>
      </c>
      <c r="L490" s="109"/>
      <c r="M490" s="89"/>
      <c r="N490" s="108"/>
      <c r="O490" s="109"/>
      <c r="P490" s="89"/>
      <c r="Q490" s="24"/>
    </row>
    <row r="491" spans="1:17" ht="14.25">
      <c r="A491" s="49"/>
      <c r="B491" s="250">
        <f t="shared" si="10"/>
        <v>45505</v>
      </c>
      <c r="C491" s="316">
        <f t="shared" si="9"/>
        <v>62.850575674124443</v>
      </c>
      <c r="D491" s="71"/>
      <c r="E491" s="109"/>
      <c r="F491" s="320">
        <f>IF(Data!C670="",NA(),Data!C670)</f>
        <v>68</v>
      </c>
      <c r="I491" s="91"/>
      <c r="J491" s="49"/>
      <c r="K491" s="269">
        <v>52</v>
      </c>
      <c r="L491" s="109"/>
      <c r="M491" s="89"/>
      <c r="N491" s="108"/>
      <c r="O491" s="109"/>
      <c r="P491" s="89"/>
      <c r="Q491" s="54"/>
    </row>
    <row r="492" spans="1:17" ht="14.25">
      <c r="A492" s="49"/>
      <c r="B492" s="250">
        <f t="shared" si="10"/>
        <v>45512</v>
      </c>
      <c r="C492" s="316">
        <f t="shared" si="9"/>
        <v>61.894162992527839</v>
      </c>
      <c r="D492" s="71"/>
      <c r="E492" s="109"/>
      <c r="F492" s="320">
        <f>IF(Data!C671="",NA(),Data!C671)</f>
        <v>68</v>
      </c>
      <c r="G492" s="250" t="str">
        <f>IF(Data!E671="","",Data!E671)</f>
        <v/>
      </c>
      <c r="I492" s="91"/>
      <c r="J492" s="49"/>
      <c r="K492" s="269">
        <v>52</v>
      </c>
      <c r="L492" s="109"/>
      <c r="M492" s="89"/>
      <c r="N492" s="108"/>
      <c r="O492" s="109"/>
      <c r="P492" s="89"/>
      <c r="Q492" s="54"/>
    </row>
    <row r="493" spans="1:17" ht="14.25">
      <c r="A493" s="49"/>
      <c r="B493" s="250">
        <f t="shared" si="10"/>
        <v>45519</v>
      </c>
      <c r="C493" s="316">
        <f t="shared" si="9"/>
        <v>61.909136426654911</v>
      </c>
      <c r="D493" s="71"/>
      <c r="E493" s="109"/>
      <c r="F493" s="320">
        <f>IF(Data!C672="",NA(),Data!C672)</f>
        <v>66</v>
      </c>
      <c r="G493" s="250">
        <f>IF(Data!E672="","",Data!E672)</f>
        <v>45516</v>
      </c>
      <c r="I493" s="91"/>
      <c r="J493" s="49"/>
      <c r="K493" s="269">
        <v>52</v>
      </c>
      <c r="L493" s="109"/>
      <c r="M493" s="89"/>
      <c r="N493" s="108"/>
      <c r="O493" s="109"/>
      <c r="P493" s="89"/>
      <c r="Q493" s="54"/>
    </row>
    <row r="494" spans="1:17" ht="14.25">
      <c r="A494" s="49"/>
      <c r="B494" s="250">
        <f t="shared" si="10"/>
        <v>45526</v>
      </c>
      <c r="C494" s="316">
        <f t="shared" si="9"/>
        <v>64.041745153944902</v>
      </c>
      <c r="D494" s="71"/>
      <c r="E494" s="109"/>
      <c r="F494" s="320">
        <f>IF(Data!C673="",NA(),Data!C673)</f>
        <v>66</v>
      </c>
      <c r="G494" s="250" t="str">
        <f>IF(Data!E673="","",Data!E673)</f>
        <v/>
      </c>
      <c r="I494" s="91"/>
      <c r="J494" s="49"/>
      <c r="K494" s="269">
        <v>52</v>
      </c>
      <c r="L494" s="109"/>
      <c r="M494" s="89"/>
      <c r="N494" s="108"/>
      <c r="O494" s="109"/>
      <c r="P494" s="89"/>
      <c r="Q494" s="24"/>
    </row>
    <row r="495" spans="1:17" ht="14.25">
      <c r="A495" s="49"/>
      <c r="B495" s="250">
        <f t="shared" si="10"/>
        <v>45533</v>
      </c>
      <c r="C495" s="316">
        <f>IF(P422="",NA(),SUM(E422:P422))</f>
        <v>64.681754289505449</v>
      </c>
      <c r="D495" s="71"/>
      <c r="E495" s="109"/>
      <c r="F495" s="320">
        <f>IF(Data!C674="",NA(),Data!C674)</f>
        <v>66</v>
      </c>
      <c r="G495" s="250" t="str">
        <f>IF(Data!E674="","",Data!E674)</f>
        <v/>
      </c>
      <c r="I495" s="91"/>
      <c r="J495" s="49"/>
      <c r="K495" s="269">
        <v>52</v>
      </c>
      <c r="L495" s="109"/>
      <c r="M495" s="89"/>
      <c r="N495" s="108"/>
      <c r="O495" s="109"/>
      <c r="P495" s="89"/>
      <c r="Q495" s="54"/>
    </row>
    <row r="496" spans="1:17" ht="14.25">
      <c r="A496" s="49"/>
      <c r="B496" s="250">
        <f t="shared" si="10"/>
        <v>45540</v>
      </c>
      <c r="C496" s="316">
        <f t="shared" si="9"/>
        <v>64.197256608056279</v>
      </c>
      <c r="D496" s="71"/>
      <c r="E496" s="109"/>
      <c r="F496" s="320">
        <f>IF(Data!C675="",NA(),Data!C675)</f>
        <v>66</v>
      </c>
      <c r="G496" s="250" t="str">
        <f>IF(Data!E675="","",Data!E675)</f>
        <v/>
      </c>
      <c r="I496" s="91"/>
      <c r="J496" s="49"/>
      <c r="K496" s="269">
        <v>52</v>
      </c>
      <c r="L496" s="109"/>
      <c r="M496" s="89"/>
      <c r="N496" s="108"/>
      <c r="O496" s="109"/>
      <c r="P496" s="89"/>
      <c r="Q496" s="54" t="s">
        <v>183</v>
      </c>
    </row>
    <row r="497" spans="1:17" ht="14.25">
      <c r="A497" s="49"/>
      <c r="B497" s="250">
        <f t="shared" si="10"/>
        <v>45547</v>
      </c>
      <c r="C497" s="316" t="e">
        <f t="shared" si="9"/>
        <v>#N/A</v>
      </c>
      <c r="D497" s="71"/>
      <c r="E497" s="109"/>
      <c r="F497" s="320" t="e">
        <f>IF(Data!C676="",NA(),Data!C676)</f>
        <v>#N/A</v>
      </c>
      <c r="G497" s="250">
        <f>IF(Data!E676="","",Data!E676)</f>
        <v>45547</v>
      </c>
      <c r="I497" s="91"/>
      <c r="J497" s="49"/>
      <c r="K497" s="269">
        <v>52</v>
      </c>
      <c r="L497" s="109"/>
      <c r="M497" s="89"/>
      <c r="N497" s="108"/>
      <c r="O497" s="109"/>
      <c r="P497" s="89"/>
      <c r="Q497" s="54"/>
    </row>
    <row r="498" spans="1:17" ht="14.25">
      <c r="A498" s="49"/>
      <c r="B498" s="250">
        <f t="shared" si="10"/>
        <v>45554</v>
      </c>
      <c r="C498" s="316" t="e">
        <f t="shared" si="9"/>
        <v>#N/A</v>
      </c>
      <c r="D498" s="71"/>
      <c r="E498" s="109"/>
      <c r="F498" s="320" t="e">
        <f>IF(Data!C677="",NA(),Data!C677)</f>
        <v>#N/A</v>
      </c>
      <c r="G498" s="250" t="str">
        <f>IF(Data!E677="","",Data!E677)</f>
        <v/>
      </c>
      <c r="I498" s="91"/>
      <c r="J498" s="49"/>
      <c r="K498" s="269">
        <v>52</v>
      </c>
      <c r="L498" s="109"/>
      <c r="M498" s="89"/>
      <c r="N498" s="108"/>
      <c r="O498" s="109"/>
      <c r="P498" s="89"/>
    </row>
    <row r="499" spans="1:17" ht="14.25">
      <c r="A499" s="49"/>
      <c r="B499" s="250">
        <f t="shared" si="10"/>
        <v>45561</v>
      </c>
      <c r="C499" s="316" t="e">
        <f t="shared" si="9"/>
        <v>#N/A</v>
      </c>
      <c r="D499" s="71"/>
      <c r="E499" s="109"/>
      <c r="F499" s="320" t="e">
        <f>IF(Data!C678="",NA(),Data!C678)</f>
        <v>#N/A</v>
      </c>
      <c r="G499" s="250" t="str">
        <f>IF(Data!E678="","",Data!E678)</f>
        <v/>
      </c>
      <c r="I499" s="91"/>
      <c r="J499" s="49"/>
      <c r="K499" s="269">
        <v>52</v>
      </c>
      <c r="L499" s="109"/>
      <c r="M499" s="89"/>
      <c r="N499" s="108"/>
      <c r="O499" s="109"/>
      <c r="P499" s="89"/>
      <c r="Q499" s="54"/>
    </row>
    <row r="500" spans="1:17" ht="14.25">
      <c r="A500" s="49"/>
      <c r="B500" s="250">
        <f t="shared" si="10"/>
        <v>45568</v>
      </c>
      <c r="C500" s="316" t="e">
        <f t="shared" si="9"/>
        <v>#N/A</v>
      </c>
      <c r="D500" s="71"/>
      <c r="E500" s="109"/>
      <c r="F500" s="320" t="e">
        <f>IF(Data!C679="",NA(),Data!C679)</f>
        <v>#N/A</v>
      </c>
      <c r="G500" s="250"/>
      <c r="I500" s="91"/>
      <c r="J500" s="49"/>
      <c r="K500" s="269">
        <v>52</v>
      </c>
      <c r="L500" s="109"/>
      <c r="M500" s="89"/>
      <c r="N500" s="108"/>
      <c r="O500" s="109"/>
      <c r="P500" s="89"/>
      <c r="Q500" s="54"/>
    </row>
    <row r="501" spans="1:17" ht="14.25">
      <c r="A501" s="49"/>
      <c r="B501" s="250">
        <f t="shared" si="10"/>
        <v>45575</v>
      </c>
      <c r="C501" s="316" t="e">
        <f t="shared" si="9"/>
        <v>#N/A</v>
      </c>
      <c r="D501" s="71"/>
      <c r="E501" s="109"/>
      <c r="F501" s="320" t="e">
        <f>IF(Data!C680="",NA(),Data!C680)</f>
        <v>#N/A</v>
      </c>
      <c r="G501" s="250"/>
      <c r="I501" s="91"/>
      <c r="J501" s="49"/>
      <c r="K501" s="269">
        <v>52</v>
      </c>
      <c r="L501" s="109"/>
      <c r="M501" s="89"/>
      <c r="N501" s="108"/>
      <c r="O501" s="109"/>
      <c r="P501" s="89"/>
      <c r="Q501" s="54"/>
    </row>
    <row r="502" spans="1:17" ht="14.25">
      <c r="A502" s="49"/>
      <c r="B502" s="250">
        <f t="shared" si="10"/>
        <v>45582</v>
      </c>
      <c r="C502" s="316" t="e">
        <f t="shared" si="9"/>
        <v>#N/A</v>
      </c>
      <c r="D502" s="71"/>
      <c r="E502" s="109"/>
      <c r="F502" s="320" t="e">
        <f>IF(Data!C681="",NA(),Data!C681)</f>
        <v>#N/A</v>
      </c>
      <c r="G502" s="250" t="str">
        <f>IF(Data!E681="","",Data!E681)</f>
        <v/>
      </c>
      <c r="I502" s="91"/>
      <c r="J502" s="49"/>
      <c r="K502" s="269">
        <v>52</v>
      </c>
      <c r="L502" s="109"/>
      <c r="M502" s="89"/>
      <c r="N502" s="108"/>
      <c r="O502" s="109"/>
      <c r="P502" s="89"/>
      <c r="Q502" s="24"/>
    </row>
    <row r="503" spans="1:17" ht="14.25">
      <c r="A503" s="49"/>
      <c r="B503" s="250">
        <f t="shared" si="10"/>
        <v>45589</v>
      </c>
      <c r="C503" s="316" t="e">
        <f t="shared" si="9"/>
        <v>#N/A</v>
      </c>
      <c r="D503" s="71"/>
      <c r="E503" s="109"/>
      <c r="F503" s="320" t="e">
        <f>IF(Data!C682="",NA(),Data!C682)</f>
        <v>#N/A</v>
      </c>
      <c r="G503" s="250" t="str">
        <f>IF(Data!E682="","",Data!E682)</f>
        <v/>
      </c>
      <c r="I503" s="91"/>
      <c r="J503" s="49"/>
      <c r="K503" s="269">
        <v>52</v>
      </c>
      <c r="L503" s="109"/>
      <c r="M503" s="89"/>
      <c r="N503" s="108"/>
      <c r="O503" s="109"/>
      <c r="P503" s="89"/>
      <c r="Q503" s="54"/>
    </row>
    <row r="504" spans="1:17" ht="14.25">
      <c r="A504" s="49"/>
      <c r="B504" s="250">
        <f t="shared" si="10"/>
        <v>45596</v>
      </c>
      <c r="C504" s="316" t="e">
        <f t="shared" si="9"/>
        <v>#N/A</v>
      </c>
      <c r="D504" s="71"/>
      <c r="E504" s="109"/>
      <c r="F504" s="320" t="e">
        <f>IF(Data!C683="",NA(),Data!C683)</f>
        <v>#N/A</v>
      </c>
      <c r="G504" s="250" t="str">
        <f>IF(Data!E683="","",Data!E683)</f>
        <v/>
      </c>
      <c r="I504" s="91"/>
      <c r="J504" s="49"/>
      <c r="K504" s="269">
        <v>52</v>
      </c>
      <c r="L504" s="109"/>
      <c r="M504" s="89"/>
      <c r="N504" s="108"/>
      <c r="O504" s="109"/>
      <c r="P504" s="89"/>
      <c r="Q504" s="54"/>
    </row>
    <row r="505" spans="1:17" ht="14.25">
      <c r="A505" s="49"/>
      <c r="B505" s="250">
        <f t="shared" si="10"/>
        <v>45603</v>
      </c>
      <c r="C505" s="316" t="e">
        <f t="shared" si="9"/>
        <v>#N/A</v>
      </c>
      <c r="D505" s="71"/>
      <c r="E505" s="109"/>
      <c r="F505" s="320" t="e">
        <f>IF(Data!C684="",NA(),Data!C684)</f>
        <v>#N/A</v>
      </c>
      <c r="G505" s="250" t="str">
        <f>IF(Data!E684="","",Data!E684)</f>
        <v/>
      </c>
      <c r="I505" s="91"/>
      <c r="J505" s="49"/>
      <c r="K505" s="269">
        <v>52</v>
      </c>
      <c r="L505" s="109"/>
      <c r="M505" s="89"/>
      <c r="N505" s="108"/>
      <c r="O505" s="109"/>
      <c r="P505" s="89"/>
      <c r="Q505" s="54"/>
    </row>
    <row r="506" spans="1:17" ht="14.25">
      <c r="A506" s="49"/>
      <c r="B506" s="250">
        <f t="shared" si="10"/>
        <v>45610</v>
      </c>
      <c r="C506" s="316" t="e">
        <f t="shared" si="9"/>
        <v>#N/A</v>
      </c>
      <c r="D506" s="71"/>
      <c r="E506" s="109"/>
      <c r="F506" s="320" t="e">
        <f>IF(Data!C685="",NA(),Data!C685)</f>
        <v>#N/A</v>
      </c>
      <c r="G506" s="250" t="str">
        <f>IF(Data!E685="","",Data!E685)</f>
        <v/>
      </c>
      <c r="I506" s="91"/>
      <c r="J506" s="49"/>
      <c r="K506" s="269">
        <v>52</v>
      </c>
      <c r="L506" s="109"/>
      <c r="M506" s="89"/>
      <c r="N506" s="108"/>
      <c r="O506" s="109"/>
      <c r="P506" s="89"/>
      <c r="Q506" s="24"/>
    </row>
    <row r="507" spans="1:17" ht="14.25">
      <c r="A507" s="49"/>
      <c r="B507" s="250">
        <f t="shared" si="10"/>
        <v>45617</v>
      </c>
      <c r="C507" s="316" t="e">
        <f t="shared" si="9"/>
        <v>#N/A</v>
      </c>
      <c r="D507" s="71"/>
      <c r="E507" s="109"/>
      <c r="F507" s="320" t="e">
        <f>IF(Data!C686="",NA(),Data!C686)</f>
        <v>#N/A</v>
      </c>
      <c r="G507" s="250" t="str">
        <f>IF(Data!E686="","",Data!E686)</f>
        <v/>
      </c>
      <c r="I507" s="91"/>
      <c r="J507" s="49"/>
      <c r="K507" s="269">
        <v>52</v>
      </c>
      <c r="L507" s="109"/>
      <c r="M507" s="89"/>
      <c r="N507" s="108"/>
      <c r="O507" s="109"/>
      <c r="P507" s="89"/>
      <c r="Q507" s="54"/>
    </row>
    <row r="508" spans="1:17" ht="14.25">
      <c r="A508" s="49"/>
      <c r="B508" s="250">
        <f t="shared" si="10"/>
        <v>45624</v>
      </c>
      <c r="C508" s="316" t="e">
        <f t="shared" si="9"/>
        <v>#N/A</v>
      </c>
      <c r="D508" s="71"/>
      <c r="E508" s="109"/>
      <c r="F508" s="320" t="e">
        <f>IF(Data!C687="",NA(),Data!C687)</f>
        <v>#N/A</v>
      </c>
      <c r="G508" s="250" t="str">
        <f>IF(Data!E687="","",Data!E687)</f>
        <v/>
      </c>
      <c r="I508" s="91"/>
      <c r="J508" s="49"/>
      <c r="K508" s="269">
        <v>52</v>
      </c>
      <c r="L508" s="109"/>
      <c r="M508" s="89"/>
      <c r="N508" s="108"/>
      <c r="O508" s="109"/>
      <c r="P508" s="89"/>
      <c r="Q508" s="54"/>
    </row>
    <row r="509" spans="1:17" ht="14.25">
      <c r="A509" s="49"/>
      <c r="B509" s="250">
        <f t="shared" si="10"/>
        <v>45631</v>
      </c>
      <c r="C509" s="316" t="e">
        <f t="shared" si="9"/>
        <v>#N/A</v>
      </c>
      <c r="D509" s="71"/>
      <c r="E509" s="109"/>
      <c r="F509" s="320" t="e">
        <f>IF(Data!C688="",NA(),Data!C688)</f>
        <v>#N/A</v>
      </c>
      <c r="G509" s="250" t="str">
        <f>IF(Data!E688="","",Data!E688)</f>
        <v/>
      </c>
      <c r="I509" s="91"/>
      <c r="J509" s="49"/>
      <c r="K509" s="269">
        <v>52</v>
      </c>
      <c r="L509" s="109"/>
      <c r="M509" s="89"/>
      <c r="N509" s="108"/>
      <c r="O509" s="109"/>
      <c r="P509" s="89"/>
      <c r="Q509" s="54"/>
    </row>
    <row r="510" spans="1:17" ht="14.25">
      <c r="A510" s="49"/>
      <c r="B510" s="250">
        <f t="shared" si="10"/>
        <v>45638</v>
      </c>
      <c r="C510" s="316" t="e">
        <f t="shared" ref="C510:C541" si="11">IF(P437="",NA(),SUM(E437:P437))</f>
        <v>#N/A</v>
      </c>
      <c r="D510" s="71"/>
      <c r="E510" s="109"/>
      <c r="F510" s="320" t="e">
        <f>IF(Data!C689="",NA(),Data!C689)</f>
        <v>#N/A</v>
      </c>
      <c r="G510" s="250" t="str">
        <f>IF(Data!E689="","",Data!E689)</f>
        <v/>
      </c>
      <c r="I510" s="91"/>
      <c r="J510" s="49"/>
      <c r="K510" s="269">
        <v>52</v>
      </c>
      <c r="L510" s="109"/>
      <c r="M510" s="89"/>
      <c r="N510" s="108"/>
      <c r="O510" s="109"/>
      <c r="P510" s="89"/>
      <c r="Q510" s="54"/>
    </row>
    <row r="511" spans="1:17" ht="14.25">
      <c r="A511" s="49"/>
      <c r="B511" s="250">
        <f t="shared" si="10"/>
        <v>45645</v>
      </c>
      <c r="C511" s="316" t="e">
        <f t="shared" si="11"/>
        <v>#N/A</v>
      </c>
      <c r="D511" s="71"/>
      <c r="E511" s="109"/>
      <c r="F511" s="320" t="e">
        <f>IF(Data!C690="",NA(),Data!C690)</f>
        <v>#N/A</v>
      </c>
      <c r="G511" s="250" t="str">
        <f>IF(Data!E690="","",Data!E690)</f>
        <v/>
      </c>
      <c r="I511" s="91"/>
      <c r="J511" s="49"/>
      <c r="K511" s="269">
        <v>52</v>
      </c>
      <c r="L511" s="109"/>
      <c r="M511" s="89"/>
      <c r="N511" s="108"/>
      <c r="O511" s="109"/>
      <c r="P511" s="89"/>
      <c r="Q511" s="24"/>
    </row>
    <row r="512" spans="1:17" ht="14.25">
      <c r="A512" s="49"/>
      <c r="B512" s="250">
        <f t="shared" si="10"/>
        <v>45652</v>
      </c>
      <c r="C512" s="316" t="e">
        <f t="shared" si="11"/>
        <v>#N/A</v>
      </c>
      <c r="D512" s="71"/>
      <c r="E512" s="109"/>
      <c r="F512" s="320" t="e">
        <f>IF(Data!C691="",NA(),Data!C691)</f>
        <v>#N/A</v>
      </c>
      <c r="G512" s="250" t="str">
        <f>IF(Data!E691="","",Data!E691)</f>
        <v/>
      </c>
      <c r="I512" s="91"/>
      <c r="J512" s="49"/>
      <c r="K512" s="269">
        <v>52</v>
      </c>
      <c r="L512" s="109"/>
      <c r="M512" s="89"/>
      <c r="N512" s="108"/>
      <c r="O512" s="109"/>
      <c r="P512" s="89"/>
      <c r="Q512" s="24"/>
    </row>
    <row r="513" spans="1:17" ht="14.25">
      <c r="A513" s="249">
        <f>A478+1</f>
        <v>2025</v>
      </c>
      <c r="B513" s="250">
        <f t="shared" si="10"/>
        <v>45659</v>
      </c>
      <c r="C513" s="316" t="e">
        <f t="shared" si="11"/>
        <v>#N/A</v>
      </c>
      <c r="D513" s="71"/>
      <c r="E513" s="109"/>
      <c r="F513" s="320" t="e">
        <f>IF(Data!C692="",NA(),Data!C692)</f>
        <v>#N/A</v>
      </c>
      <c r="G513" s="250" t="str">
        <f>IF(Data!E692="","",Data!E692)</f>
        <v/>
      </c>
      <c r="I513" s="91"/>
      <c r="J513" s="49"/>
      <c r="K513" s="269">
        <v>52</v>
      </c>
      <c r="L513" s="109"/>
      <c r="M513" s="89"/>
      <c r="N513" s="108"/>
      <c r="O513" s="109"/>
      <c r="P513" s="89"/>
      <c r="Q513" s="54"/>
    </row>
    <row r="514" spans="1:17" ht="14.25">
      <c r="A514" s="49"/>
      <c r="B514" s="250">
        <f t="shared" si="10"/>
        <v>45666</v>
      </c>
      <c r="C514" s="316" t="e">
        <f t="shared" si="11"/>
        <v>#N/A</v>
      </c>
      <c r="D514" s="71"/>
      <c r="E514" s="109"/>
      <c r="F514" s="320" t="e">
        <f>IF(Data!C693="",NA(),Data!C693)</f>
        <v>#N/A</v>
      </c>
      <c r="G514" s="250" t="str">
        <f>IF(Data!E693="","",Data!E693)</f>
        <v/>
      </c>
      <c r="I514" s="91"/>
      <c r="J514" s="49"/>
      <c r="K514" s="269">
        <v>52</v>
      </c>
      <c r="L514" s="109"/>
      <c r="M514" s="89"/>
      <c r="N514" s="108"/>
      <c r="O514" s="109"/>
      <c r="P514" s="89"/>
      <c r="Q514" s="54"/>
    </row>
    <row r="515" spans="1:17" ht="14.25">
      <c r="A515" s="49"/>
      <c r="B515" s="250">
        <f t="shared" si="10"/>
        <v>45673</v>
      </c>
      <c r="C515" s="316" t="e">
        <f t="shared" si="11"/>
        <v>#N/A</v>
      </c>
      <c r="D515" s="71"/>
      <c r="E515" s="109"/>
      <c r="F515" s="320" t="e">
        <f>IF(Data!C694="",NA(),Data!C694)</f>
        <v>#N/A</v>
      </c>
      <c r="G515" s="250" t="str">
        <f>IF(Data!E694="","",Data!E694)</f>
        <v/>
      </c>
      <c r="I515" s="91"/>
      <c r="J515" s="49"/>
      <c r="K515" s="269">
        <v>52</v>
      </c>
      <c r="L515" s="109"/>
      <c r="M515" s="89"/>
      <c r="N515" s="108"/>
      <c r="O515" s="109"/>
      <c r="P515" s="89"/>
    </row>
    <row r="516" spans="1:17" ht="14.25">
      <c r="A516" s="49"/>
      <c r="B516" s="250">
        <f t="shared" si="10"/>
        <v>45680</v>
      </c>
      <c r="C516" s="316" t="e">
        <f t="shared" si="11"/>
        <v>#N/A</v>
      </c>
      <c r="D516" s="71"/>
      <c r="E516" s="109"/>
      <c r="F516" s="320" t="e">
        <f>IF(Data!C695="",NA(),Data!C695)</f>
        <v>#N/A</v>
      </c>
      <c r="G516" s="250" t="str">
        <f>IF(Data!E695="","",Data!E695)</f>
        <v/>
      </c>
      <c r="I516" s="91"/>
      <c r="J516" s="49"/>
      <c r="K516" s="269">
        <v>52</v>
      </c>
      <c r="L516" s="109"/>
      <c r="M516" s="89"/>
      <c r="N516" s="108"/>
      <c r="O516" s="109"/>
      <c r="P516" s="89"/>
      <c r="Q516" s="24"/>
    </row>
    <row r="517" spans="1:17" ht="14.25">
      <c r="A517" s="49"/>
      <c r="B517" s="250">
        <f t="shared" si="10"/>
        <v>45687</v>
      </c>
      <c r="C517" s="316" t="e">
        <f t="shared" si="11"/>
        <v>#N/A</v>
      </c>
      <c r="D517" s="71"/>
      <c r="E517" s="109"/>
      <c r="F517" s="320" t="e">
        <f>IF(Data!C696="",NA(),Data!C696)</f>
        <v>#N/A</v>
      </c>
      <c r="G517" s="250" t="str">
        <f>IF(Data!E696="","",Data!E696)</f>
        <v/>
      </c>
      <c r="I517" s="91"/>
      <c r="J517" s="49"/>
      <c r="K517" s="269">
        <v>52</v>
      </c>
      <c r="L517" s="109"/>
      <c r="M517" s="89"/>
      <c r="N517" s="108"/>
      <c r="O517" s="109"/>
      <c r="P517" s="89"/>
      <c r="Q517" s="54"/>
    </row>
    <row r="518" spans="1:17" ht="14.25">
      <c r="A518" s="49"/>
      <c r="B518" s="250">
        <f t="shared" si="10"/>
        <v>45694</v>
      </c>
      <c r="C518" s="316" t="e">
        <f t="shared" si="11"/>
        <v>#N/A</v>
      </c>
      <c r="D518" s="71"/>
      <c r="E518" s="109"/>
      <c r="F518" s="320" t="e">
        <f>IF(Data!C697="",NA(),Data!C697)</f>
        <v>#N/A</v>
      </c>
      <c r="G518" s="250" t="str">
        <f>IF(Data!E697="","",Data!E697)</f>
        <v/>
      </c>
      <c r="I518" s="91"/>
      <c r="J518" s="49"/>
      <c r="K518" s="269">
        <v>52</v>
      </c>
      <c r="L518" s="90"/>
      <c r="M518" s="89"/>
      <c r="N518" s="108"/>
      <c r="O518" s="109"/>
      <c r="P518" s="89"/>
      <c r="Q518" s="54"/>
    </row>
    <row r="519" spans="1:17" ht="14.25">
      <c r="A519" s="49"/>
      <c r="B519" s="250">
        <f t="shared" si="10"/>
        <v>45701</v>
      </c>
      <c r="C519" s="316" t="e">
        <f t="shared" si="11"/>
        <v>#N/A</v>
      </c>
      <c r="D519" s="71"/>
      <c r="E519" s="109"/>
      <c r="F519" s="320" t="e">
        <f>IF(Data!C698="",NA(),Data!C698)</f>
        <v>#N/A</v>
      </c>
      <c r="G519" s="250" t="str">
        <f>IF(Data!E698="","",Data!E698)</f>
        <v/>
      </c>
      <c r="I519" s="91"/>
      <c r="J519" s="49"/>
      <c r="K519" s="269">
        <v>52</v>
      </c>
      <c r="L519" s="109"/>
      <c r="M519" s="89"/>
      <c r="N519" s="108"/>
      <c r="O519" s="109"/>
      <c r="P519" s="89"/>
    </row>
    <row r="520" spans="1:17" ht="14.25">
      <c r="A520" s="49"/>
      <c r="B520" s="250">
        <f t="shared" si="10"/>
        <v>45708</v>
      </c>
      <c r="C520" s="316" t="e">
        <f t="shared" si="11"/>
        <v>#N/A</v>
      </c>
      <c r="D520" s="71"/>
      <c r="E520" s="109"/>
      <c r="F520" s="320" t="e">
        <f>IF(Data!C699="",NA(),Data!C699)</f>
        <v>#N/A</v>
      </c>
      <c r="G520" s="250" t="str">
        <f>IF(Data!E699="","",Data!E699)</f>
        <v/>
      </c>
      <c r="I520" s="91"/>
      <c r="J520" s="49"/>
      <c r="K520" s="269">
        <v>52</v>
      </c>
      <c r="L520" s="109"/>
      <c r="M520" s="89"/>
      <c r="N520" s="108"/>
      <c r="O520" s="109"/>
      <c r="P520" s="89"/>
      <c r="Q520" s="24"/>
    </row>
    <row r="521" spans="1:17" ht="14.25">
      <c r="A521" s="49"/>
      <c r="B521" s="250">
        <f t="shared" si="10"/>
        <v>45715</v>
      </c>
      <c r="C521" s="316" t="e">
        <f>IF(P448="",NA(),SUM(E448:P448))</f>
        <v>#N/A</v>
      </c>
      <c r="D521" s="71"/>
      <c r="E521" s="109"/>
      <c r="F521" s="320" t="e">
        <f>IF(Data!C700="",NA(),Data!C700)</f>
        <v>#N/A</v>
      </c>
      <c r="G521" s="250" t="str">
        <f>IF(Data!E700="","",Data!E700)</f>
        <v/>
      </c>
      <c r="I521" s="91"/>
      <c r="J521" s="49"/>
      <c r="K521" s="269">
        <v>52</v>
      </c>
      <c r="L521" s="109"/>
      <c r="M521" s="89"/>
      <c r="N521" s="108"/>
      <c r="O521" s="109"/>
      <c r="P521" s="89"/>
      <c r="Q521" s="54"/>
    </row>
    <row r="522" spans="1:17" ht="14.25">
      <c r="A522" s="49"/>
      <c r="B522" s="250">
        <f t="shared" si="10"/>
        <v>45722</v>
      </c>
      <c r="C522" s="316" t="e">
        <f t="shared" si="11"/>
        <v>#N/A</v>
      </c>
      <c r="D522" s="71"/>
      <c r="E522" s="109"/>
      <c r="F522" s="320" t="e">
        <f>IF(Data!C701="",NA(),Data!C701)</f>
        <v>#N/A</v>
      </c>
      <c r="G522" s="250" t="str">
        <f>IF(Data!E701="","",Data!E701)</f>
        <v/>
      </c>
      <c r="I522" s="91"/>
      <c r="J522" s="49"/>
      <c r="K522" s="269">
        <v>52</v>
      </c>
      <c r="L522" s="90"/>
      <c r="M522" s="89"/>
      <c r="N522" s="108"/>
      <c r="O522" s="109"/>
      <c r="P522" s="89"/>
      <c r="Q522" s="54"/>
    </row>
    <row r="523" spans="1:17" ht="14.25">
      <c r="A523" s="49"/>
      <c r="B523" s="250">
        <f t="shared" si="10"/>
        <v>45729</v>
      </c>
      <c r="C523" s="316" t="e">
        <f t="shared" si="11"/>
        <v>#N/A</v>
      </c>
      <c r="D523" s="71"/>
      <c r="E523" s="109"/>
      <c r="F523" s="320" t="e">
        <f>IF(Data!C702="",NA(),Data!C702)</f>
        <v>#N/A</v>
      </c>
      <c r="G523" s="250" t="str">
        <f>IF(Data!E702="","",Data!E702)</f>
        <v/>
      </c>
      <c r="I523" s="91"/>
      <c r="J523" s="49"/>
      <c r="K523" s="269">
        <v>52</v>
      </c>
      <c r="L523" s="109"/>
      <c r="M523" s="89"/>
      <c r="N523" s="108"/>
      <c r="O523" s="109"/>
      <c r="P523" s="89"/>
    </row>
    <row r="524" spans="1:17" ht="14.25">
      <c r="A524" s="49"/>
      <c r="B524" s="250">
        <f t="shared" si="10"/>
        <v>45736</v>
      </c>
      <c r="C524" s="316" t="e">
        <f t="shared" si="11"/>
        <v>#N/A</v>
      </c>
      <c r="D524" s="71"/>
      <c r="E524" s="109"/>
      <c r="F524" s="320" t="e">
        <f>IF(Data!C703="",NA(),Data!C703)</f>
        <v>#N/A</v>
      </c>
      <c r="G524" s="250" t="str">
        <f>IF(Data!E703="","",Data!E703)</f>
        <v/>
      </c>
      <c r="I524" s="91"/>
      <c r="J524" s="49"/>
      <c r="K524" s="269">
        <v>52</v>
      </c>
      <c r="L524" s="109"/>
      <c r="M524" s="89"/>
      <c r="N524" s="108"/>
      <c r="O524" s="109"/>
      <c r="P524" s="89"/>
      <c r="Q524" s="24"/>
    </row>
    <row r="525" spans="1:17" ht="14.25">
      <c r="A525" s="49"/>
      <c r="B525" s="250">
        <f t="shared" si="10"/>
        <v>45743</v>
      </c>
      <c r="C525" s="316" t="e">
        <f t="shared" si="11"/>
        <v>#N/A</v>
      </c>
      <c r="D525" s="71"/>
      <c r="E525" s="109"/>
      <c r="F525" s="320" t="e">
        <f>IF(Data!C704="",NA(),Data!C704)</f>
        <v>#N/A</v>
      </c>
      <c r="G525" s="250" t="str">
        <f>IF(Data!E704="","",Data!E704)</f>
        <v/>
      </c>
      <c r="I525" s="91"/>
      <c r="J525" s="49"/>
      <c r="K525" s="269">
        <v>52</v>
      </c>
      <c r="L525" s="109"/>
      <c r="M525" s="89"/>
      <c r="N525" s="108"/>
      <c r="O525" s="109"/>
      <c r="P525" s="89"/>
      <c r="Q525" s="54"/>
    </row>
    <row r="526" spans="1:17" ht="14.25">
      <c r="A526" s="49"/>
      <c r="B526" s="250">
        <f t="shared" si="10"/>
        <v>45750</v>
      </c>
      <c r="C526" s="316" t="e">
        <f t="shared" si="11"/>
        <v>#N/A</v>
      </c>
      <c r="D526" s="71"/>
      <c r="E526" s="109"/>
      <c r="F526" s="320" t="e">
        <f>IF(Data!C705="",NA(),Data!C705)</f>
        <v>#N/A</v>
      </c>
      <c r="G526" s="250" t="str">
        <f>IF(Data!E705="","",Data!E705)</f>
        <v/>
      </c>
      <c r="I526" s="91"/>
      <c r="J526" s="49"/>
      <c r="K526" s="269">
        <v>52</v>
      </c>
      <c r="L526" s="109"/>
      <c r="M526" s="89"/>
      <c r="N526" s="108"/>
      <c r="O526" s="109"/>
      <c r="P526" s="89"/>
      <c r="Q526" s="54"/>
    </row>
    <row r="527" spans="1:17" ht="14.25">
      <c r="A527" s="49"/>
      <c r="B527" s="250">
        <f t="shared" si="10"/>
        <v>45757</v>
      </c>
      <c r="C527" s="316" t="e">
        <f t="shared" si="11"/>
        <v>#N/A</v>
      </c>
      <c r="D527" s="71"/>
      <c r="E527" s="109"/>
      <c r="F527" s="320" t="e">
        <f>IF(Data!C706="",NA(),Data!C706)</f>
        <v>#N/A</v>
      </c>
      <c r="G527" s="250" t="str">
        <f>IF(Data!E706="","",Data!E706)</f>
        <v/>
      </c>
      <c r="I527" s="91"/>
      <c r="J527" s="49"/>
      <c r="K527" s="269">
        <v>52</v>
      </c>
      <c r="L527" s="109"/>
      <c r="M527" s="89"/>
      <c r="N527" s="108"/>
      <c r="O527" s="109"/>
      <c r="P527" s="89"/>
      <c r="Q527" s="54"/>
    </row>
    <row r="528" spans="1:17" ht="14.25">
      <c r="A528" s="49"/>
      <c r="B528" s="250">
        <f t="shared" si="10"/>
        <v>45764</v>
      </c>
      <c r="C528" s="316" t="e">
        <f t="shared" si="11"/>
        <v>#N/A</v>
      </c>
      <c r="D528" s="71"/>
      <c r="E528" s="109"/>
      <c r="F528" s="320" t="e">
        <f>IF(Data!C707="",NA(),Data!C707)</f>
        <v>#N/A</v>
      </c>
      <c r="G528" s="250" t="str">
        <f>IF(Data!E707="","",Data!E707)</f>
        <v/>
      </c>
      <c r="I528" s="91"/>
      <c r="J528" s="49"/>
      <c r="K528" s="269">
        <v>52</v>
      </c>
      <c r="L528" s="109"/>
      <c r="M528" s="89"/>
      <c r="N528" s="108"/>
      <c r="O528" s="109"/>
      <c r="P528" s="89"/>
      <c r="Q528" s="24"/>
    </row>
    <row r="529" spans="1:17" ht="14.25">
      <c r="A529" s="49"/>
      <c r="B529" s="250">
        <f t="shared" si="10"/>
        <v>45771</v>
      </c>
      <c r="C529" s="316" t="e">
        <f t="shared" si="11"/>
        <v>#N/A</v>
      </c>
      <c r="D529" s="71"/>
      <c r="E529" s="109"/>
      <c r="F529" s="320" t="e">
        <f>IF(Data!C708="",NA(),Data!C708)</f>
        <v>#N/A</v>
      </c>
      <c r="G529" s="250" t="str">
        <f>IF(Data!E708="","",Data!E708)</f>
        <v/>
      </c>
      <c r="I529" s="91"/>
      <c r="J529" s="49"/>
      <c r="K529" s="269">
        <v>52</v>
      </c>
      <c r="L529" s="109"/>
      <c r="M529" s="89"/>
      <c r="N529" s="108"/>
      <c r="O529" s="109"/>
      <c r="P529" s="89"/>
    </row>
    <row r="530" spans="1:17" ht="14.25">
      <c r="A530" s="49"/>
      <c r="B530" s="250">
        <f t="shared" si="10"/>
        <v>45778</v>
      </c>
      <c r="C530" s="316" t="e">
        <f t="shared" si="11"/>
        <v>#N/A</v>
      </c>
      <c r="D530" s="71"/>
      <c r="E530" s="109"/>
      <c r="F530" s="320" t="e">
        <f>IF(Data!C709="",NA(),Data!C709)</f>
        <v>#N/A</v>
      </c>
      <c r="G530" s="250" t="str">
        <f>IF(Data!E709="","",Data!E709)</f>
        <v/>
      </c>
      <c r="I530" s="91"/>
      <c r="J530" s="49"/>
      <c r="K530" s="269">
        <v>52</v>
      </c>
      <c r="L530" s="109"/>
      <c r="M530" s="89"/>
      <c r="N530" s="108"/>
      <c r="O530" s="109"/>
      <c r="P530" s="89"/>
    </row>
    <row r="531" spans="1:17" ht="14.25">
      <c r="A531" s="49"/>
      <c r="B531" s="250">
        <f t="shared" si="10"/>
        <v>45785</v>
      </c>
      <c r="C531" s="316" t="e">
        <f t="shared" si="11"/>
        <v>#N/A</v>
      </c>
      <c r="D531" s="71"/>
      <c r="E531" s="109"/>
      <c r="F531" s="320" t="e">
        <f>IF(Data!C710="",NA(),Data!C710)</f>
        <v>#N/A</v>
      </c>
      <c r="G531" s="250" t="str">
        <f>IF(Data!E710="","",Data!E710)</f>
        <v/>
      </c>
      <c r="I531" s="91"/>
      <c r="J531" s="49"/>
      <c r="K531" s="269">
        <v>52</v>
      </c>
      <c r="L531" s="109"/>
      <c r="M531" s="89"/>
      <c r="N531" s="108"/>
      <c r="O531" s="109"/>
      <c r="P531" s="89"/>
      <c r="Q531" s="24"/>
    </row>
    <row r="532" spans="1:17" ht="14.25">
      <c r="A532" s="49"/>
      <c r="B532" s="250">
        <f t="shared" si="10"/>
        <v>45792</v>
      </c>
      <c r="C532" s="316" t="e">
        <f t="shared" si="11"/>
        <v>#N/A</v>
      </c>
      <c r="D532" s="71"/>
      <c r="E532" s="109"/>
      <c r="F532" s="320" t="e">
        <f>IF(Data!C711="",NA(),Data!C711)</f>
        <v>#N/A</v>
      </c>
      <c r="G532" s="250" t="str">
        <f>IF(Data!E711="","",Data!E711)</f>
        <v/>
      </c>
      <c r="I532" s="91"/>
      <c r="J532" s="49"/>
      <c r="K532" s="269">
        <v>52</v>
      </c>
      <c r="L532" s="109"/>
      <c r="M532" s="89"/>
      <c r="N532" s="108"/>
      <c r="O532" s="109"/>
      <c r="P532" s="89"/>
      <c r="Q532" s="24"/>
    </row>
    <row r="533" spans="1:17" ht="14.25">
      <c r="A533" s="49"/>
      <c r="B533" s="250">
        <f t="shared" si="10"/>
        <v>45799</v>
      </c>
      <c r="C533" s="316" t="e">
        <f t="shared" si="11"/>
        <v>#N/A</v>
      </c>
      <c r="D533" s="71"/>
      <c r="E533" s="109"/>
      <c r="F533" s="320" t="e">
        <f>IF(Data!C712="",NA(),Data!C712)</f>
        <v>#N/A</v>
      </c>
      <c r="G533" s="250" t="str">
        <f>IF(Data!E712="","",Data!E712)</f>
        <v/>
      </c>
      <c r="I533" s="91"/>
      <c r="J533" s="49"/>
      <c r="K533" s="269">
        <v>52</v>
      </c>
      <c r="L533" s="109"/>
      <c r="M533" s="89"/>
      <c r="N533" s="108"/>
      <c r="O533" s="109"/>
      <c r="P533" s="89"/>
      <c r="Q533" s="24"/>
    </row>
    <row r="534" spans="1:17" ht="14.25">
      <c r="A534" s="49"/>
      <c r="B534" s="250">
        <f t="shared" si="10"/>
        <v>45806</v>
      </c>
      <c r="C534" s="316" t="e">
        <f t="shared" si="11"/>
        <v>#N/A</v>
      </c>
      <c r="D534" s="71"/>
      <c r="E534" s="109"/>
      <c r="F534" s="320" t="e">
        <f>IF(Data!C713="",NA(),Data!C713)</f>
        <v>#N/A</v>
      </c>
      <c r="G534" s="250" t="str">
        <f>IF(Data!E713="","",Data!E713)</f>
        <v/>
      </c>
      <c r="I534" s="91"/>
      <c r="J534" s="49"/>
      <c r="K534" s="269">
        <v>52</v>
      </c>
      <c r="L534" s="109"/>
      <c r="M534" s="89"/>
      <c r="N534" s="108"/>
      <c r="O534" s="109"/>
      <c r="P534" s="89"/>
      <c r="Q534" s="24"/>
    </row>
    <row r="535" spans="1:17" ht="14.25">
      <c r="A535" s="49"/>
      <c r="B535" s="250">
        <f t="shared" si="10"/>
        <v>45813</v>
      </c>
      <c r="C535" s="316" t="e">
        <f t="shared" si="11"/>
        <v>#N/A</v>
      </c>
      <c r="D535" s="71"/>
      <c r="E535" s="109"/>
      <c r="F535" s="320" t="e">
        <f>IF(Data!C714="",NA(),Data!C714)</f>
        <v>#N/A</v>
      </c>
      <c r="G535" s="250" t="str">
        <f>IF(Data!E714="","",Data!E714)</f>
        <v/>
      </c>
      <c r="I535" s="91"/>
      <c r="J535" s="49"/>
      <c r="K535" s="269">
        <v>52</v>
      </c>
      <c r="L535" s="109"/>
      <c r="M535" s="89"/>
      <c r="N535" s="108"/>
      <c r="O535" s="109"/>
      <c r="P535" s="89"/>
      <c r="Q535" s="24"/>
    </row>
    <row r="536" spans="1:17" ht="14.25">
      <c r="A536" s="49"/>
      <c r="B536" s="250">
        <f t="shared" si="10"/>
        <v>45820</v>
      </c>
      <c r="C536" s="316" t="e">
        <f t="shared" si="11"/>
        <v>#N/A</v>
      </c>
      <c r="D536" s="71"/>
      <c r="E536" s="109"/>
      <c r="F536" s="320" t="e">
        <f>IF(Data!C715="",NA(),Data!C715)</f>
        <v>#N/A</v>
      </c>
      <c r="G536" s="250" t="str">
        <f>IF(Data!E715="","",Data!E715)</f>
        <v/>
      </c>
      <c r="I536" s="91"/>
      <c r="J536" s="49"/>
      <c r="K536" s="269">
        <v>52</v>
      </c>
      <c r="L536" s="109"/>
      <c r="M536" s="89"/>
      <c r="N536" s="108"/>
      <c r="O536" s="109"/>
      <c r="P536" s="89"/>
      <c r="Q536" s="24"/>
    </row>
    <row r="537" spans="1:17" ht="14.25">
      <c r="A537" s="49"/>
      <c r="B537" s="250">
        <f t="shared" si="10"/>
        <v>45827</v>
      </c>
      <c r="C537" s="316" t="e">
        <f t="shared" si="11"/>
        <v>#N/A</v>
      </c>
      <c r="D537" s="71"/>
      <c r="E537" s="109"/>
      <c r="F537" s="320" t="e">
        <f>IF(Data!C716="",NA(),Data!C716)</f>
        <v>#N/A</v>
      </c>
      <c r="G537" s="250" t="str">
        <f>IF(Data!E716="","",Data!E716)</f>
        <v/>
      </c>
      <c r="I537" s="91"/>
      <c r="J537" s="49"/>
      <c r="K537" s="269">
        <v>52</v>
      </c>
      <c r="L537" s="109"/>
      <c r="M537" s="89"/>
      <c r="N537" s="108"/>
      <c r="O537" s="109"/>
      <c r="P537" s="89"/>
      <c r="Q537" s="24"/>
    </row>
    <row r="538" spans="1:17" ht="14.25">
      <c r="A538" s="49"/>
      <c r="B538" s="250">
        <f t="shared" si="10"/>
        <v>45834</v>
      </c>
      <c r="C538" s="316" t="e">
        <f t="shared" si="11"/>
        <v>#N/A</v>
      </c>
      <c r="D538" s="71"/>
      <c r="E538" s="109"/>
      <c r="F538" s="320" t="e">
        <f>IF(Data!C717="",NA(),Data!C717)</f>
        <v>#N/A</v>
      </c>
      <c r="G538" s="250" t="str">
        <f>IF(Data!E717="","",Data!E717)</f>
        <v/>
      </c>
      <c r="I538" s="91"/>
      <c r="J538" s="49"/>
      <c r="K538" s="269">
        <v>52</v>
      </c>
      <c r="L538" s="109"/>
      <c r="M538" s="89"/>
      <c r="N538" s="108"/>
      <c r="O538" s="109"/>
      <c r="P538" s="89"/>
      <c r="Q538" s="24"/>
    </row>
    <row r="539" spans="1:17" ht="14.25">
      <c r="A539" s="49"/>
      <c r="B539" s="250">
        <f t="shared" si="10"/>
        <v>45841</v>
      </c>
      <c r="C539" s="316" t="e">
        <f t="shared" si="11"/>
        <v>#N/A</v>
      </c>
      <c r="D539" s="71"/>
      <c r="E539" s="109"/>
      <c r="F539" s="320" t="e">
        <f>IF(Data!C718="",NA(),Data!C718)</f>
        <v>#N/A</v>
      </c>
      <c r="G539" s="250" t="str">
        <f>IF(Data!E718="","",Data!E718)</f>
        <v/>
      </c>
      <c r="I539" s="91"/>
      <c r="J539" s="270"/>
      <c r="K539" s="269">
        <v>52</v>
      </c>
      <c r="L539" s="109"/>
      <c r="M539" s="89"/>
      <c r="N539" s="108"/>
      <c r="O539" s="109"/>
      <c r="P539" s="89"/>
      <c r="Q539" s="24"/>
    </row>
    <row r="540" spans="1:17" ht="14.25">
      <c r="A540" s="49"/>
      <c r="B540" s="250">
        <f t="shared" si="10"/>
        <v>45848</v>
      </c>
      <c r="C540" s="316" t="e">
        <f t="shared" si="11"/>
        <v>#N/A</v>
      </c>
      <c r="D540" s="71"/>
      <c r="E540" s="109"/>
      <c r="F540" s="320" t="e">
        <f>IF(Data!C719="",NA(),Data!C719)</f>
        <v>#N/A</v>
      </c>
      <c r="G540" s="250" t="str">
        <f>IF(Data!E719="","",Data!E719)</f>
        <v/>
      </c>
      <c r="I540" s="91"/>
      <c r="J540" s="270"/>
      <c r="K540" s="269">
        <v>52</v>
      </c>
      <c r="L540" s="109"/>
      <c r="M540" s="89"/>
      <c r="N540" s="108"/>
      <c r="O540" s="109"/>
      <c r="P540" s="89"/>
      <c r="Q540" s="24"/>
    </row>
    <row r="541" spans="1:17" ht="14.25">
      <c r="A541" s="49"/>
      <c r="B541" s="250">
        <f t="shared" si="10"/>
        <v>45855</v>
      </c>
      <c r="C541" s="316" t="e">
        <f t="shared" si="11"/>
        <v>#N/A</v>
      </c>
      <c r="D541" s="71"/>
      <c r="E541" s="109"/>
      <c r="F541" s="320" t="e">
        <f>IF(Data!C720="",NA(),Data!C720)</f>
        <v>#N/A</v>
      </c>
      <c r="G541" s="250" t="str">
        <f>IF(Data!E720="","",Data!E720)</f>
        <v/>
      </c>
      <c r="I541" s="91"/>
      <c r="J541" s="49"/>
      <c r="K541" s="269">
        <v>52</v>
      </c>
      <c r="L541" s="109"/>
      <c r="M541" s="89"/>
      <c r="N541" s="108"/>
      <c r="O541" s="109"/>
      <c r="P541" s="89"/>
      <c r="Q541" s="24"/>
    </row>
    <row r="542" spans="1:17" ht="15" thickBot="1">
      <c r="A542" s="50"/>
      <c r="B542" s="251">
        <f t="shared" si="10"/>
        <v>45862</v>
      </c>
      <c r="C542" s="317" t="e">
        <f>IF(P469="",NA(),SUM(E469:P469))</f>
        <v>#N/A</v>
      </c>
      <c r="D542" s="79"/>
      <c r="E542" s="111"/>
      <c r="F542" s="321" t="e">
        <f>IF(Data!C721="",NA(),Data!C721)</f>
        <v>#N/A</v>
      </c>
      <c r="G542" s="251" t="str">
        <f>IF(Data!E721="","",Data!E721)</f>
        <v/>
      </c>
      <c r="H542" s="9"/>
      <c r="I542" s="125"/>
      <c r="J542" s="50"/>
      <c r="K542" s="272">
        <v>52</v>
      </c>
      <c r="L542" s="111"/>
      <c r="M542" s="94"/>
      <c r="N542" s="110"/>
      <c r="O542" s="111"/>
      <c r="P542" s="94"/>
      <c r="Q542" s="24"/>
    </row>
    <row r="543" spans="1:17">
      <c r="A543" s="47" t="s">
        <v>21</v>
      </c>
      <c r="B543" s="29"/>
      <c r="C543" s="29"/>
      <c r="D543" s="71"/>
      <c r="E543" s="109"/>
      <c r="F543" s="29"/>
      <c r="G543" s="29"/>
      <c r="H543" s="29"/>
      <c r="I543" s="31"/>
      <c r="J543" s="24"/>
      <c r="K543" s="29"/>
      <c r="L543" s="29"/>
      <c r="M543" s="29"/>
      <c r="N543" s="29"/>
      <c r="O543" s="24"/>
      <c r="P543" s="24"/>
      <c r="Q543" s="24"/>
    </row>
    <row r="544" spans="1:17">
      <c r="A544" s="95" t="s">
        <v>88</v>
      </c>
      <c r="B544" s="29"/>
      <c r="C544" s="29"/>
      <c r="D544" s="71"/>
      <c r="E544" s="109"/>
      <c r="F544" s="29"/>
      <c r="G544" s="29"/>
      <c r="H544" s="29"/>
      <c r="I544" s="31"/>
      <c r="J544" s="24"/>
      <c r="K544" s="29"/>
      <c r="L544" s="29"/>
      <c r="M544" s="29"/>
      <c r="N544" s="29"/>
      <c r="O544" s="24"/>
      <c r="P544" s="24"/>
      <c r="Q544" s="24"/>
    </row>
    <row r="545" spans="1:17">
      <c r="A545" s="54" t="s">
        <v>223</v>
      </c>
      <c r="B545" s="24"/>
      <c r="C545" s="24"/>
      <c r="D545" s="71"/>
      <c r="E545" s="109"/>
      <c r="F545" s="24"/>
      <c r="G545" s="24"/>
      <c r="H545" s="24"/>
      <c r="I545" s="24"/>
      <c r="J545" s="24"/>
      <c r="K545" s="24"/>
      <c r="L545" s="24"/>
      <c r="M545" s="24"/>
      <c r="N545" s="24"/>
      <c r="O545" s="24"/>
      <c r="P545" s="24"/>
      <c r="Q545" s="24"/>
    </row>
    <row r="546" spans="1:17">
      <c r="A546" s="54" t="s">
        <v>224</v>
      </c>
      <c r="D546" s="71"/>
      <c r="E546" s="109"/>
    </row>
    <row r="547" spans="1:17">
      <c r="A547" s="54" t="s">
        <v>266</v>
      </c>
      <c r="D547" s="71"/>
      <c r="E547" s="109"/>
    </row>
    <row r="548" spans="1:17">
      <c r="A548" s="147"/>
    </row>
  </sheetData>
  <mergeCells count="1">
    <mergeCell ref="B29:C29"/>
  </mergeCells>
  <phoneticPr fontId="2" type="noConversion"/>
  <hyperlinks>
    <hyperlink ref="A3" location="'2024-25 Forecast'!A10" display="Weekly forecast of the upland cotton season-average farm price received for crop year 2024/25" xr:uid="{273574CC-CC55-4866-BD90-98405E3A5D9B}"/>
    <hyperlink ref="A5" location="'2024-25 Forecast'!A20" display="Explanation of forecast (table 1)" xr:uid="{C04C2D2C-84A6-4BCE-86C8-E94F0C0082E9}"/>
    <hyperlink ref="A6" location="'2024-25 Forecast'!A60" display="Chart of weekly futures model forecasts for the entire projection cycle (figure 1)" xr:uid="{1D828DE3-F8C6-4A8C-8E23-F46420132368}"/>
    <hyperlink ref="A7" location="'2024-25 Forecast'!A103" display="Explanation of detailed computational steps for the weekly forecasts for the projection cycle (tables 2 through 7)" xr:uid="{50A151E2-63B9-47AF-AFF1-449FD5EAFA3A}"/>
  </hyperlinks>
  <pageMargins left="0.75" right="0.75" top="1" bottom="1" header="0.5" footer="0.5"/>
  <pageSetup scale="10" orientation="landscape" r:id="rId1"/>
  <headerFooter alignWithMargins="0"/>
  <ignoredErrors>
    <ignoredError sqref="E36:E37 G42:G46 E42:E46" evalErro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S548"/>
  <sheetViews>
    <sheetView zoomScaleNormal="100" workbookViewId="0">
      <selection activeCell="H2" sqref="H2"/>
    </sheetView>
  </sheetViews>
  <sheetFormatPr defaultRowHeight="12.75"/>
  <cols>
    <col min="1" max="1" width="10.5703125" customWidth="1"/>
    <col min="2" max="2" width="14.5703125" customWidth="1"/>
    <col min="3" max="3" width="18.7109375" customWidth="1"/>
    <col min="4" max="4" width="15.85546875" customWidth="1"/>
    <col min="5" max="5" width="13.28515625" customWidth="1"/>
    <col min="6" max="6" width="14.140625" customWidth="1"/>
    <col min="7" max="7" width="22.7109375" customWidth="1"/>
    <col min="8" max="8" width="20.85546875" customWidth="1"/>
    <col min="9" max="9" width="15.85546875" customWidth="1"/>
    <col min="10" max="10" width="19.85546875" customWidth="1"/>
    <col min="11" max="11" width="18.5703125" customWidth="1"/>
    <col min="12" max="12" width="10.85546875" customWidth="1"/>
    <col min="13" max="13" width="13.5703125" customWidth="1"/>
    <col min="14" max="15" width="10.85546875" customWidth="1"/>
    <col min="16" max="16" width="14.140625" customWidth="1"/>
  </cols>
  <sheetData>
    <row r="1" spans="1:13" ht="18.75">
      <c r="A1" s="36" t="s">
        <v>365</v>
      </c>
      <c r="B1" s="11"/>
      <c r="C1" s="11" t="s">
        <v>63</v>
      </c>
      <c r="D1" s="69"/>
      <c r="E1" s="11"/>
      <c r="F1" s="11"/>
      <c r="G1" s="11"/>
      <c r="H1" s="11"/>
      <c r="I1" s="11"/>
      <c r="J1" s="11"/>
      <c r="K1" s="11"/>
      <c r="L1" s="11"/>
      <c r="M1" s="18"/>
    </row>
    <row r="2" spans="1:13" ht="18.75">
      <c r="A2" s="55" t="s">
        <v>48</v>
      </c>
      <c r="B2" s="3"/>
      <c r="C2" s="3"/>
      <c r="D2" s="44"/>
      <c r="E2" s="3"/>
      <c r="F2" s="3"/>
      <c r="G2" s="3"/>
      <c r="H2" s="11"/>
      <c r="I2" s="11"/>
      <c r="J2" s="11"/>
      <c r="K2" s="11"/>
      <c r="L2" s="11"/>
      <c r="M2" s="18"/>
    </row>
    <row r="3" spans="1:13" ht="18.75">
      <c r="A3" s="353" t="s">
        <v>392</v>
      </c>
      <c r="B3" s="167"/>
      <c r="C3" s="167"/>
      <c r="D3" s="167"/>
      <c r="E3" s="167"/>
      <c r="F3" s="167"/>
      <c r="G3" s="167"/>
      <c r="H3" s="167"/>
      <c r="I3" s="11"/>
      <c r="J3" s="11"/>
      <c r="K3" s="11"/>
      <c r="L3" s="11"/>
      <c r="M3" s="18"/>
    </row>
    <row r="4" spans="1:13" ht="18.75">
      <c r="A4" s="55" t="s">
        <v>33</v>
      </c>
      <c r="B4" s="4"/>
      <c r="C4" s="4"/>
      <c r="D4" s="4"/>
      <c r="E4" s="4"/>
      <c r="F4" s="4"/>
      <c r="G4" s="44"/>
      <c r="H4" s="5"/>
      <c r="I4" s="11"/>
      <c r="J4" s="11"/>
      <c r="K4" s="11"/>
      <c r="L4" s="11"/>
      <c r="M4" s="18"/>
    </row>
    <row r="5" spans="1:13" ht="18.75">
      <c r="A5" s="354" t="s">
        <v>257</v>
      </c>
      <c r="B5" s="411"/>
      <c r="C5" s="411"/>
      <c r="D5" s="27"/>
      <c r="E5" s="27"/>
      <c r="F5" s="4"/>
      <c r="G5" s="44"/>
      <c r="H5" s="5"/>
      <c r="I5" s="11"/>
      <c r="J5" s="6"/>
      <c r="K5" s="6"/>
      <c r="L5" s="6"/>
    </row>
    <row r="6" spans="1:13" ht="18.75">
      <c r="A6" s="354" t="s">
        <v>269</v>
      </c>
      <c r="B6" s="411"/>
      <c r="C6" s="411"/>
      <c r="D6" s="411"/>
      <c r="E6" s="411"/>
      <c r="F6" s="167"/>
      <c r="G6" s="4"/>
      <c r="H6" s="5"/>
      <c r="I6" s="11"/>
      <c r="J6" s="6"/>
      <c r="K6" s="6"/>
      <c r="L6" s="6"/>
    </row>
    <row r="7" spans="1:13" ht="18.75">
      <c r="A7" s="354" t="s">
        <v>268</v>
      </c>
      <c r="B7" s="411"/>
      <c r="C7" s="411"/>
      <c r="D7" s="411"/>
      <c r="E7" s="411"/>
      <c r="F7" s="167"/>
      <c r="G7" s="167"/>
      <c r="H7" s="5"/>
      <c r="I7" s="11"/>
      <c r="J7" s="6"/>
      <c r="K7" s="6"/>
      <c r="L7" s="6"/>
    </row>
    <row r="8" spans="1:13" ht="18.75">
      <c r="A8" s="360" t="s">
        <v>26</v>
      </c>
      <c r="B8" s="5"/>
      <c r="C8" s="5"/>
      <c r="D8" s="5"/>
      <c r="E8" s="5"/>
      <c r="F8" s="5"/>
      <c r="G8" s="5"/>
      <c r="H8" s="5"/>
      <c r="I8" s="11"/>
      <c r="J8" s="6"/>
      <c r="K8" s="6"/>
      <c r="L8" s="6"/>
    </row>
    <row r="9" spans="1:13" ht="13.5" customHeight="1" thickBot="1">
      <c r="A9" s="17"/>
      <c r="B9" s="5"/>
      <c r="C9" s="5"/>
      <c r="D9" s="5"/>
      <c r="E9" s="5"/>
      <c r="F9" s="5"/>
      <c r="G9" s="5"/>
      <c r="H9" s="5"/>
      <c r="I9" s="11"/>
      <c r="J9" s="6"/>
      <c r="K9" s="6"/>
      <c r="L9" s="6"/>
    </row>
    <row r="10" spans="1:13" ht="19.5" thickBot="1">
      <c r="A10" s="277" t="s">
        <v>393</v>
      </c>
      <c r="B10" s="278"/>
      <c r="C10" s="278"/>
      <c r="D10" s="278"/>
      <c r="E10" s="278"/>
      <c r="F10" s="278"/>
      <c r="G10" s="279"/>
      <c r="H10" s="5"/>
      <c r="I10" s="11"/>
      <c r="J10" s="6"/>
      <c r="K10" s="6"/>
      <c r="L10" s="6"/>
    </row>
    <row r="11" spans="1:13" ht="19.5" thickBot="1">
      <c r="A11" s="280" t="s">
        <v>63</v>
      </c>
      <c r="B11" s="168"/>
      <c r="C11" s="168"/>
      <c r="D11" s="168"/>
      <c r="E11" s="168"/>
      <c r="F11" s="168"/>
      <c r="G11" s="281"/>
      <c r="H11" s="11"/>
      <c r="I11" s="11"/>
      <c r="J11" s="6"/>
    </row>
    <row r="12" spans="1:13" ht="19.5" thickBot="1">
      <c r="A12" s="280"/>
      <c r="B12" s="175"/>
      <c r="C12" s="169" t="s">
        <v>140</v>
      </c>
      <c r="D12" s="170">
        <f>LOOKUP("End of Data",Data!$H$105:'Data'!$H$171,Data!$B$105:'Data'!$B$171)</f>
        <v>45505</v>
      </c>
      <c r="E12" s="168"/>
      <c r="F12" s="168"/>
      <c r="G12" s="281"/>
      <c r="H12" s="11"/>
      <c r="I12" s="11"/>
      <c r="J12" s="6"/>
    </row>
    <row r="13" spans="1:13" ht="18.75">
      <c r="A13" s="280"/>
      <c r="B13" s="168"/>
      <c r="C13" s="168"/>
      <c r="D13" s="168"/>
      <c r="E13" s="168"/>
      <c r="F13" s="168"/>
      <c r="G13" s="281"/>
      <c r="H13" s="11"/>
      <c r="I13" s="11"/>
    </row>
    <row r="14" spans="1:13" ht="19.5" thickBot="1">
      <c r="A14" s="280" t="s">
        <v>85</v>
      </c>
      <c r="B14" s="171"/>
      <c r="C14" s="172"/>
      <c r="D14" s="190" t="s">
        <v>49</v>
      </c>
      <c r="E14" s="171"/>
      <c r="F14" s="174"/>
      <c r="G14" s="282"/>
      <c r="H14" s="11"/>
      <c r="I14" s="11"/>
      <c r="J14" s="3"/>
    </row>
    <row r="15" spans="1:13" ht="19.5" thickBot="1">
      <c r="A15" s="283"/>
      <c r="B15" s="176"/>
      <c r="C15" s="176"/>
      <c r="D15" s="191" t="s">
        <v>141</v>
      </c>
      <c r="E15" s="191"/>
      <c r="F15" s="191"/>
      <c r="G15" s="281"/>
      <c r="H15" s="11"/>
      <c r="I15" s="11"/>
      <c r="J15" s="3"/>
    </row>
    <row r="16" spans="1:13" ht="19.5" thickBot="1">
      <c r="A16" s="280"/>
      <c r="B16" s="176"/>
      <c r="C16" s="177" t="s">
        <v>142</v>
      </c>
      <c r="D16" s="178">
        <f>LOOKUP("End of Data",$Q$479:$Q$543,C$479:C$543)</f>
        <v>76.546888807853847</v>
      </c>
      <c r="E16" s="168"/>
      <c r="F16" s="179"/>
      <c r="G16" s="282"/>
      <c r="H16" s="11"/>
      <c r="I16" s="11"/>
      <c r="J16" s="3"/>
    </row>
    <row r="17" spans="1:10" ht="19.5" thickBot="1">
      <c r="A17" s="280"/>
      <c r="B17" s="176"/>
      <c r="C17" s="177"/>
      <c r="D17" s="284"/>
      <c r="E17" s="168"/>
      <c r="F17" s="168"/>
      <c r="G17" s="282"/>
      <c r="H17" s="11"/>
      <c r="I17" s="11"/>
    </row>
    <row r="18" spans="1:10" ht="19.5" thickBot="1">
      <c r="A18" s="285"/>
      <c r="B18" s="286"/>
      <c r="C18" s="287" t="s">
        <v>143</v>
      </c>
      <c r="D18" s="178">
        <f>LOOKUP("End of Data",$Q$478:$Q$543,F$478:F$543)</f>
        <v>76</v>
      </c>
      <c r="E18" s="171"/>
      <c r="F18" s="288"/>
      <c r="G18" s="289"/>
      <c r="H18" s="11"/>
      <c r="I18" s="11"/>
      <c r="J18" s="3"/>
    </row>
    <row r="19" spans="1:10" ht="13.5" customHeight="1">
      <c r="A19" s="5"/>
      <c r="B19" s="11"/>
      <c r="C19" s="11"/>
      <c r="E19" s="11"/>
      <c r="F19" s="11"/>
      <c r="G19" s="11"/>
      <c r="H19" s="11"/>
      <c r="I19" s="11"/>
      <c r="J19" s="3"/>
    </row>
    <row r="20" spans="1:10" ht="16.899999999999999" customHeight="1">
      <c r="A20" s="4" t="s">
        <v>244</v>
      </c>
      <c r="B20" s="11"/>
      <c r="C20" s="11"/>
      <c r="D20" s="4"/>
      <c r="E20" s="11"/>
      <c r="F20" s="11"/>
      <c r="G20" s="11"/>
      <c r="H20" s="11"/>
      <c r="I20" s="11"/>
      <c r="J20" s="3"/>
    </row>
    <row r="21" spans="1:10" ht="16.5" customHeight="1">
      <c r="A21" s="221" t="s">
        <v>249</v>
      </c>
      <c r="B21" s="197"/>
      <c r="C21" s="197"/>
      <c r="D21" s="197"/>
      <c r="E21" s="197"/>
      <c r="F21" s="197"/>
      <c r="G21" s="197"/>
      <c r="H21" s="197"/>
      <c r="I21" s="197"/>
      <c r="J21" s="197"/>
    </row>
    <row r="22" spans="1:10" ht="15.75">
      <c r="A22" s="193" t="s">
        <v>299</v>
      </c>
      <c r="B22" s="222"/>
      <c r="C22" s="222"/>
      <c r="D22" s="222"/>
      <c r="E22" s="222"/>
      <c r="F22" s="222"/>
      <c r="G22" s="222"/>
      <c r="H22" s="222"/>
      <c r="I22" s="222"/>
      <c r="J22" s="222"/>
    </row>
    <row r="23" spans="1:10" ht="17.25" customHeight="1">
      <c r="A23" s="193" t="s">
        <v>298</v>
      </c>
      <c r="B23" s="222"/>
      <c r="C23" s="222"/>
      <c r="D23" s="222"/>
      <c r="E23" s="222"/>
      <c r="F23" s="222"/>
      <c r="G23" s="222"/>
      <c r="H23" s="222"/>
      <c r="I23" s="222"/>
      <c r="J23" s="222"/>
    </row>
    <row r="24" spans="1:10" ht="17.25" customHeight="1">
      <c r="A24" s="193" t="s">
        <v>300</v>
      </c>
      <c r="B24" s="197"/>
      <c r="C24" s="197"/>
      <c r="D24" s="197"/>
      <c r="E24" s="197"/>
      <c r="F24" s="197"/>
      <c r="G24" s="197"/>
      <c r="H24" s="197"/>
      <c r="I24" s="197"/>
      <c r="J24" s="197"/>
    </row>
    <row r="25" spans="1:10" ht="17.25" customHeight="1">
      <c r="A25" s="3" t="s">
        <v>301</v>
      </c>
      <c r="B25" s="6"/>
      <c r="C25" s="6"/>
      <c r="D25" s="6"/>
      <c r="E25" s="6"/>
      <c r="F25" s="6"/>
      <c r="G25" s="6"/>
      <c r="H25" s="4"/>
      <c r="I25" s="3"/>
    </row>
    <row r="26" spans="1:10" ht="15.75">
      <c r="A26" s="193" t="s">
        <v>296</v>
      </c>
      <c r="B26" s="197"/>
      <c r="C26" s="197"/>
      <c r="D26" s="197"/>
      <c r="E26" s="197"/>
      <c r="F26" s="197"/>
      <c r="G26" s="197"/>
      <c r="H26" s="197"/>
      <c r="I26" s="197"/>
      <c r="J26" s="197"/>
    </row>
    <row r="27" spans="1:10" ht="15.75">
      <c r="A27" s="3" t="s">
        <v>297</v>
      </c>
      <c r="B27" s="3"/>
      <c r="C27" s="3"/>
      <c r="D27" s="3"/>
      <c r="E27" s="3"/>
      <c r="F27" s="3"/>
      <c r="G27" s="6"/>
      <c r="H27" s="4"/>
    </row>
    <row r="28" spans="1:10" ht="15.75">
      <c r="A28" s="3" t="s">
        <v>221</v>
      </c>
      <c r="B28" s="3"/>
      <c r="C28" s="3"/>
      <c r="D28" s="3"/>
      <c r="E28" s="3"/>
      <c r="F28" s="3"/>
      <c r="G28" s="3"/>
      <c r="H28" s="3"/>
      <c r="I28" s="3"/>
      <c r="J28" s="3"/>
    </row>
    <row r="29" spans="1:10" ht="16.5" thickBot="1">
      <c r="A29" s="3"/>
      <c r="B29" s="3"/>
      <c r="C29" s="3"/>
      <c r="D29" s="3"/>
      <c r="E29" s="3"/>
      <c r="F29" s="3"/>
      <c r="G29" s="3"/>
      <c r="H29" s="3"/>
      <c r="I29" s="3"/>
      <c r="J29" s="3"/>
    </row>
    <row r="30" spans="1:10" ht="16.5" thickBot="1">
      <c r="B30" s="419" t="s">
        <v>40</v>
      </c>
      <c r="C30" s="420"/>
      <c r="D30" s="35">
        <f>LOOKUP("End of Data",Data!$H$105:'Data'!$H$171,Data!$B$105:'Data'!$B$171)</f>
        <v>45505</v>
      </c>
    </row>
    <row r="31" spans="1:10" ht="16.5" thickBot="1">
      <c r="A31" s="26" t="s">
        <v>364</v>
      </c>
      <c r="B31" s="27"/>
      <c r="C31" s="27"/>
      <c r="D31" s="27"/>
      <c r="E31" s="27"/>
      <c r="F31" s="27"/>
      <c r="G31" s="27"/>
      <c r="H31" s="27"/>
      <c r="I31" s="27"/>
    </row>
    <row r="32" spans="1:10" ht="15">
      <c r="A32" s="362"/>
      <c r="B32" s="112" t="s">
        <v>41</v>
      </c>
      <c r="C32" s="335"/>
      <c r="D32" s="112" t="s">
        <v>145</v>
      </c>
      <c r="E32" s="112"/>
      <c r="F32" s="112" t="s">
        <v>146</v>
      </c>
      <c r="G32" s="112" t="s">
        <v>147</v>
      </c>
      <c r="H32" s="112"/>
      <c r="I32" s="336"/>
    </row>
    <row r="33" spans="1:10">
      <c r="A33" s="363" t="s">
        <v>148</v>
      </c>
      <c r="B33" s="231" t="s">
        <v>149</v>
      </c>
      <c r="C33" s="231" t="s">
        <v>150</v>
      </c>
      <c r="D33" s="231" t="s">
        <v>151</v>
      </c>
      <c r="E33" s="231" t="s">
        <v>152</v>
      </c>
      <c r="F33" s="231" t="s">
        <v>153</v>
      </c>
      <c r="G33" s="231" t="s">
        <v>154</v>
      </c>
      <c r="H33" s="231" t="s">
        <v>155</v>
      </c>
      <c r="I33" s="239" t="s">
        <v>156</v>
      </c>
    </row>
    <row r="34" spans="1:10" ht="39" customHeight="1">
      <c r="A34" s="326" t="s">
        <v>122</v>
      </c>
      <c r="B34" s="325" t="s">
        <v>45</v>
      </c>
      <c r="C34" s="325" t="s">
        <v>23</v>
      </c>
      <c r="D34" s="238" t="s">
        <v>133</v>
      </c>
      <c r="E34" s="325" t="s">
        <v>42</v>
      </c>
      <c r="F34" s="325" t="s">
        <v>46</v>
      </c>
      <c r="G34" s="325" t="s">
        <v>43</v>
      </c>
      <c r="H34" s="238" t="s">
        <v>131</v>
      </c>
      <c r="I34" s="240" t="s">
        <v>44</v>
      </c>
    </row>
    <row r="35" spans="1:10">
      <c r="A35" s="103"/>
      <c r="B35" s="151" t="s">
        <v>215</v>
      </c>
      <c r="H35" s="231" t="s">
        <v>158</v>
      </c>
      <c r="I35" s="241" t="s">
        <v>108</v>
      </c>
    </row>
    <row r="36" spans="1:10" ht="15.75">
      <c r="A36" s="233" t="s">
        <v>62</v>
      </c>
      <c r="B36" s="71" t="s">
        <v>63</v>
      </c>
      <c r="C36" s="82" t="str">
        <f>IF(B38=0,"",B38)</f>
        <v/>
      </c>
      <c r="D36" s="409" cm="1">
        <f t="array" ref="D36:D47">TRANSPOSE(Data!$C$489:'Data'!$N$489)</f>
        <v>-8.8676020000000015</v>
      </c>
      <c r="E36" s="82" t="str">
        <f>IF(C36="","",C36+D36)</f>
        <v/>
      </c>
      <c r="F36" s="43">
        <f>LOOKUP("End of Data",Data!$Q$298:'Data'!$Q$364,Data!$E$298:'Data'!$E$364)</f>
        <v>76.400000000000006</v>
      </c>
      <c r="G36" s="71">
        <f>IF(F36&gt;0,F36,E36)</f>
        <v>76.400000000000006</v>
      </c>
      <c r="H36" s="162">
        <f>Data!C$649*100</f>
        <v>1.7475950933006308</v>
      </c>
      <c r="I36" s="242">
        <f>(G36*H36)/100</f>
        <v>1.3351626512816821</v>
      </c>
    </row>
    <row r="37" spans="1:10" ht="15.75">
      <c r="A37" s="233" t="s">
        <v>51</v>
      </c>
      <c r="B37" s="71"/>
      <c r="C37" s="82" t="str">
        <f>IF(B38=0,"",B38)</f>
        <v/>
      </c>
      <c r="D37" s="409">
        <v>-7.715313808857144</v>
      </c>
      <c r="E37" s="82" t="str">
        <f t="shared" ref="E37:E47" si="0">IF(C37="","",C37+D37)</f>
        <v/>
      </c>
      <c r="F37" s="43">
        <f>LOOKUP("End of Data",Data!$Q$298:'Data'!$Q$364,Data!F$298:'Data'!$F$364)</f>
        <v>76.3</v>
      </c>
      <c r="G37" s="71">
        <f t="shared" ref="G37:G47" si="1">IF(F37&gt;0,F37,E37)</f>
        <v>76.3</v>
      </c>
      <c r="H37" s="162">
        <f>Data!D$649*100</f>
        <v>2.9586065457930548</v>
      </c>
      <c r="I37" s="242">
        <f t="shared" ref="I37:I47" si="2">(G37*H37)/100</f>
        <v>2.2574167944401005</v>
      </c>
    </row>
    <row r="38" spans="1:10" ht="15.75">
      <c r="A38" s="233" t="s">
        <v>52</v>
      </c>
      <c r="B38" s="43">
        <f>LOOKUP("End of Data",Data!$H$105:'Data'!$H$171,Data!$C$105:'Data'!$C$171)</f>
        <v>0</v>
      </c>
      <c r="C38" s="82" t="str">
        <f>IF(B40=0,"",B40)</f>
        <v/>
      </c>
      <c r="D38" s="409">
        <v>-4.782056000000007</v>
      </c>
      <c r="E38" s="82" t="str">
        <f t="shared" si="0"/>
        <v/>
      </c>
      <c r="F38" s="43">
        <f>LOOKUP("End of Data",Data!$Q$298:'Data'!$Q$364,Data!$G$298:'Data'!$G$364)</f>
        <v>75.099999999999994</v>
      </c>
      <c r="G38" s="71">
        <f t="shared" si="1"/>
        <v>75.099999999999994</v>
      </c>
      <c r="H38" s="162">
        <f>Data!E$649*100</f>
        <v>7.2331278218608004</v>
      </c>
      <c r="I38" s="242">
        <f t="shared" si="2"/>
        <v>5.432078994217461</v>
      </c>
    </row>
    <row r="39" spans="1:10" ht="15.75">
      <c r="A39" s="233" t="s">
        <v>53</v>
      </c>
      <c r="B39" s="71" t="s">
        <v>63</v>
      </c>
      <c r="C39" s="82" t="str">
        <f>IF(B40=0,"",B40)</f>
        <v/>
      </c>
      <c r="D39" s="409">
        <v>-4.6188378095238063</v>
      </c>
      <c r="E39" s="82" t="str">
        <f t="shared" si="0"/>
        <v/>
      </c>
      <c r="F39" s="43">
        <f>LOOKUP("End of Data",Data!$Q$298:'Data'!$Q$364,Data!H$298:'Data'!$H$364)</f>
        <v>72.400000000000006</v>
      </c>
      <c r="G39" s="71">
        <f t="shared" si="1"/>
        <v>72.400000000000006</v>
      </c>
      <c r="H39" s="162">
        <f>Data!F$649*100</f>
        <v>16.74977212385777</v>
      </c>
      <c r="I39" s="242">
        <f t="shared" si="2"/>
        <v>12.126835017673027</v>
      </c>
    </row>
    <row r="40" spans="1:10" ht="15.75">
      <c r="A40" s="233" t="s">
        <v>54</v>
      </c>
      <c r="B40" s="43">
        <f>LOOKUP("End of Data",Data!$H$105:'Data'!$H$171,Data!$D$105:'Data'!D$171)</f>
        <v>0</v>
      </c>
      <c r="C40" s="82" t="str">
        <f>IF(B43=0,"",B43)</f>
        <v/>
      </c>
      <c r="D40" s="409">
        <v>-5.5366140000000019</v>
      </c>
      <c r="E40" s="82" t="str">
        <f t="shared" si="0"/>
        <v/>
      </c>
      <c r="F40" s="43">
        <f>LOOKUP("End of Data",Data!$Q$298:'Data'!$Q$364,Data!I$298:'Data'!$I$364)</f>
        <v>73.2</v>
      </c>
      <c r="G40" s="71">
        <f t="shared" si="1"/>
        <v>73.2</v>
      </c>
      <c r="H40" s="162">
        <f>Data!G$649*100</f>
        <v>18.848263696505683</v>
      </c>
      <c r="I40" s="242">
        <f t="shared" si="2"/>
        <v>13.796929025842159</v>
      </c>
    </row>
    <row r="41" spans="1:10" ht="15.75">
      <c r="A41" s="233" t="s">
        <v>55</v>
      </c>
      <c r="B41" s="71" t="s">
        <v>63</v>
      </c>
      <c r="C41" s="82" t="str">
        <f>IF(B43=0,"",B43)</f>
        <v/>
      </c>
      <c r="D41" s="409">
        <v>-9.4807500000000005</v>
      </c>
      <c r="E41" s="82" t="str">
        <f t="shared" si="0"/>
        <v/>
      </c>
      <c r="F41" s="43">
        <f>LOOKUP("End of Data",Data!$Q$298:'Data'!$Q$364,Data!J$298:'Data'!$J$364)</f>
        <v>76.400000000000006</v>
      </c>
      <c r="G41" s="71">
        <f t="shared" si="1"/>
        <v>76.400000000000006</v>
      </c>
      <c r="H41" s="162">
        <f>Data!H$649*100</f>
        <v>19.482466427014682</v>
      </c>
      <c r="I41" s="242">
        <f t="shared" si="2"/>
        <v>14.884604350239217</v>
      </c>
    </row>
    <row r="42" spans="1:10" ht="15.75">
      <c r="A42" s="233" t="s">
        <v>56</v>
      </c>
      <c r="B42" s="71" t="s">
        <v>63</v>
      </c>
      <c r="C42" s="82" t="str">
        <f>IF(B43=0,"",B43)</f>
        <v/>
      </c>
      <c r="D42" s="409">
        <v>-8.1800000000000015</v>
      </c>
      <c r="E42" s="82" t="str">
        <f t="shared" si="0"/>
        <v/>
      </c>
      <c r="F42" s="43">
        <f>LOOKUP("End of Data",Data!$Q$298:'Data'!$Q$364,Data!$K$298:'Data'!$K$364)</f>
        <v>77.599999999999994</v>
      </c>
      <c r="G42" s="71">
        <f t="shared" si="1"/>
        <v>77.599999999999994</v>
      </c>
      <c r="H42" s="162">
        <f>Data!I$649*100</f>
        <v>9.3131280413538313</v>
      </c>
      <c r="I42" s="242">
        <f t="shared" si="2"/>
        <v>7.2269873600905727</v>
      </c>
    </row>
    <row r="43" spans="1:10" ht="15.75">
      <c r="A43" s="233" t="s">
        <v>57</v>
      </c>
      <c r="B43" s="43">
        <f>LOOKUP("End of Data",Data!$H$105:'Data'!$H$171,Data!$E$105:'Data'!E$171)</f>
        <v>0</v>
      </c>
      <c r="C43" s="82"/>
      <c r="D43" s="409">
        <v>-9.0013678260869572</v>
      </c>
      <c r="E43" s="82"/>
      <c r="F43" s="43">
        <f>LOOKUP("End of Data",Data!$Q$298:'Data'!$Q$364,Data!$L$298:'Data'!$L$364)</f>
        <v>81.8</v>
      </c>
      <c r="G43" s="71">
        <f t="shared" si="1"/>
        <v>81.8</v>
      </c>
      <c r="H43" s="162">
        <f>Data!J$649*100</f>
        <v>6.9954016723025383</v>
      </c>
      <c r="I43" s="242">
        <f t="shared" si="2"/>
        <v>5.7222385679434762</v>
      </c>
    </row>
    <row r="44" spans="1:10" ht="15.75">
      <c r="A44" s="233" t="s">
        <v>104</v>
      </c>
      <c r="B44" s="71" t="s">
        <v>63</v>
      </c>
      <c r="C44" s="71" t="str">
        <f>IF(B45=0,"",B45)</f>
        <v/>
      </c>
      <c r="D44" s="409">
        <v>-9.5507864912280755</v>
      </c>
      <c r="E44" s="71" t="str">
        <f t="shared" si="0"/>
        <v/>
      </c>
      <c r="F44" s="43">
        <f>LOOKUP("End of Data",Data!$Q$298:'Data'!$Q$364,Data!$M$298:'Data'!$M$364)</f>
        <v>80.8</v>
      </c>
      <c r="G44" s="71">
        <f t="shared" si="1"/>
        <v>80.8</v>
      </c>
      <c r="H44" s="162">
        <f>Data!K$649*100</f>
        <v>4.6556360628947608</v>
      </c>
      <c r="I44" s="242">
        <f t="shared" si="2"/>
        <v>3.7617539388189662</v>
      </c>
    </row>
    <row r="45" spans="1:10" ht="15.75">
      <c r="A45" s="233" t="s">
        <v>18</v>
      </c>
      <c r="B45" s="43">
        <f>LOOKUP("End of Data",Data!$H$105:'Data'!$H$171,Data!$F$105:'Data'!F$171)</f>
        <v>0</v>
      </c>
      <c r="C45" s="71"/>
      <c r="D45" s="409">
        <v>-8.388745999999994</v>
      </c>
      <c r="E45" s="71"/>
      <c r="F45" s="43">
        <f>LOOKUP("End of Data",Data!$Q$298:'Data'!$Q$364,Data!$N$298:'Data'!$N$364)</f>
        <v>83.2</v>
      </c>
      <c r="G45" s="71">
        <f t="shared" si="1"/>
        <v>83.2</v>
      </c>
      <c r="H45" s="162">
        <f>Data!L$649*100</f>
        <v>3.4943469718115461</v>
      </c>
      <c r="I45" s="242">
        <f t="shared" si="2"/>
        <v>2.9072966805472067</v>
      </c>
    </row>
    <row r="46" spans="1:10" ht="15.75">
      <c r="A46" s="233" t="s">
        <v>105</v>
      </c>
      <c r="B46" s="71" t="s">
        <v>63</v>
      </c>
      <c r="C46" s="71" t="str">
        <f>IF(B47=0,"",B47)</f>
        <v/>
      </c>
      <c r="D46" s="409">
        <v>-6.3759179999999986</v>
      </c>
      <c r="E46" s="71" t="str">
        <f>IF(C46="","",C46+D46)</f>
        <v/>
      </c>
      <c r="F46" s="43">
        <f>LOOKUP("End of Data",Data!$Q$298:'Data'!$Q$364,Data!$O$298:'Data'!$O$364)</f>
        <v>81.900000000000006</v>
      </c>
      <c r="G46" s="71">
        <f t="shared" si="1"/>
        <v>81.900000000000006</v>
      </c>
      <c r="H46" s="162">
        <f>Data!M$649*100</f>
        <v>2.7041787036327225</v>
      </c>
      <c r="I46" s="242">
        <f t="shared" si="2"/>
        <v>2.2147223582751998</v>
      </c>
    </row>
    <row r="47" spans="1:10" ht="15.75">
      <c r="A47" s="233" t="s">
        <v>19</v>
      </c>
      <c r="B47" s="43">
        <f>LOOKUP("End of Data",Data!$H$105:'Data'!$H$171,Data!$G$105:'Data'!G$171)</f>
        <v>0</v>
      </c>
      <c r="C47" s="71" t="str">
        <f>IF(B47=0,"",B47)</f>
        <v/>
      </c>
      <c r="D47" s="409">
        <v>-0.92438000000000076</v>
      </c>
      <c r="E47" s="71" t="str">
        <f t="shared" si="0"/>
        <v/>
      </c>
      <c r="F47" s="43">
        <f>LOOKUP("End of Data",Data!$Q$298:'Data'!$Q$364,Data!$P$298:'Data'!$P$364)</f>
        <v>83.9</v>
      </c>
      <c r="G47" s="71">
        <f t="shared" si="1"/>
        <v>83.9</v>
      </c>
      <c r="H47" s="162">
        <f>Data!N$649*100</f>
        <v>5.8174768396719712</v>
      </c>
      <c r="I47" s="242">
        <f t="shared" si="2"/>
        <v>4.8808630684847838</v>
      </c>
    </row>
    <row r="48" spans="1:10" ht="16.5" thickBot="1">
      <c r="A48" s="234"/>
      <c r="B48" s="276"/>
      <c r="C48" s="79"/>
      <c r="D48" s="410"/>
      <c r="E48" s="79"/>
      <c r="F48" s="79"/>
      <c r="G48" s="79" t="s">
        <v>50</v>
      </c>
      <c r="H48" s="236">
        <f>SUM(H36:H47)</f>
        <v>99.999999999999986</v>
      </c>
      <c r="I48" s="243"/>
      <c r="J48" s="101"/>
    </row>
    <row r="49" spans="1:10" ht="13.5" thickBot="1">
      <c r="A49" s="103"/>
      <c r="B49" s="71"/>
      <c r="C49" s="71"/>
      <c r="D49" s="71"/>
      <c r="E49" s="71"/>
      <c r="F49" s="71"/>
      <c r="G49" s="71"/>
    </row>
    <row r="50" spans="1:10" ht="16.5" thickBot="1">
      <c r="A50" s="290" t="s">
        <v>86</v>
      </c>
      <c r="B50" s="291"/>
      <c r="C50" s="291"/>
      <c r="D50" s="292"/>
      <c r="E50" s="246"/>
      <c r="F50" s="246"/>
      <c r="G50" s="246"/>
      <c r="H50" s="246"/>
      <c r="I50" s="246"/>
      <c r="J50" s="247"/>
    </row>
    <row r="51" spans="1:10" ht="16.5" thickBot="1">
      <c r="A51" s="183"/>
      <c r="B51" s="184"/>
      <c r="C51" s="184"/>
      <c r="D51" s="181"/>
      <c r="E51" s="181"/>
      <c r="F51" s="181"/>
      <c r="G51" s="181"/>
      <c r="H51" s="181"/>
      <c r="I51" s="181"/>
      <c r="J51" s="182"/>
    </row>
    <row r="52" spans="1:10" ht="15" thickBot="1">
      <c r="A52" s="185" t="s">
        <v>222</v>
      </c>
      <c r="B52" s="181"/>
      <c r="C52" s="181"/>
      <c r="D52" s="181"/>
      <c r="E52" s="181"/>
      <c r="F52" s="181"/>
      <c r="G52" s="181"/>
      <c r="H52" s="181"/>
      <c r="I52" s="186">
        <f>SUM(I36:I47)</f>
        <v>76.546888807853847</v>
      </c>
      <c r="J52" s="182"/>
    </row>
    <row r="53" spans="1:10" ht="13.5" thickBot="1">
      <c r="A53" s="187"/>
      <c r="B53" s="180"/>
      <c r="C53" s="180"/>
      <c r="D53" s="188"/>
      <c r="E53" s="180"/>
      <c r="F53" s="180"/>
      <c r="G53" s="180"/>
      <c r="H53" s="180"/>
      <c r="I53" s="180"/>
      <c r="J53" s="189"/>
    </row>
    <row r="54" spans="1:10">
      <c r="A54" s="54" t="s">
        <v>218</v>
      </c>
    </row>
    <row r="55" spans="1:10">
      <c r="A55" s="54" t="s">
        <v>231</v>
      </c>
    </row>
    <row r="56" spans="1:10">
      <c r="A56" t="s">
        <v>159</v>
      </c>
    </row>
    <row r="57" spans="1:10">
      <c r="A57" s="54" t="s">
        <v>160</v>
      </c>
    </row>
    <row r="58" spans="1:10">
      <c r="A58" s="54" t="s">
        <v>161</v>
      </c>
    </row>
    <row r="59" spans="1:10" ht="15.95" customHeight="1">
      <c r="A59" s="54" t="s">
        <v>266</v>
      </c>
      <c r="C59" s="10"/>
      <c r="E59" s="71"/>
      <c r="F59" s="10"/>
      <c r="G59" s="3"/>
      <c r="H59" s="82"/>
    </row>
    <row r="60" spans="1:10">
      <c r="H60" s="71"/>
      <c r="I60" s="71"/>
    </row>
    <row r="61" spans="1:10" ht="15.75">
      <c r="A61" s="4" t="s">
        <v>269</v>
      </c>
      <c r="B61" s="6"/>
      <c r="C61" s="6"/>
      <c r="D61" s="6"/>
      <c r="E61" s="6"/>
      <c r="F61" s="6"/>
      <c r="G61" s="6"/>
      <c r="H61" s="6"/>
      <c r="I61" s="6"/>
      <c r="J61" s="6"/>
    </row>
    <row r="103" spans="1:14" ht="15">
      <c r="A103" s="398" t="s">
        <v>379</v>
      </c>
    </row>
    <row r="104" spans="1:14" ht="15.75">
      <c r="A104" s="4" t="s">
        <v>246</v>
      </c>
    </row>
    <row r="105" spans="1:14" ht="15.75">
      <c r="A105" s="193" t="s">
        <v>253</v>
      </c>
      <c r="B105" s="197"/>
      <c r="C105" s="197"/>
      <c r="D105" s="197"/>
      <c r="E105" s="197"/>
      <c r="F105" s="197"/>
      <c r="G105" s="197"/>
      <c r="H105" s="197"/>
      <c r="I105" s="197"/>
      <c r="J105" s="197"/>
      <c r="K105" s="197"/>
      <c r="L105" s="197"/>
      <c r="M105" s="197"/>
      <c r="N105" s="197"/>
    </row>
    <row r="106" spans="1:14" ht="17.25" customHeight="1">
      <c r="A106" s="3" t="s">
        <v>262</v>
      </c>
    </row>
    <row r="107" spans="1:14" ht="18" customHeight="1">
      <c r="A107" s="193" t="s">
        <v>248</v>
      </c>
      <c r="B107" s="194"/>
      <c r="C107" s="194"/>
      <c r="D107" s="194"/>
      <c r="E107" s="194"/>
      <c r="F107" s="194"/>
      <c r="G107" s="194"/>
      <c r="H107" s="194"/>
      <c r="I107" s="194"/>
      <c r="J107" s="194"/>
      <c r="K107" s="194"/>
      <c r="L107" s="194"/>
      <c r="M107" s="194"/>
      <c r="N107" s="194"/>
    </row>
    <row r="108" spans="1:14" ht="18.75" customHeight="1">
      <c r="A108" s="193" t="s">
        <v>304</v>
      </c>
    </row>
    <row r="109" spans="1:14" ht="15.75">
      <c r="A109" s="193" t="s">
        <v>305</v>
      </c>
      <c r="B109" s="248"/>
      <c r="C109" s="248"/>
      <c r="D109" s="248"/>
      <c r="E109" s="248"/>
      <c r="F109" s="248"/>
      <c r="G109" s="248"/>
      <c r="H109" s="4"/>
    </row>
    <row r="110" spans="1:14" ht="15.75">
      <c r="A110" s="193" t="s">
        <v>302</v>
      </c>
      <c r="B110" s="194"/>
      <c r="C110" s="194"/>
      <c r="D110" s="194"/>
      <c r="E110" s="194"/>
      <c r="F110" s="194"/>
      <c r="G110" s="194"/>
      <c r="H110" s="194"/>
      <c r="I110" s="194"/>
      <c r="J110" s="194"/>
      <c r="K110" s="194"/>
      <c r="L110" s="194"/>
      <c r="M110" s="194"/>
      <c r="N110" s="194"/>
    </row>
    <row r="111" spans="1:14" ht="17.25" customHeight="1">
      <c r="A111" s="3" t="s">
        <v>303</v>
      </c>
    </row>
    <row r="112" spans="1:14">
      <c r="A112" s="53"/>
    </row>
    <row r="113" spans="1:14" ht="13.5" thickBot="1">
      <c r="A113" s="8" t="s">
        <v>367</v>
      </c>
      <c r="B113" s="8"/>
      <c r="C113" s="8"/>
      <c r="D113" s="8"/>
      <c r="E113" s="8"/>
      <c r="F113" s="8"/>
      <c r="G113" s="28"/>
      <c r="H113" s="28"/>
      <c r="I113" s="28"/>
      <c r="J113" s="28"/>
      <c r="K113" s="28"/>
      <c r="L113" s="28"/>
      <c r="M113" s="28"/>
      <c r="N113" s="28"/>
    </row>
    <row r="114" spans="1:14">
      <c r="A114" s="219" t="s">
        <v>20</v>
      </c>
      <c r="B114" s="219" t="s">
        <v>24</v>
      </c>
      <c r="C114" s="334"/>
      <c r="D114" s="334"/>
      <c r="E114" s="334"/>
      <c r="F114" s="334"/>
      <c r="G114" s="334"/>
      <c r="H114" s="334" t="s">
        <v>123</v>
      </c>
      <c r="I114" s="334"/>
      <c r="J114" s="334"/>
      <c r="K114" s="334"/>
      <c r="L114" s="334"/>
      <c r="M114" s="334"/>
      <c r="N114" s="334"/>
    </row>
    <row r="115" spans="1:14" ht="13.5" thickBot="1">
      <c r="A115" s="220" t="s">
        <v>38</v>
      </c>
      <c r="B115" s="220" t="s">
        <v>35</v>
      </c>
      <c r="C115" s="130" t="s">
        <v>62</v>
      </c>
      <c r="D115" s="220" t="s">
        <v>51</v>
      </c>
      <c r="E115" s="220" t="s">
        <v>52</v>
      </c>
      <c r="F115" s="220" t="s">
        <v>53</v>
      </c>
      <c r="G115" s="220" t="s">
        <v>54</v>
      </c>
      <c r="H115" s="220" t="s">
        <v>55</v>
      </c>
      <c r="I115" s="220" t="s">
        <v>56</v>
      </c>
      <c r="J115" s="220" t="s">
        <v>57</v>
      </c>
      <c r="K115" s="220" t="s">
        <v>58</v>
      </c>
      <c r="L115" s="220" t="s">
        <v>59</v>
      </c>
      <c r="M115" s="220" t="s">
        <v>60</v>
      </c>
      <c r="N115" s="220" t="s">
        <v>61</v>
      </c>
    </row>
    <row r="116" spans="1:14">
      <c r="A116" s="29"/>
      <c r="B116" s="29"/>
      <c r="C116" s="164"/>
      <c r="D116" s="367"/>
      <c r="E116" s="367"/>
      <c r="F116" s="367"/>
      <c r="G116" s="367"/>
      <c r="H116" s="164" t="s">
        <v>108</v>
      </c>
      <c r="I116" s="164"/>
      <c r="J116" s="367"/>
      <c r="K116" s="367"/>
      <c r="L116" s="367"/>
      <c r="M116" s="367"/>
      <c r="N116" s="367"/>
    </row>
    <row r="117" spans="1:14">
      <c r="A117" s="13">
        <v>2023</v>
      </c>
      <c r="B117" s="70">
        <v>45050</v>
      </c>
      <c r="C117" s="59">
        <f>IF(Data!C105&gt;0,Data!C105,"")</f>
        <v>82.16</v>
      </c>
      <c r="D117" s="59">
        <f>IF(Data!C105&gt;0,Data!C105,"")</f>
        <v>82.16</v>
      </c>
      <c r="E117" s="59">
        <f>IF(Data!D105&gt;0,Data!D105,"")</f>
        <v>81.400000000000006</v>
      </c>
      <c r="F117" s="59">
        <f>IF(Data!D105&gt;0,Data!D105,"")</f>
        <v>81.400000000000006</v>
      </c>
      <c r="G117" s="59">
        <f>IF(Data!E105&gt;0,Data!E105,"")</f>
        <v>81.16</v>
      </c>
      <c r="H117" s="59">
        <f>IF(Data!E105&gt;0,Data!E105,"")</f>
        <v>81.16</v>
      </c>
      <c r="I117" s="59">
        <f>IF(Data!E105&gt;0,Data!E105,"")</f>
        <v>81.16</v>
      </c>
      <c r="J117" s="59">
        <f>IF(Data!F105&gt;0,Data!F105,"")</f>
        <v>81.08</v>
      </c>
      <c r="K117" s="59">
        <f>IF(Data!F105&gt;0,Data!F105,"")</f>
        <v>81.08</v>
      </c>
      <c r="L117" s="59">
        <f>IF(Data!G105&gt;0,Data!G105,"")</f>
        <v>80.94</v>
      </c>
      <c r="M117" s="59">
        <f>IF(Data!G105&gt;0,Data!G105,"")</f>
        <v>80.94</v>
      </c>
      <c r="N117" s="59">
        <f>IF(Data!G105&gt;0,Data!G105,"")</f>
        <v>80.94</v>
      </c>
    </row>
    <row r="118" spans="1:14">
      <c r="A118" s="29"/>
      <c r="B118" s="70">
        <f>B117+7</f>
        <v>45057</v>
      </c>
      <c r="C118" s="59">
        <f>IF(Data!C106&gt;0,Data!C106,"")</f>
        <v>80.150000000000006</v>
      </c>
      <c r="D118" s="59">
        <f>IF(Data!C106&gt;0,Data!C106,"")</f>
        <v>80.150000000000006</v>
      </c>
      <c r="E118" s="59">
        <f>IF(Data!D106&gt;0,Data!D106,"")</f>
        <v>79.599999999999994</v>
      </c>
      <c r="F118" s="59">
        <f>IF(Data!D106&gt;0,Data!D106,"")</f>
        <v>79.599999999999994</v>
      </c>
      <c r="G118" s="59">
        <f>IF(Data!E106&gt;0,Data!E106,"")</f>
        <v>79.75</v>
      </c>
      <c r="H118" s="59">
        <f>IF(Data!E106&gt;0,Data!E106,"")</f>
        <v>79.75</v>
      </c>
      <c r="I118" s="59">
        <f>IF(Data!E106&gt;0,Data!E106,"")</f>
        <v>79.75</v>
      </c>
      <c r="J118" s="59">
        <f>IF(Data!F106&gt;0,Data!F106,"")</f>
        <v>79.86</v>
      </c>
      <c r="K118" s="59">
        <f>IF(Data!F106&gt;0,Data!F106,"")</f>
        <v>79.86</v>
      </c>
      <c r="L118" s="59">
        <f>IF(Data!G106&gt;0,Data!G106,"")</f>
        <v>79.92</v>
      </c>
      <c r="M118" s="59">
        <f>IF(Data!G106&gt;0,Data!G106,"")</f>
        <v>79.92</v>
      </c>
      <c r="N118" s="59">
        <f>IF(Data!G106&gt;0,Data!G106,"")</f>
        <v>79.92</v>
      </c>
    </row>
    <row r="119" spans="1:14">
      <c r="A119" s="29"/>
      <c r="B119" s="70">
        <f t="shared" ref="B119:B181" si="3">B118+7</f>
        <v>45064</v>
      </c>
      <c r="C119" s="59">
        <f>IF(Data!C107&gt;0,Data!C107,"")</f>
        <v>84.53</v>
      </c>
      <c r="D119" s="59">
        <f>IF(Data!C107&gt;0,Data!C107,"")</f>
        <v>84.53</v>
      </c>
      <c r="E119" s="59">
        <f>IF(Data!D107&gt;0,Data!D107,"")</f>
        <v>83.72</v>
      </c>
      <c r="F119" s="59">
        <f>IF(Data!D107&gt;0,Data!D107,"")</f>
        <v>83.72</v>
      </c>
      <c r="G119" s="59">
        <f>IF(Data!E107&gt;0,Data!E107,"")</f>
        <v>83.44</v>
      </c>
      <c r="H119" s="59">
        <f>IF(Data!E107&gt;0,Data!E107,"")</f>
        <v>83.44</v>
      </c>
      <c r="I119" s="59">
        <f>IF(Data!E107&gt;0,Data!E107,"")</f>
        <v>83.44</v>
      </c>
      <c r="J119" s="59">
        <f>IF(Data!F107&gt;0,Data!F107,"")</f>
        <v>82.99</v>
      </c>
      <c r="K119" s="59">
        <f>IF(Data!F107&gt;0,Data!F107,"")</f>
        <v>82.99</v>
      </c>
      <c r="L119" s="59">
        <f>IF(Data!G107&gt;0,Data!G107,"")</f>
        <v>82.45</v>
      </c>
      <c r="M119" s="59">
        <f>IF(Data!G107&gt;0,Data!G107,"")</f>
        <v>82.45</v>
      </c>
      <c r="N119" s="59">
        <f>IF(Data!G107&gt;0,Data!G107,"")</f>
        <v>82.45</v>
      </c>
    </row>
    <row r="120" spans="1:14">
      <c r="A120" s="29"/>
      <c r="B120" s="70">
        <f t="shared" si="3"/>
        <v>45071</v>
      </c>
      <c r="C120" s="59">
        <f>IF(Data!C108&gt;0,Data!C108,"")</f>
        <v>78.89</v>
      </c>
      <c r="D120" s="59">
        <f>IF(Data!C108&gt;0,Data!C108,"")</f>
        <v>78.89</v>
      </c>
      <c r="E120" s="59">
        <f>IF(Data!D108&gt;0,Data!D108,"")</f>
        <v>78.5</v>
      </c>
      <c r="F120" s="59">
        <f>IF(Data!D108&gt;0,Data!D108,"")</f>
        <v>78.5</v>
      </c>
      <c r="G120" s="59">
        <f>IF(Data!E108&gt;0,Data!E108,"")</f>
        <v>78.64</v>
      </c>
      <c r="H120" s="59">
        <f>IF(Data!E108&gt;0,Data!E108,"")</f>
        <v>78.64</v>
      </c>
      <c r="I120" s="59">
        <f>IF(Data!E108&gt;0,Data!E108,"")</f>
        <v>78.64</v>
      </c>
      <c r="J120" s="59">
        <f>IF(Data!F108&gt;0,Data!F108,"")</f>
        <v>78.790000000000006</v>
      </c>
      <c r="K120" s="59">
        <f>IF(Data!F108&gt;0,Data!F108,"")</f>
        <v>78.790000000000006</v>
      </c>
      <c r="L120" s="59">
        <f>IF(Data!G108&gt;0,Data!G108,"")</f>
        <v>78.87</v>
      </c>
      <c r="M120" s="59">
        <f>IF(Data!G108&gt;0,Data!G108,"")</f>
        <v>78.87</v>
      </c>
      <c r="N120" s="59">
        <f>IF(Data!G108&gt;0,Data!G108,"")</f>
        <v>78.87</v>
      </c>
    </row>
    <row r="121" spans="1:14">
      <c r="A121" s="29"/>
      <c r="B121" s="70">
        <f t="shared" si="3"/>
        <v>45078</v>
      </c>
      <c r="C121" s="59">
        <f>IF(Data!C109&gt;0,Data!C109,"")</f>
        <v>82.31</v>
      </c>
      <c r="D121" s="59">
        <f>IF(Data!C109&gt;0,Data!C109,"")</f>
        <v>82.31</v>
      </c>
      <c r="E121" s="59">
        <f>IF(Data!D109&gt;0,Data!D109,"")</f>
        <v>81.58</v>
      </c>
      <c r="F121" s="59">
        <f>IF(Data!D109&gt;0,Data!D109,"")</f>
        <v>81.58</v>
      </c>
      <c r="G121" s="59">
        <f>IF(Data!E109&gt;0,Data!E109,"")</f>
        <v>81.489999999999995</v>
      </c>
      <c r="H121" s="59">
        <f>IF(Data!E109&gt;0,Data!E109,"")</f>
        <v>81.489999999999995</v>
      </c>
      <c r="I121" s="59">
        <f>IF(Data!E109&gt;0,Data!E109,"")</f>
        <v>81.489999999999995</v>
      </c>
      <c r="J121" s="59">
        <f>IF(Data!F109&gt;0,Data!F109,"")</f>
        <v>81.52</v>
      </c>
      <c r="K121" s="59">
        <f>IF(Data!F109&gt;0,Data!F109,"")</f>
        <v>81.52</v>
      </c>
      <c r="L121" s="59">
        <f>IF(Data!G109&gt;0,Data!G109,"")</f>
        <v>81.47</v>
      </c>
      <c r="M121" s="59">
        <f>IF(Data!G109&gt;0,Data!G109,"")</f>
        <v>81.47</v>
      </c>
      <c r="N121" s="59">
        <f>IF(Data!G109&gt;0,Data!G109,"")</f>
        <v>81.47</v>
      </c>
    </row>
    <row r="122" spans="1:14">
      <c r="A122" s="29"/>
      <c r="B122" s="70">
        <f t="shared" si="3"/>
        <v>45085</v>
      </c>
      <c r="C122" s="59">
        <f>IF(Data!C110&gt;0,Data!C110,"")</f>
        <v>83.95</v>
      </c>
      <c r="D122" s="59">
        <f>IF(Data!C110&gt;0,Data!C110,"")</f>
        <v>83.95</v>
      </c>
      <c r="E122" s="59">
        <f>IF(Data!D110&gt;0,Data!D110,"")</f>
        <v>81.63</v>
      </c>
      <c r="F122" s="59">
        <f>IF(Data!D110&gt;0,Data!D110,"")</f>
        <v>81.63</v>
      </c>
      <c r="G122" s="59">
        <f>IF(Data!E110&gt;0,Data!E110,"")</f>
        <v>81.459999999999994</v>
      </c>
      <c r="H122" s="59">
        <f>IF(Data!E110&gt;0,Data!E110,"")</f>
        <v>81.459999999999994</v>
      </c>
      <c r="I122" s="59">
        <f>IF(Data!E110&gt;0,Data!E110,"")</f>
        <v>81.459999999999994</v>
      </c>
      <c r="J122" s="59">
        <f>IF(Data!F110&gt;0,Data!F110,"")</f>
        <v>81.290000000000006</v>
      </c>
      <c r="K122" s="59">
        <f>IF(Data!F110&gt;0,Data!F110,"")</f>
        <v>81.290000000000006</v>
      </c>
      <c r="L122" s="59">
        <f>IF(Data!G110&gt;0,Data!G110,"")</f>
        <v>81.010000000000005</v>
      </c>
      <c r="M122" s="59">
        <f>IF(Data!G110&gt;0,Data!G110,"")</f>
        <v>81.010000000000005</v>
      </c>
      <c r="N122" s="59">
        <f>IF(Data!G110&gt;0,Data!G110,"")</f>
        <v>81.010000000000005</v>
      </c>
    </row>
    <row r="123" spans="1:14">
      <c r="A123" s="29"/>
      <c r="B123" s="70">
        <f t="shared" si="3"/>
        <v>45092</v>
      </c>
      <c r="C123" s="59">
        <f>IF(Data!C111&gt;0,Data!C111,"")</f>
        <v>81.88</v>
      </c>
      <c r="D123" s="59">
        <f>IF(Data!C111&gt;0,Data!C111,"")</f>
        <v>81.88</v>
      </c>
      <c r="E123" s="59">
        <f>IF(Data!D111&gt;0,Data!D111,"")</f>
        <v>79.599999999999994</v>
      </c>
      <c r="F123" s="59">
        <f>IF(Data!D111&gt;0,Data!D111,"")</f>
        <v>79.599999999999994</v>
      </c>
      <c r="G123" s="59">
        <f>IF(Data!E111&gt;0,Data!E111,"")</f>
        <v>79.709999999999994</v>
      </c>
      <c r="H123" s="59">
        <f>IF(Data!E111&gt;0,Data!E111,"")</f>
        <v>79.709999999999994</v>
      </c>
      <c r="I123" s="59">
        <f>IF(Data!E111&gt;0,Data!E111,"")</f>
        <v>79.709999999999994</v>
      </c>
      <c r="J123" s="59">
        <f>IF(Data!F111&gt;0,Data!F111,"")</f>
        <v>80.06</v>
      </c>
      <c r="K123" s="59">
        <f>IF(Data!F111&gt;0,Data!F111,"")</f>
        <v>80.06</v>
      </c>
      <c r="L123" s="59">
        <f>IF(Data!G111&gt;0,Data!G111,"")</f>
        <v>80.33</v>
      </c>
      <c r="M123" s="59">
        <f>IF(Data!G111&gt;0,Data!G111,"")</f>
        <v>80.33</v>
      </c>
      <c r="N123" s="59">
        <f>IF(Data!G111&gt;0,Data!G111,"")</f>
        <v>80.33</v>
      </c>
    </row>
    <row r="124" spans="1:14">
      <c r="A124" s="29"/>
      <c r="B124" s="70">
        <f t="shared" si="3"/>
        <v>45099</v>
      </c>
      <c r="C124" s="59">
        <f>IF(Data!C112&gt;0,Data!C112,"")</f>
        <v>81.790000000000006</v>
      </c>
      <c r="D124" s="59">
        <f>IF(Data!C112&gt;0,Data!C112,"")</f>
        <v>81.790000000000006</v>
      </c>
      <c r="E124" s="59">
        <f>IF(Data!D112&gt;0,Data!D112,"")</f>
        <v>80.150000000000006</v>
      </c>
      <c r="F124" s="59">
        <f>IF(Data!D112&gt;0,Data!D112,"")</f>
        <v>80.150000000000006</v>
      </c>
      <c r="G124" s="59">
        <f>IF(Data!E112&gt;0,Data!E112,"")</f>
        <v>80.290000000000006</v>
      </c>
      <c r="H124" s="59">
        <f>IF(Data!E112&gt;0,Data!E112,"")</f>
        <v>80.290000000000006</v>
      </c>
      <c r="I124" s="59">
        <f>IF(Data!E112&gt;0,Data!E112,"")</f>
        <v>80.290000000000006</v>
      </c>
      <c r="J124" s="59">
        <f>IF(Data!F112&gt;0,Data!F112,"")</f>
        <v>80.41</v>
      </c>
      <c r="K124" s="59">
        <f>IF(Data!F112&gt;0,Data!F112,"")</f>
        <v>80.41</v>
      </c>
      <c r="L124" s="59">
        <f>IF(Data!G112&gt;0,Data!G112,"")</f>
        <v>80.5</v>
      </c>
      <c r="M124" s="59">
        <f>IF(Data!G112&gt;0,Data!G112,"")</f>
        <v>80.5</v>
      </c>
      <c r="N124" s="59">
        <f>IF(Data!G112&gt;0,Data!G112,"")</f>
        <v>80.5</v>
      </c>
    </row>
    <row r="125" spans="1:14">
      <c r="A125" s="29"/>
      <c r="B125" s="70">
        <f t="shared" si="3"/>
        <v>45106</v>
      </c>
      <c r="C125" s="59">
        <f>IF(Data!C113&gt;0,Data!C113,"")</f>
        <v>79.209999999999994</v>
      </c>
      <c r="D125" s="59">
        <f>IF(Data!C113&gt;0,Data!C113,"")</f>
        <v>79.209999999999994</v>
      </c>
      <c r="E125" s="59">
        <f>IF(Data!D113&gt;0,Data!D113,"")</f>
        <v>79.03</v>
      </c>
      <c r="F125" s="59">
        <f>IF(Data!D113&gt;0,Data!D113,"")</f>
        <v>79.03</v>
      </c>
      <c r="G125" s="59">
        <f>IF(Data!E113&gt;0,Data!E113,"")</f>
        <v>79.040000000000006</v>
      </c>
      <c r="H125" s="59">
        <f>IF(Data!E113&gt;0,Data!E113,"")</f>
        <v>79.040000000000006</v>
      </c>
      <c r="I125" s="59">
        <f>IF(Data!E113&gt;0,Data!E113,"")</f>
        <v>79.040000000000006</v>
      </c>
      <c r="J125" s="59">
        <f>IF(Data!F113&gt;0,Data!F113,"")</f>
        <v>79.19</v>
      </c>
      <c r="K125" s="59">
        <f>IF(Data!F113&gt;0,Data!F113,"")</f>
        <v>79.19</v>
      </c>
      <c r="L125" s="59">
        <f>IF(Data!G113&gt;0,Data!G113,"")</f>
        <v>79.3</v>
      </c>
      <c r="M125" s="59">
        <f>IF(Data!G113&gt;0,Data!G113,"")</f>
        <v>79.3</v>
      </c>
      <c r="N125" s="59">
        <f>IF(Data!G113&gt;0,Data!G113,"")</f>
        <v>79.3</v>
      </c>
    </row>
    <row r="126" spans="1:14">
      <c r="A126" s="29"/>
      <c r="B126" s="70">
        <f t="shared" si="3"/>
        <v>45113</v>
      </c>
      <c r="C126" s="59">
        <f>IF(Data!C114&gt;0,Data!C114,"")</f>
        <v>83.13</v>
      </c>
      <c r="D126" s="59">
        <f>IF(Data!C114&gt;0,Data!C114,"")</f>
        <v>83.13</v>
      </c>
      <c r="E126" s="59">
        <f>IF(Data!D114&gt;0,Data!D114,"")</f>
        <v>79.88</v>
      </c>
      <c r="F126" s="59">
        <f>IF(Data!D114&gt;0,Data!D114,"")</f>
        <v>79.88</v>
      </c>
      <c r="G126" s="59">
        <f>IF(Data!E114&gt;0,Data!E114,"")</f>
        <v>79.790000000000006</v>
      </c>
      <c r="H126" s="59">
        <f>IF(Data!E114&gt;0,Data!E114,"")</f>
        <v>79.790000000000006</v>
      </c>
      <c r="I126" s="59">
        <f>IF(Data!E114&gt;0,Data!E114,"")</f>
        <v>79.790000000000006</v>
      </c>
      <c r="J126" s="59">
        <f>IF(Data!F114&gt;0,Data!F114,"")</f>
        <v>79.959999999999994</v>
      </c>
      <c r="K126" s="59">
        <f>IF(Data!F114&gt;0,Data!F114,"")</f>
        <v>79.959999999999994</v>
      </c>
      <c r="L126" s="59">
        <f>IF(Data!G114&gt;0,Data!G114,"")</f>
        <v>80.11</v>
      </c>
      <c r="M126" s="59">
        <f>IF(Data!G114&gt;0,Data!G114,"")</f>
        <v>80.11</v>
      </c>
      <c r="N126" s="59">
        <f>IF(Data!G114&gt;0,Data!G114,"")</f>
        <v>80.11</v>
      </c>
    </row>
    <row r="127" spans="1:14">
      <c r="A127" s="29"/>
      <c r="B127" s="70">
        <f t="shared" si="3"/>
        <v>45120</v>
      </c>
      <c r="C127" s="59">
        <f>IF(Data!C115&gt;0,Data!C115,"")</f>
        <v>82.79</v>
      </c>
      <c r="D127" s="59">
        <f>IF(Data!C115&gt;0,Data!C115,"")</f>
        <v>82.79</v>
      </c>
      <c r="E127" s="59">
        <f>IF(Data!D115&gt;0,Data!D115,"")</f>
        <v>81.680000000000007</v>
      </c>
      <c r="F127" s="59">
        <f>IF(Data!D115&gt;0,Data!D115,"")</f>
        <v>81.680000000000007</v>
      </c>
      <c r="G127" s="59">
        <f>IF(Data!E115&gt;0,Data!E115,"")</f>
        <v>81.75</v>
      </c>
      <c r="H127" s="59">
        <f>IF(Data!E115&gt;0,Data!E115,"")</f>
        <v>81.75</v>
      </c>
      <c r="I127" s="59">
        <f>IF(Data!E115&gt;0,Data!E115,"")</f>
        <v>81.75</v>
      </c>
      <c r="J127" s="59">
        <f>IF(Data!F115&gt;0,Data!F115,"")</f>
        <v>81.73</v>
      </c>
      <c r="K127" s="59">
        <f>IF(Data!F115&gt;0,Data!F115,"")</f>
        <v>81.73</v>
      </c>
      <c r="L127" s="59">
        <f>IF(Data!G115&gt;0,Data!G115,"")</f>
        <v>81.569999999999993</v>
      </c>
      <c r="M127" s="59">
        <f>IF(Data!G115&gt;0,Data!G115,"")</f>
        <v>81.569999999999993</v>
      </c>
      <c r="N127" s="59">
        <f>IF(Data!G115&gt;0,Data!G115,"")</f>
        <v>81.569999999999993</v>
      </c>
    </row>
    <row r="128" spans="1:14">
      <c r="A128" s="29"/>
      <c r="B128" s="70">
        <f t="shared" si="3"/>
        <v>45127</v>
      </c>
      <c r="C128" s="59">
        <f>IF(Data!C116&gt;0,Data!C116,"")</f>
        <v>85.93</v>
      </c>
      <c r="D128" s="59">
        <f>IF(Data!C116&gt;0,Data!C116,"")</f>
        <v>85.93</v>
      </c>
      <c r="E128" s="59">
        <f>IF(Data!D116&gt;0,Data!D116,"")</f>
        <v>84.31</v>
      </c>
      <c r="F128" s="59">
        <f>IF(Data!D116&gt;0,Data!D116,"")</f>
        <v>84.31</v>
      </c>
      <c r="G128" s="59">
        <f>IF(Data!E116&gt;0,Data!E116,"")</f>
        <v>84.3</v>
      </c>
      <c r="H128" s="59">
        <f>IF(Data!E116&gt;0,Data!E116,"")</f>
        <v>84.3</v>
      </c>
      <c r="I128" s="59">
        <f>IF(Data!E116&gt;0,Data!E116,"")</f>
        <v>84.3</v>
      </c>
      <c r="J128" s="59">
        <f>IF(Data!F116&gt;0,Data!F116,"")</f>
        <v>84.21</v>
      </c>
      <c r="K128" s="59">
        <f>IF(Data!F116&gt;0,Data!F116,"")</f>
        <v>84.21</v>
      </c>
      <c r="L128" s="59">
        <f>IF(Data!G116&gt;0,Data!G116,"")</f>
        <v>83.91</v>
      </c>
      <c r="M128" s="59">
        <f>IF(Data!G116&gt;0,Data!G116,"")</f>
        <v>83.91</v>
      </c>
      <c r="N128" s="59">
        <f>IF(Data!G116&gt;0,Data!G116,"")</f>
        <v>83.91</v>
      </c>
    </row>
    <row r="129" spans="1:14">
      <c r="A129" s="29"/>
      <c r="B129" s="70">
        <f t="shared" si="3"/>
        <v>45134</v>
      </c>
      <c r="C129" s="59">
        <f>IF(Data!C117&gt;0,Data!C117,"")</f>
        <v>86.62</v>
      </c>
      <c r="D129" s="59">
        <f>IF(Data!C117&gt;0,Data!C117,"")</f>
        <v>86.62</v>
      </c>
      <c r="E129" s="59">
        <f>IF(Data!D117&gt;0,Data!D117,"")</f>
        <v>84.38</v>
      </c>
      <c r="F129" s="59">
        <f>IF(Data!D117&gt;0,Data!D117,"")</f>
        <v>84.38</v>
      </c>
      <c r="G129" s="59">
        <f>IF(Data!E117&gt;0,Data!E117,"")</f>
        <v>84.57</v>
      </c>
      <c r="H129" s="59">
        <f>IF(Data!E117&gt;0,Data!E117,"")</f>
        <v>84.57</v>
      </c>
      <c r="I129" s="59">
        <f>IF(Data!E117&gt;0,Data!E117,"")</f>
        <v>84.57</v>
      </c>
      <c r="J129" s="59">
        <f>IF(Data!F117&gt;0,Data!F117,"")</f>
        <v>84.55</v>
      </c>
      <c r="K129" s="59">
        <f>IF(Data!F117&gt;0,Data!F117,"")</f>
        <v>84.55</v>
      </c>
      <c r="L129" s="59">
        <f>IF(Data!G117&gt;0,Data!G117,"")</f>
        <v>84.16</v>
      </c>
      <c r="M129" s="59">
        <f>IF(Data!G117&gt;0,Data!G117,"")</f>
        <v>84.16</v>
      </c>
      <c r="N129" s="59">
        <f>IF(Data!G117&gt;0,Data!G117,"")</f>
        <v>84.16</v>
      </c>
    </row>
    <row r="130" spans="1:14">
      <c r="A130" s="29"/>
      <c r="B130" s="70">
        <f t="shared" si="3"/>
        <v>45141</v>
      </c>
      <c r="C130" s="59">
        <f>IF(Data!C118&gt;0,Data!C118,"")</f>
        <v>85.28</v>
      </c>
      <c r="D130" s="59">
        <f>IF(Data!C118&gt;0,Data!C118,"")</f>
        <v>85.28</v>
      </c>
      <c r="E130" s="59">
        <f>IF(Data!D118&gt;0,Data!D118,"")</f>
        <v>84.7</v>
      </c>
      <c r="F130" s="59">
        <f>IF(Data!D118&gt;0,Data!D118,"")</f>
        <v>84.7</v>
      </c>
      <c r="G130" s="59">
        <f>IF(Data!E118&gt;0,Data!E118,"")</f>
        <v>84.81</v>
      </c>
      <c r="H130" s="59">
        <f>IF(Data!E118&gt;0,Data!E118,"")</f>
        <v>84.81</v>
      </c>
      <c r="I130" s="59">
        <f>IF(Data!E118&gt;0,Data!E118,"")</f>
        <v>84.81</v>
      </c>
      <c r="J130" s="59">
        <f>IF(Data!F118&gt;0,Data!F118,"")</f>
        <v>84.88</v>
      </c>
      <c r="K130" s="59">
        <f>IF(Data!F118&gt;0,Data!F118,"")</f>
        <v>84.88</v>
      </c>
      <c r="L130" s="59">
        <f>IF(Data!G118&gt;0,Data!G118,"")</f>
        <v>84.53</v>
      </c>
      <c r="M130" s="59">
        <f>IF(Data!G118&gt;0,Data!G118,"")</f>
        <v>84.53</v>
      </c>
      <c r="N130" s="59">
        <f>IF(Data!G118&gt;0,Data!G118,"")</f>
        <v>84.53</v>
      </c>
    </row>
    <row r="131" spans="1:14">
      <c r="A131" s="29"/>
      <c r="B131" s="70">
        <f t="shared" si="3"/>
        <v>45148</v>
      </c>
      <c r="C131" s="59">
        <f>IF(Data!C119&gt;0,Data!C119,"")</f>
        <v>87.29</v>
      </c>
      <c r="D131" s="59">
        <f>IF(Data!C119&gt;0,Data!C119,"")</f>
        <v>87.29</v>
      </c>
      <c r="E131" s="59">
        <f>IF(Data!D119&gt;0,Data!D119,"")</f>
        <v>86.15</v>
      </c>
      <c r="F131" s="59">
        <f>IF(Data!D119&gt;0,Data!D119,"")</f>
        <v>86.15</v>
      </c>
      <c r="G131" s="59">
        <f>IF(Data!E119&gt;0,Data!E119,"")</f>
        <v>86.15</v>
      </c>
      <c r="H131" s="59">
        <f>IF(Data!E119&gt;0,Data!E119,"")</f>
        <v>86.15</v>
      </c>
      <c r="I131" s="59">
        <f>IF(Data!E119&gt;0,Data!E119,"")</f>
        <v>86.15</v>
      </c>
      <c r="J131" s="59">
        <f>IF(Data!F119&gt;0,Data!F119,"")</f>
        <v>86.24</v>
      </c>
      <c r="K131" s="59">
        <f>IF(Data!F119&gt;0,Data!F119,"")</f>
        <v>86.24</v>
      </c>
      <c r="L131" s="59">
        <f>IF(Data!G119&gt;0,Data!G119,"")</f>
        <v>85.81</v>
      </c>
      <c r="M131" s="59">
        <f>IF(Data!G119&gt;0,Data!G119,"")</f>
        <v>85.81</v>
      </c>
      <c r="N131" s="59">
        <f>IF(Data!G119&gt;0,Data!G119,"")</f>
        <v>85.81</v>
      </c>
    </row>
    <row r="132" spans="1:14">
      <c r="A132" s="29"/>
      <c r="B132" s="70">
        <f t="shared" si="3"/>
        <v>45155</v>
      </c>
      <c r="C132" s="59">
        <f>IF(Data!C120&gt;0,Data!C120,"")</f>
        <v>84.36</v>
      </c>
      <c r="D132" s="59">
        <f>IF(Data!C120&gt;0,Data!C120,"")</f>
        <v>84.36</v>
      </c>
      <c r="E132" s="59">
        <f>IF(Data!D120&gt;0,Data!D120,"")</f>
        <v>83.61</v>
      </c>
      <c r="F132" s="59">
        <f>IF(Data!D120&gt;0,Data!D120,"")</f>
        <v>83.61</v>
      </c>
      <c r="G132" s="59">
        <f>IF(Data!E120&gt;0,Data!E120,"")</f>
        <v>83.58</v>
      </c>
      <c r="H132" s="59">
        <f>IF(Data!E120&gt;0,Data!E120,"")</f>
        <v>83.58</v>
      </c>
      <c r="I132" s="59">
        <f>IF(Data!E120&gt;0,Data!E120,"")</f>
        <v>83.58</v>
      </c>
      <c r="J132" s="59">
        <f>IF(Data!F120&gt;0,Data!F120,"")</f>
        <v>83.68</v>
      </c>
      <c r="K132" s="59">
        <f>IF(Data!F120&gt;0,Data!F120,"")</f>
        <v>83.68</v>
      </c>
      <c r="L132" s="59">
        <f>IF(Data!G120&gt;0,Data!G120,"")</f>
        <v>83.51</v>
      </c>
      <c r="M132" s="59">
        <f>IF(Data!G120&gt;0,Data!G120,"")</f>
        <v>83.51</v>
      </c>
      <c r="N132" s="59">
        <f>IF(Data!G120&gt;0,Data!G120,"")</f>
        <v>83.51</v>
      </c>
    </row>
    <row r="133" spans="1:14">
      <c r="A133" s="29"/>
      <c r="B133" s="70">
        <f t="shared" si="3"/>
        <v>45162</v>
      </c>
      <c r="C133" s="59">
        <f>IF(Data!C121&gt;0,Data!C121,"")</f>
        <v>86.09</v>
      </c>
      <c r="D133" s="59">
        <f>IF(Data!C121&gt;0,Data!C121,"")</f>
        <v>86.09</v>
      </c>
      <c r="E133" s="59">
        <f>IF(Data!D121&gt;0,Data!D121,"")</f>
        <v>86.09</v>
      </c>
      <c r="F133" s="59">
        <f>IF(Data!D121&gt;0,Data!D121,"")</f>
        <v>86.09</v>
      </c>
      <c r="G133" s="59">
        <f>IF(Data!E121&gt;0,Data!E121,"")</f>
        <v>86.04</v>
      </c>
      <c r="H133" s="59">
        <f>IF(Data!E121&gt;0,Data!E121,"")</f>
        <v>86.04</v>
      </c>
      <c r="I133" s="59">
        <f>IF(Data!E121&gt;0,Data!E121,"")</f>
        <v>86.04</v>
      </c>
      <c r="J133" s="59">
        <f>IF(Data!F121&gt;0,Data!F121,"")</f>
        <v>86.01</v>
      </c>
      <c r="K133" s="59">
        <f>IF(Data!F121&gt;0,Data!F121,"")</f>
        <v>86.01</v>
      </c>
      <c r="L133" s="59">
        <f>IF(Data!G121&gt;0,Data!G121,"")</f>
        <v>85.6</v>
      </c>
      <c r="M133" s="59">
        <f>IF(Data!G121&gt;0,Data!G121,"")</f>
        <v>85.6</v>
      </c>
      <c r="N133" s="59">
        <f>IF(Data!G121&gt;0,Data!G121,"")</f>
        <v>85.6</v>
      </c>
    </row>
    <row r="134" spans="1:14">
      <c r="A134" s="29"/>
      <c r="B134" s="70">
        <f t="shared" si="3"/>
        <v>45169</v>
      </c>
      <c r="C134" s="59">
        <f>IF(Data!C122&gt;0,Data!C122,"")</f>
        <v>88.1</v>
      </c>
      <c r="D134" s="59">
        <f>IF(Data!C122&gt;0,Data!C122,"")</f>
        <v>88.1</v>
      </c>
      <c r="E134" s="59">
        <f>IF(Data!D122&gt;0,Data!D122,"")</f>
        <v>87.82</v>
      </c>
      <c r="F134" s="59">
        <f>IF(Data!D122&gt;0,Data!D122,"")</f>
        <v>87.82</v>
      </c>
      <c r="G134" s="59">
        <f>IF(Data!E122&gt;0,Data!E122,"")</f>
        <v>87.73</v>
      </c>
      <c r="H134" s="59">
        <f>IF(Data!E122&gt;0,Data!E122,"")</f>
        <v>87.73</v>
      </c>
      <c r="I134" s="59">
        <f>IF(Data!E122&gt;0,Data!E122,"")</f>
        <v>87.73</v>
      </c>
      <c r="J134" s="59">
        <f>IF(Data!F122&gt;0,Data!F122,"")</f>
        <v>87.68</v>
      </c>
      <c r="K134" s="59">
        <f>IF(Data!F122&gt;0,Data!F122,"")</f>
        <v>87.68</v>
      </c>
      <c r="L134" s="59">
        <f>IF(Data!G122&gt;0,Data!G122,"")</f>
        <v>86.82</v>
      </c>
      <c r="M134" s="59">
        <f>IF(Data!G122&gt;0,Data!G122,"")</f>
        <v>86.82</v>
      </c>
      <c r="N134" s="59">
        <f>IF(Data!G122&gt;0,Data!G122,"")</f>
        <v>86.82</v>
      </c>
    </row>
    <row r="135" spans="1:14">
      <c r="A135" s="29"/>
      <c r="B135" s="70">
        <f t="shared" si="3"/>
        <v>45176</v>
      </c>
      <c r="C135" s="59">
        <f>IF(Data!C123&gt;0,Data!C123,"")</f>
        <v>83.62</v>
      </c>
      <c r="D135" s="59">
        <f>IF(Data!C123&gt;0,Data!C123,"")</f>
        <v>83.62</v>
      </c>
      <c r="E135" s="59">
        <f>IF(Data!D123&gt;0,Data!D123,"")</f>
        <v>85.38</v>
      </c>
      <c r="F135" s="59">
        <f>IF(Data!D123&gt;0,Data!D123,"")</f>
        <v>85.38</v>
      </c>
      <c r="G135" s="59">
        <f>IF(Data!E123&gt;0,Data!E123,"")</f>
        <v>85.56</v>
      </c>
      <c r="H135" s="59">
        <f>IF(Data!E123&gt;0,Data!E123,"")</f>
        <v>85.56</v>
      </c>
      <c r="I135" s="59">
        <f>IF(Data!E123&gt;0,Data!E123,"")</f>
        <v>85.56</v>
      </c>
      <c r="J135" s="59">
        <f>IF(Data!F123&gt;0,Data!F123,"")</f>
        <v>85.73</v>
      </c>
      <c r="K135" s="59">
        <f>IF(Data!F123&gt;0,Data!F123,"")</f>
        <v>85.73</v>
      </c>
      <c r="L135" s="59">
        <f>IF(Data!G123&gt;0,Data!G123,"")</f>
        <v>85.38</v>
      </c>
      <c r="M135" s="59">
        <f>IF(Data!G123&gt;0,Data!G123,"")</f>
        <v>85.38</v>
      </c>
      <c r="N135" s="59">
        <f>IF(Data!G123&gt;0,Data!G123,"")</f>
        <v>85.38</v>
      </c>
    </row>
    <row r="136" spans="1:14">
      <c r="A136" s="29"/>
      <c r="B136" s="70">
        <f t="shared" si="3"/>
        <v>45183</v>
      </c>
      <c r="C136" s="59">
        <f>IF(Data!C124&gt;0,Data!C124,"")</f>
        <v>86.47</v>
      </c>
      <c r="D136" s="59">
        <f>IF(Data!C124&gt;0,Data!C124,"")</f>
        <v>86.47</v>
      </c>
      <c r="E136" s="59">
        <f>IF(Data!D124&gt;0,Data!D124,"")</f>
        <v>87.8</v>
      </c>
      <c r="F136" s="59">
        <f>IF(Data!D124&gt;0,Data!D124,"")</f>
        <v>87.8</v>
      </c>
      <c r="G136" s="59">
        <f>IF(Data!E124&gt;0,Data!E124,"")</f>
        <v>88.23</v>
      </c>
      <c r="H136" s="59">
        <f>IF(Data!E124&gt;0,Data!E124,"")</f>
        <v>88.23</v>
      </c>
      <c r="I136" s="59">
        <f>IF(Data!E124&gt;0,Data!E124,"")</f>
        <v>88.23</v>
      </c>
      <c r="J136" s="59">
        <f>IF(Data!F124&gt;0,Data!F124,"")</f>
        <v>88.41</v>
      </c>
      <c r="K136" s="59">
        <f>IF(Data!F124&gt;0,Data!F124,"")</f>
        <v>88.41</v>
      </c>
      <c r="L136" s="59">
        <f>IF(Data!G124&gt;0,Data!G124,"")</f>
        <v>87.66</v>
      </c>
      <c r="M136" s="59">
        <f>IF(Data!G124&gt;0,Data!G124,"")</f>
        <v>87.66</v>
      </c>
      <c r="N136" s="59">
        <f>IF(Data!G124&gt;0,Data!G124,"")</f>
        <v>87.66</v>
      </c>
    </row>
    <row r="137" spans="1:14">
      <c r="A137" s="29"/>
      <c r="B137" s="70">
        <f t="shared" si="3"/>
        <v>45190</v>
      </c>
      <c r="C137" s="59">
        <f>IF(Data!C125&gt;0,Data!C125,"")</f>
        <v>84.87</v>
      </c>
      <c r="D137" s="59">
        <f>IF(Data!C125&gt;0,Data!C125,"")</f>
        <v>84.87</v>
      </c>
      <c r="E137" s="59">
        <f>IF(Data!D125&gt;0,Data!D125,"")</f>
        <v>86.47</v>
      </c>
      <c r="F137" s="59">
        <f>IF(Data!D125&gt;0,Data!D125,"")</f>
        <v>86.47</v>
      </c>
      <c r="G137" s="59">
        <f>IF(Data!E125&gt;0,Data!E125,"")</f>
        <v>87.27</v>
      </c>
      <c r="H137" s="59">
        <f>IF(Data!E125&gt;0,Data!E125,"")</f>
        <v>87.27</v>
      </c>
      <c r="I137" s="59">
        <f>IF(Data!E125&gt;0,Data!E125,"")</f>
        <v>87.27</v>
      </c>
      <c r="J137" s="59">
        <f>IF(Data!F125&gt;0,Data!F125,"")</f>
        <v>87.9</v>
      </c>
      <c r="K137" s="59">
        <f>IF(Data!F125&gt;0,Data!F125,"")</f>
        <v>87.9</v>
      </c>
      <c r="L137" s="59">
        <f>IF(Data!G125&gt;0,Data!G125,"")</f>
        <v>87.69</v>
      </c>
      <c r="M137" s="59">
        <f>IF(Data!G125&gt;0,Data!G125,"")</f>
        <v>87.69</v>
      </c>
      <c r="N137" s="59">
        <f>IF(Data!G125&gt;0,Data!G125,"")</f>
        <v>87.69</v>
      </c>
    </row>
    <row r="138" spans="1:14">
      <c r="A138" s="29"/>
      <c r="B138" s="70">
        <f t="shared" si="3"/>
        <v>45197</v>
      </c>
      <c r="C138" s="59">
        <f>IF(Data!C126&gt;0,Data!C126,"")</f>
        <v>88.73</v>
      </c>
      <c r="D138" s="59">
        <f>IF(Data!C126&gt;0,Data!C126,"")</f>
        <v>88.73</v>
      </c>
      <c r="E138" s="59">
        <f>IF(Data!D126&gt;0,Data!D126,"")</f>
        <v>88.71</v>
      </c>
      <c r="F138" s="59">
        <f>IF(Data!D126&gt;0,Data!D126,"")</f>
        <v>88.71</v>
      </c>
      <c r="G138" s="59">
        <f>IF(Data!E126&gt;0,Data!E126,"")</f>
        <v>89.25</v>
      </c>
      <c r="H138" s="59">
        <f>IF(Data!E126&gt;0,Data!E126,"")</f>
        <v>89.25</v>
      </c>
      <c r="I138" s="59">
        <f>IF(Data!E126&gt;0,Data!E126,"")</f>
        <v>89.25</v>
      </c>
      <c r="J138" s="59">
        <f>IF(Data!F126&gt;0,Data!F126,"")</f>
        <v>89.53</v>
      </c>
      <c r="K138" s="59">
        <f>IF(Data!F126&gt;0,Data!F126,"")</f>
        <v>89.53</v>
      </c>
      <c r="L138" s="59">
        <f>IF(Data!G126&gt;0,Data!G126,"")</f>
        <v>88.99</v>
      </c>
      <c r="M138" s="59">
        <f>IF(Data!G126&gt;0,Data!G126,"")</f>
        <v>88.99</v>
      </c>
      <c r="N138" s="59">
        <f>IF(Data!G126&gt;0,Data!G126,"")</f>
        <v>88.99</v>
      </c>
    </row>
    <row r="139" spans="1:14">
      <c r="A139" s="29"/>
      <c r="B139" s="70">
        <f t="shared" si="3"/>
        <v>45204</v>
      </c>
      <c r="C139" s="59">
        <f>IF(Data!C127&gt;0,Data!C127,"")</f>
        <v>82.57</v>
      </c>
      <c r="D139" s="59">
        <f>IF(Data!C127&gt;0,Data!C127,"")</f>
        <v>82.57</v>
      </c>
      <c r="E139" s="59">
        <f>IF(Data!D127&gt;0,Data!D127,"")</f>
        <v>86.54</v>
      </c>
      <c r="F139" s="59">
        <f>IF(Data!D127&gt;0,Data!D127,"")</f>
        <v>86.54</v>
      </c>
      <c r="G139" s="59">
        <f>IF(Data!E127&gt;0,Data!E127,"")</f>
        <v>87.59</v>
      </c>
      <c r="H139" s="59">
        <f>IF(Data!E127&gt;0,Data!E127,"")</f>
        <v>87.59</v>
      </c>
      <c r="I139" s="59">
        <f>IF(Data!E127&gt;0,Data!E127,"")</f>
        <v>87.59</v>
      </c>
      <c r="J139" s="59">
        <f>IF(Data!F127&gt;0,Data!F127,"")</f>
        <v>88.28</v>
      </c>
      <c r="K139" s="59">
        <f>IF(Data!F127&gt;0,Data!F127,"")</f>
        <v>88.28</v>
      </c>
      <c r="L139" s="59">
        <f>IF(Data!G127&gt;0,Data!G127,"")</f>
        <v>88.15</v>
      </c>
      <c r="M139" s="59">
        <f>IF(Data!G127&gt;0,Data!G127,"")</f>
        <v>88.15</v>
      </c>
      <c r="N139" s="59">
        <f>IF(Data!G127&gt;0,Data!G127,"")</f>
        <v>88.15</v>
      </c>
    </row>
    <row r="140" spans="1:14">
      <c r="A140" s="29"/>
      <c r="B140" s="70">
        <f t="shared" si="3"/>
        <v>45211</v>
      </c>
      <c r="C140" s="59">
        <f>IF(Data!C128&gt;0,Data!C128,"")</f>
        <v>82.57</v>
      </c>
      <c r="D140" s="59">
        <f>IF(Data!C128&gt;0,Data!C128,"")</f>
        <v>82.57</v>
      </c>
      <c r="E140" s="59">
        <f>IF(Data!D128&gt;0,Data!D128,"")</f>
        <v>81.16</v>
      </c>
      <c r="F140" s="59">
        <f>IF(Data!D128&gt;0,Data!D128,"")</f>
        <v>81.16</v>
      </c>
      <c r="G140" s="59">
        <f>IF(Data!E128&gt;0,Data!E128,"")</f>
        <v>86.66</v>
      </c>
      <c r="H140" s="59">
        <f>IF(Data!E128&gt;0,Data!E128,"")</f>
        <v>86.66</v>
      </c>
      <c r="I140" s="59">
        <f>IF(Data!E128&gt;0,Data!E128,"")</f>
        <v>86.66</v>
      </c>
      <c r="J140" s="59">
        <f>IF(Data!F128&gt;0,Data!F128,"")</f>
        <v>87.63</v>
      </c>
      <c r="K140" s="59">
        <f>IF(Data!F128&gt;0,Data!F128,"")</f>
        <v>87.63</v>
      </c>
      <c r="L140" s="59">
        <f>IF(Data!G128&gt;0,Data!G128,"")</f>
        <v>87.65</v>
      </c>
      <c r="M140" s="59">
        <f>IF(Data!G128&gt;0,Data!G128,"")</f>
        <v>87.65</v>
      </c>
      <c r="N140" s="59">
        <f>IF(Data!G128&gt;0,Data!G128,"")</f>
        <v>87.65</v>
      </c>
    </row>
    <row r="141" spans="1:14">
      <c r="A141" s="29"/>
      <c r="B141" s="70">
        <f t="shared" si="3"/>
        <v>45218</v>
      </c>
      <c r="C141" s="59">
        <f>IF(Data!C129&gt;0,Data!C129,"")</f>
        <v>82.57</v>
      </c>
      <c r="D141" s="59">
        <f>IF(Data!C129&gt;0,Data!C129,"")</f>
        <v>82.57</v>
      </c>
      <c r="E141" s="59">
        <f>IF(Data!D129&gt;0,Data!D129,"")</f>
        <v>81.540000000000006</v>
      </c>
      <c r="F141" s="59">
        <f>IF(Data!D129&gt;0,Data!D129,"")</f>
        <v>81.540000000000006</v>
      </c>
      <c r="G141" s="59">
        <f>IF(Data!E129&gt;0,Data!E129,"")</f>
        <v>86.18</v>
      </c>
      <c r="H141" s="59">
        <f>IF(Data!E129&gt;0,Data!E129,"")</f>
        <v>86.18</v>
      </c>
      <c r="I141" s="59">
        <f>IF(Data!E129&gt;0,Data!E129,"")</f>
        <v>86.18</v>
      </c>
      <c r="J141" s="59">
        <f>IF(Data!F129&gt;0,Data!F129,"")</f>
        <v>87.28</v>
      </c>
      <c r="K141" s="59">
        <f>IF(Data!F129&gt;0,Data!F129,"")</f>
        <v>87.28</v>
      </c>
      <c r="L141" s="59">
        <f>IF(Data!G129&gt;0,Data!G129,"")</f>
        <v>87.27</v>
      </c>
      <c r="M141" s="59">
        <f>IF(Data!G129&gt;0,Data!G129,"")</f>
        <v>87.27</v>
      </c>
      <c r="N141" s="59">
        <f>IF(Data!G129&gt;0,Data!G129,"")</f>
        <v>87.27</v>
      </c>
    </row>
    <row r="142" spans="1:14">
      <c r="A142" s="29"/>
      <c r="B142" s="70">
        <f t="shared" si="3"/>
        <v>45225</v>
      </c>
      <c r="C142" s="59">
        <f>IF(Data!C130&gt;0,Data!C130,"")</f>
        <v>82.57</v>
      </c>
      <c r="D142" s="59">
        <f>IF(Data!C130&gt;0,Data!C130,"")</f>
        <v>82.57</v>
      </c>
      <c r="E142" s="59">
        <f>IF(Data!D130&gt;0,Data!D130,"")</f>
        <v>81.02</v>
      </c>
      <c r="F142" s="59">
        <f>IF(Data!D130&gt;0,Data!D130,"")</f>
        <v>81.02</v>
      </c>
      <c r="G142" s="59">
        <f>IF(Data!E130&gt;0,Data!E130,"")</f>
        <v>86.12</v>
      </c>
      <c r="H142" s="59">
        <f>IF(Data!E130&gt;0,Data!E130,"")</f>
        <v>86.12</v>
      </c>
      <c r="I142" s="59">
        <f>IF(Data!E130&gt;0,Data!E130,"")</f>
        <v>86.12</v>
      </c>
      <c r="J142" s="59">
        <f>IF(Data!F130&gt;0,Data!F130,"")</f>
        <v>86.9</v>
      </c>
      <c r="K142" s="59">
        <f>IF(Data!F130&gt;0,Data!F130,"")</f>
        <v>86.9</v>
      </c>
      <c r="L142" s="59">
        <f>IF(Data!G130&gt;0,Data!G130,"")</f>
        <v>87.04</v>
      </c>
      <c r="M142" s="59">
        <f>IF(Data!G130&gt;0,Data!G130,"")</f>
        <v>87.04</v>
      </c>
      <c r="N142" s="59">
        <f>IF(Data!G130&gt;0,Data!G130,"")</f>
        <v>87.04</v>
      </c>
    </row>
    <row r="143" spans="1:14">
      <c r="A143" s="29"/>
      <c r="B143" s="70">
        <f t="shared" si="3"/>
        <v>45232</v>
      </c>
      <c r="C143" s="59" t="str">
        <f>IF(Data!C131&gt;0,Data!C131,"")</f>
        <v/>
      </c>
      <c r="D143" s="59" t="str">
        <f>IF(Data!C131&gt;0,Data!C131,"")</f>
        <v/>
      </c>
      <c r="E143" s="59">
        <f>IF(Data!D131&gt;0,Data!D131,"")</f>
        <v>78.84</v>
      </c>
      <c r="F143" s="59">
        <f>IF(Data!D131&gt;0,Data!D131,"")</f>
        <v>78.84</v>
      </c>
      <c r="G143" s="59">
        <f>IF(Data!E131&gt;0,Data!E131,"")</f>
        <v>82.24</v>
      </c>
      <c r="H143" s="59">
        <f>IF(Data!E131&gt;0,Data!E131,"")</f>
        <v>82.24</v>
      </c>
      <c r="I143" s="59">
        <f>IF(Data!E131&gt;0,Data!E131,"")</f>
        <v>82.24</v>
      </c>
      <c r="J143" s="59">
        <f>IF(Data!F131&gt;0,Data!F131,"")</f>
        <v>83.34</v>
      </c>
      <c r="K143" s="59">
        <f>IF(Data!F131&gt;0,Data!F131,"")</f>
        <v>83.34</v>
      </c>
      <c r="L143" s="59">
        <f>IF(Data!G131&gt;0,Data!G131,"")</f>
        <v>83.74</v>
      </c>
      <c r="M143" s="59">
        <f>IF(Data!G131&gt;0,Data!G131,"")</f>
        <v>83.74</v>
      </c>
      <c r="N143" s="59">
        <f>IF(Data!G131&gt;0,Data!G131,"")</f>
        <v>83.74</v>
      </c>
    </row>
    <row r="144" spans="1:14">
      <c r="A144" s="29"/>
      <c r="B144" s="70">
        <f t="shared" si="3"/>
        <v>45239</v>
      </c>
      <c r="C144" s="59" t="str">
        <f>IF(Data!C132&gt;0,Data!C132,"")</f>
        <v/>
      </c>
      <c r="D144" s="59" t="str">
        <f>IF(Data!C132&gt;0,Data!C132,"")</f>
        <v/>
      </c>
      <c r="E144" s="59">
        <f>IF(Data!D132&gt;0,Data!D132,"")</f>
        <v>78.36</v>
      </c>
      <c r="F144" s="59">
        <f>IF(Data!D132&gt;0,Data!D132,"")</f>
        <v>78.36</v>
      </c>
      <c r="G144" s="59">
        <f>IF(Data!E132&gt;0,Data!E132,"")</f>
        <v>80.596999999999994</v>
      </c>
      <c r="H144" s="59">
        <f>IF(Data!E132&gt;0,Data!E132,"")</f>
        <v>80.596999999999994</v>
      </c>
      <c r="I144" s="59">
        <f>IF(Data!E132&gt;0,Data!E132,"")</f>
        <v>80.596999999999994</v>
      </c>
      <c r="J144" s="59">
        <f>IF(Data!F132&gt;0,Data!F132,"")</f>
        <v>81.45</v>
      </c>
      <c r="K144" s="59">
        <f>IF(Data!F132&gt;0,Data!F132,"")</f>
        <v>81.45</v>
      </c>
      <c r="L144" s="59">
        <f>IF(Data!G132&gt;0,Data!G132,"")</f>
        <v>81.98</v>
      </c>
      <c r="M144" s="59">
        <f>IF(Data!G132&gt;0,Data!G132,"")</f>
        <v>81.98</v>
      </c>
      <c r="N144" s="59">
        <f>IF(Data!G132&gt;0,Data!G132,"")</f>
        <v>81.98</v>
      </c>
    </row>
    <row r="145" spans="1:14">
      <c r="A145" s="29"/>
      <c r="B145" s="70">
        <f t="shared" si="3"/>
        <v>45246</v>
      </c>
      <c r="C145" s="59" t="str">
        <f>IF(Data!C133&gt;0,Data!C133,"")</f>
        <v/>
      </c>
      <c r="D145" s="59" t="str">
        <f>IF(Data!C133&gt;0,Data!C133,"")</f>
        <v/>
      </c>
      <c r="E145" s="59">
        <f>IF(Data!D133&gt;0,Data!D133,"")</f>
        <v>76.52</v>
      </c>
      <c r="F145" s="59">
        <f>IF(Data!D133&gt;0,Data!D133,"")</f>
        <v>76.52</v>
      </c>
      <c r="G145" s="59">
        <f>IF(Data!E133&gt;0,Data!E133,"")</f>
        <v>79.209999999999994</v>
      </c>
      <c r="H145" s="59">
        <f>IF(Data!E133&gt;0,Data!E133,"")</f>
        <v>79.209999999999994</v>
      </c>
      <c r="I145" s="59">
        <f>IF(Data!E133&gt;0,Data!E133,"")</f>
        <v>79.209999999999994</v>
      </c>
      <c r="J145" s="59">
        <f>IF(Data!F133&gt;0,Data!F133,"")</f>
        <v>80.13</v>
      </c>
      <c r="K145" s="59">
        <f>IF(Data!F133&gt;0,Data!F133,"")</f>
        <v>80.13</v>
      </c>
      <c r="L145" s="59">
        <f>IF(Data!G133&gt;0,Data!G133,"")</f>
        <v>80.83</v>
      </c>
      <c r="M145" s="59">
        <f>IF(Data!G133&gt;0,Data!G133,"")</f>
        <v>80.83</v>
      </c>
      <c r="N145" s="59">
        <f>IF(Data!G133&gt;0,Data!G133,"")</f>
        <v>80.83</v>
      </c>
    </row>
    <row r="146" spans="1:14">
      <c r="A146" s="29"/>
      <c r="B146" s="70">
        <f t="shared" si="3"/>
        <v>45253</v>
      </c>
      <c r="C146" s="59" t="str">
        <f>IF(Data!C134&gt;0,Data!C134,"")</f>
        <v/>
      </c>
      <c r="D146" s="59" t="str">
        <f>IF(Data!C134&gt;0,Data!C134,"")</f>
        <v/>
      </c>
      <c r="E146" s="59">
        <f>IF(Data!D134&gt;0,Data!D134,"")</f>
        <v>78.680000000000007</v>
      </c>
      <c r="F146" s="59">
        <f>IF(Data!D134&gt;0,Data!D134,"")</f>
        <v>78.680000000000007</v>
      </c>
      <c r="G146" s="59">
        <f>IF(Data!E134&gt;0,Data!E134,"")</f>
        <v>80.88</v>
      </c>
      <c r="H146" s="59">
        <f>IF(Data!E134&gt;0,Data!E134,"")</f>
        <v>80.88</v>
      </c>
      <c r="I146" s="59">
        <f>IF(Data!E134&gt;0,Data!E134,"")</f>
        <v>80.88</v>
      </c>
      <c r="J146" s="59">
        <f>IF(Data!F134&gt;0,Data!F134,"")</f>
        <v>81.63</v>
      </c>
      <c r="K146" s="59">
        <f>IF(Data!F134&gt;0,Data!F134,"")</f>
        <v>81.63</v>
      </c>
      <c r="L146" s="59">
        <f>IF(Data!G134&gt;0,Data!G134,"")</f>
        <v>82.07</v>
      </c>
      <c r="M146" s="59">
        <f>IF(Data!G134&gt;0,Data!G134,"")</f>
        <v>82.07</v>
      </c>
      <c r="N146" s="59">
        <f>IF(Data!G134&gt;0,Data!G134,"")</f>
        <v>82.07</v>
      </c>
    </row>
    <row r="147" spans="1:14">
      <c r="A147" s="29"/>
      <c r="B147" s="70">
        <f t="shared" si="3"/>
        <v>45260</v>
      </c>
      <c r="C147" s="59" t="str">
        <f>IF(Data!C135&gt;0,Data!C135,"")</f>
        <v/>
      </c>
      <c r="D147" s="59" t="str">
        <f>IF(Data!C135&gt;0,Data!C135,"")</f>
        <v/>
      </c>
      <c r="E147" s="59">
        <f>IF(Data!D135&gt;0,Data!D135,"")</f>
        <v>79.400000000000006</v>
      </c>
      <c r="F147" s="59">
        <f>IF(Data!D135&gt;0,Data!D135,"")</f>
        <v>79.400000000000006</v>
      </c>
      <c r="G147" s="59">
        <f>IF(Data!E135&gt;0,Data!E135,"")</f>
        <v>80.06</v>
      </c>
      <c r="H147" s="59">
        <f>IF(Data!E135&gt;0,Data!E135,"")</f>
        <v>80.06</v>
      </c>
      <c r="I147" s="59">
        <f>IF(Data!E135&gt;0,Data!E135,"")</f>
        <v>80.06</v>
      </c>
      <c r="J147" s="59">
        <f>IF(Data!F135&gt;0,Data!F135,"")</f>
        <v>80.7</v>
      </c>
      <c r="K147" s="59">
        <f>IF(Data!F135&gt;0,Data!F135,"")</f>
        <v>80.7</v>
      </c>
      <c r="L147" s="59">
        <f>IF(Data!G135&gt;0,Data!G135,"")</f>
        <v>81.28</v>
      </c>
      <c r="M147" s="59">
        <f>IF(Data!G135&gt;0,Data!G135,"")</f>
        <v>81.28</v>
      </c>
      <c r="N147" s="59">
        <f>IF(Data!G135&gt;0,Data!G135,"")</f>
        <v>81.28</v>
      </c>
    </row>
    <row r="148" spans="1:14">
      <c r="A148" s="29"/>
      <c r="B148" s="70">
        <f t="shared" si="3"/>
        <v>45267</v>
      </c>
      <c r="C148" s="59" t="str">
        <f>IF(Data!C136&gt;0,Data!C136,"")</f>
        <v/>
      </c>
      <c r="D148" s="59" t="str">
        <f>IF(Data!C136&gt;0,Data!C136,"")</f>
        <v/>
      </c>
      <c r="E148" s="59">
        <f>IF(Data!D136&gt;0,Data!D136,"")</f>
        <v>80.87</v>
      </c>
      <c r="F148" s="59">
        <f>IF(Data!D136&gt;0,Data!D136,"")</f>
        <v>80.87</v>
      </c>
      <c r="G148" s="59">
        <f>IF(Data!E136&gt;0,Data!E136,"")</f>
        <v>82.59</v>
      </c>
      <c r="H148" s="59">
        <f>IF(Data!E136&gt;0,Data!E136,"")</f>
        <v>82.59</v>
      </c>
      <c r="I148" s="59">
        <f>IF(Data!E136&gt;0,Data!E136,"")</f>
        <v>82.59</v>
      </c>
      <c r="J148" s="59">
        <f>IF(Data!F136&gt;0,Data!F136,"")</f>
        <v>83.07</v>
      </c>
      <c r="K148" s="59">
        <f>IF(Data!F136&gt;0,Data!F136,"")</f>
        <v>83.07</v>
      </c>
      <c r="L148" s="59">
        <f>IF(Data!G136&gt;0,Data!G136,"")</f>
        <v>83.29</v>
      </c>
      <c r="M148" s="59">
        <f>IF(Data!G136&gt;0,Data!G136,"")</f>
        <v>83.29</v>
      </c>
      <c r="N148" s="59">
        <f>IF(Data!G136&gt;0,Data!G136,"")</f>
        <v>83.29</v>
      </c>
    </row>
    <row r="149" spans="1:14">
      <c r="A149" s="29"/>
      <c r="B149" s="70">
        <f t="shared" si="3"/>
        <v>45274</v>
      </c>
      <c r="C149" s="59" t="str">
        <f>IF(Data!C137&gt;0,Data!C137,"")</f>
        <v/>
      </c>
      <c r="D149" s="59" t="str">
        <f>IF(Data!C137&gt;0,Data!C137,"")</f>
        <v/>
      </c>
      <c r="E149" s="59">
        <f>IF(Data!D137&gt;0,Data!D137,"")</f>
        <v>80.87</v>
      </c>
      <c r="F149" s="59">
        <f>IF(Data!D137&gt;0,Data!D137,"")</f>
        <v>80.87</v>
      </c>
      <c r="G149" s="59">
        <f>IF(Data!E137&gt;0,Data!E137,"")</f>
        <v>80.81</v>
      </c>
      <c r="H149" s="59">
        <f>IF(Data!E137&gt;0,Data!E137,"")</f>
        <v>80.81</v>
      </c>
      <c r="I149" s="59">
        <f>IF(Data!E137&gt;0,Data!E137,"")</f>
        <v>80.81</v>
      </c>
      <c r="J149" s="59">
        <f>IF(Data!F137&gt;0,Data!F137,"")</f>
        <v>81.489999999999995</v>
      </c>
      <c r="K149" s="59">
        <f>IF(Data!F137&gt;0,Data!F137,"")</f>
        <v>81.489999999999995</v>
      </c>
      <c r="L149" s="59">
        <f>IF(Data!G137&gt;0,Data!G137,"")</f>
        <v>81.94</v>
      </c>
      <c r="M149" s="59">
        <f>IF(Data!G137&gt;0,Data!G137,"")</f>
        <v>81.94</v>
      </c>
      <c r="N149" s="59">
        <f>IF(Data!G137&gt;0,Data!G137,"")</f>
        <v>81.94</v>
      </c>
    </row>
    <row r="150" spans="1:14">
      <c r="A150" s="29"/>
      <c r="B150" s="70">
        <f t="shared" si="3"/>
        <v>45281</v>
      </c>
      <c r="C150" s="59" t="str">
        <f>IF(Data!C138&gt;0,Data!C138,"")</f>
        <v/>
      </c>
      <c r="D150" s="59" t="str">
        <f>IF(Data!C138&gt;0,Data!C138,"")</f>
        <v/>
      </c>
      <c r="E150" s="59">
        <f>IF(Data!D138&gt;0,Data!D138,"")</f>
        <v>80.87</v>
      </c>
      <c r="F150" s="59">
        <f>IF(Data!D138&gt;0,Data!D138,"")</f>
        <v>80.87</v>
      </c>
      <c r="G150" s="59">
        <f>IF(Data!E138&gt;0,Data!E138,"")</f>
        <v>79.13</v>
      </c>
      <c r="H150" s="59">
        <f>IF(Data!E138&gt;0,Data!E138,"")</f>
        <v>79.13</v>
      </c>
      <c r="I150" s="59">
        <f>IF(Data!E138&gt;0,Data!E138,"")</f>
        <v>79.13</v>
      </c>
      <c r="J150" s="59">
        <f>IF(Data!F138&gt;0,Data!F138,"")</f>
        <v>80.02</v>
      </c>
      <c r="K150" s="59">
        <f>IF(Data!F138&gt;0,Data!F138,"")</f>
        <v>80.02</v>
      </c>
      <c r="L150" s="59">
        <f>IF(Data!G138&gt;0,Data!G138,"")</f>
        <v>80.430000000000007</v>
      </c>
      <c r="M150" s="59">
        <f>IF(Data!G138&gt;0,Data!G138,"")</f>
        <v>80.430000000000007</v>
      </c>
      <c r="N150" s="59">
        <f>IF(Data!G138&gt;0,Data!G138,"")</f>
        <v>80.430000000000007</v>
      </c>
    </row>
    <row r="151" spans="1:14">
      <c r="A151" s="13" t="s">
        <v>63</v>
      </c>
      <c r="B151" s="70">
        <f t="shared" si="3"/>
        <v>45288</v>
      </c>
      <c r="C151" s="59" t="str">
        <f>IF(Data!C139&gt;0,Data!C139,"")</f>
        <v/>
      </c>
      <c r="D151" s="59" t="str">
        <f>IF(Data!C139&gt;0,Data!C139,"")</f>
        <v/>
      </c>
      <c r="E151" s="59">
        <f>IF(Data!D139&gt;0,Data!D139,"")</f>
        <v>80.87</v>
      </c>
      <c r="F151" s="59">
        <f>IF(Data!D139&gt;0,Data!D139,"")</f>
        <v>80.87</v>
      </c>
      <c r="G151" s="59">
        <f>IF(Data!E139&gt;0,Data!E139,"")</f>
        <v>80.95</v>
      </c>
      <c r="H151" s="59">
        <f>IF(Data!E139&gt;0,Data!E139,"")</f>
        <v>80.95</v>
      </c>
      <c r="I151" s="59">
        <f>IF(Data!E139&gt;0,Data!E139,"")</f>
        <v>80.95</v>
      </c>
      <c r="J151" s="59">
        <f>IF(Data!F139&gt;0,Data!F139,"")</f>
        <v>81.900000000000006</v>
      </c>
      <c r="K151" s="59">
        <f>IF(Data!F139&gt;0,Data!F139,"")</f>
        <v>81.900000000000006</v>
      </c>
      <c r="L151" s="59">
        <f>IF(Data!G139&gt;0,Data!G139,"")</f>
        <v>82.42</v>
      </c>
      <c r="M151" s="59">
        <f>IF(Data!G139&gt;0,Data!G139,"")</f>
        <v>82.42</v>
      </c>
      <c r="N151" s="59">
        <f>IF(Data!G139&gt;0,Data!G139,"")</f>
        <v>82.42</v>
      </c>
    </row>
    <row r="152" spans="1:14">
      <c r="A152" s="13">
        <f>A117+1</f>
        <v>2024</v>
      </c>
      <c r="B152" s="70">
        <f t="shared" si="3"/>
        <v>45295</v>
      </c>
      <c r="C152" s="59" t="str">
        <f>IF(Data!C140&gt;0,Data!C140,"")</f>
        <v/>
      </c>
      <c r="D152" s="59" t="str">
        <f>IF(Data!C140&gt;0,Data!C140,"")</f>
        <v/>
      </c>
      <c r="E152" s="59" t="str">
        <f>IF(Data!D140&gt;0,Data!D140,"")</f>
        <v/>
      </c>
      <c r="F152" s="59" t="str">
        <f>IF(Data!D140&gt;0,Data!D140,"")</f>
        <v/>
      </c>
      <c r="G152" s="59">
        <f>IF(Data!E140&gt;0,Data!E140,"")</f>
        <v>80.12</v>
      </c>
      <c r="H152" s="59">
        <f>IF(Data!E140&gt;0,Data!E140,"")</f>
        <v>80.12</v>
      </c>
      <c r="I152" s="59">
        <f>IF(Data!E140&gt;0,Data!E140,"")</f>
        <v>80.12</v>
      </c>
      <c r="J152" s="59">
        <f>IF(Data!F140&gt;0,Data!F140,"")</f>
        <v>81.319999999999993</v>
      </c>
      <c r="K152" s="59">
        <f>IF(Data!F140&gt;0,Data!F140,"")</f>
        <v>81.319999999999993</v>
      </c>
      <c r="L152" s="59">
        <f>IF(Data!G140&gt;0,Data!G140,"")</f>
        <v>82.12</v>
      </c>
      <c r="M152" s="59">
        <f>IF(Data!G140&gt;0,Data!G140,"")</f>
        <v>82.12</v>
      </c>
      <c r="N152" s="59">
        <f>IF(Data!G140&gt;0,Data!G140,"")</f>
        <v>82.12</v>
      </c>
    </row>
    <row r="153" spans="1:14">
      <c r="A153" s="29"/>
      <c r="B153" s="70">
        <f t="shared" si="3"/>
        <v>45302</v>
      </c>
      <c r="C153" s="59" t="str">
        <f>IF(Data!C141&gt;0,Data!C141,"")</f>
        <v/>
      </c>
      <c r="D153" s="59" t="str">
        <f>IF(Data!C141&gt;0,Data!C141,"")</f>
        <v/>
      </c>
      <c r="E153" s="59" t="str">
        <f>IF(Data!D141&gt;0,Data!D141,"")</f>
        <v/>
      </c>
      <c r="F153" s="59" t="str">
        <f>IF(Data!D141&gt;0,Data!D141,"")</f>
        <v/>
      </c>
      <c r="G153" s="59">
        <f>IF(Data!E141&gt;0,Data!E141,"")</f>
        <v>81.36</v>
      </c>
      <c r="H153" s="59">
        <f>IF(Data!E141&gt;0,Data!E141,"")</f>
        <v>81.36</v>
      </c>
      <c r="I153" s="59">
        <f>IF(Data!E141&gt;0,Data!E141,"")</f>
        <v>81.36</v>
      </c>
      <c r="J153" s="59">
        <f>IF(Data!F141&gt;0,Data!F141,"")</f>
        <v>82.33</v>
      </c>
      <c r="K153" s="59">
        <f>IF(Data!F141&gt;0,Data!F141,"")</f>
        <v>82.33</v>
      </c>
      <c r="L153" s="59">
        <f>IF(Data!G141&gt;0,Data!G141,"")</f>
        <v>82.94</v>
      </c>
      <c r="M153" s="59">
        <f>IF(Data!G141&gt;0,Data!G141,"")</f>
        <v>82.94</v>
      </c>
      <c r="N153" s="59">
        <f>IF(Data!G141&gt;0,Data!G141,"")</f>
        <v>82.94</v>
      </c>
    </row>
    <row r="154" spans="1:14">
      <c r="A154" s="29"/>
      <c r="B154" s="70">
        <f t="shared" si="3"/>
        <v>45309</v>
      </c>
      <c r="C154" s="59" t="str">
        <f>IF(Data!C142&gt;0,Data!C142,"")</f>
        <v/>
      </c>
      <c r="D154" s="59" t="str">
        <f>IF(Data!C142&gt;0,Data!C142,"")</f>
        <v/>
      </c>
      <c r="E154" s="59" t="str">
        <f>IF(Data!D142&gt;0,Data!D142,"")</f>
        <v/>
      </c>
      <c r="F154" s="59" t="str">
        <f>IF(Data!D142&gt;0,Data!D142,"")</f>
        <v/>
      </c>
      <c r="G154" s="59">
        <f>IF(Data!E142&gt;0,Data!E142,"")</f>
        <v>82.51</v>
      </c>
      <c r="H154" s="59">
        <f>IF(Data!E142&gt;0,Data!E142,"")</f>
        <v>82.51</v>
      </c>
      <c r="I154" s="59">
        <f>IF(Data!E142&gt;0,Data!E142,"")</f>
        <v>82.51</v>
      </c>
      <c r="J154" s="59">
        <f>IF(Data!F142&gt;0,Data!F142,"")</f>
        <v>83.39</v>
      </c>
      <c r="K154" s="59">
        <f>IF(Data!F142&gt;0,Data!F142,"")</f>
        <v>83.39</v>
      </c>
      <c r="L154" s="59">
        <f>IF(Data!G142&gt;0,Data!G142,"")</f>
        <v>83.96</v>
      </c>
      <c r="M154" s="59">
        <f>IF(Data!G142&gt;0,Data!G142,"")</f>
        <v>83.96</v>
      </c>
      <c r="N154" s="59">
        <f>IF(Data!G142&gt;0,Data!G142,"")</f>
        <v>83.96</v>
      </c>
    </row>
    <row r="155" spans="1:14">
      <c r="A155" s="29"/>
      <c r="B155" s="70">
        <f t="shared" si="3"/>
        <v>45316</v>
      </c>
      <c r="C155" s="59" t="str">
        <f>IF(Data!C143&gt;0,Data!C143,"")</f>
        <v/>
      </c>
      <c r="D155" s="59" t="str">
        <f>IF(Data!C143&gt;0,Data!C143,"")</f>
        <v/>
      </c>
      <c r="E155" s="59" t="str">
        <f>IF(Data!D143&gt;0,Data!D143,"")</f>
        <v/>
      </c>
      <c r="F155" s="59" t="str">
        <f>IF(Data!D143&gt;0,Data!D143,"")</f>
        <v/>
      </c>
      <c r="G155" s="59">
        <f>IF(Data!E143&gt;0,Data!E143,"")</f>
        <v>85.76</v>
      </c>
      <c r="H155" s="59">
        <f>IF(Data!E143&gt;0,Data!E143,"")</f>
        <v>85.76</v>
      </c>
      <c r="I155" s="59">
        <f>IF(Data!E143&gt;0,Data!E143,"")</f>
        <v>85.76</v>
      </c>
      <c r="J155" s="59">
        <f>IF(Data!F143&gt;0,Data!F143,"")</f>
        <v>86.98</v>
      </c>
      <c r="K155" s="59">
        <f>IF(Data!F143&gt;0,Data!F143,"")</f>
        <v>86.98</v>
      </c>
      <c r="L155" s="59">
        <f>IF(Data!G143&gt;0,Data!G143,"")</f>
        <v>87.59</v>
      </c>
      <c r="M155" s="59">
        <f>IF(Data!G143&gt;0,Data!G143,"")</f>
        <v>87.59</v>
      </c>
      <c r="N155" s="59">
        <f>IF(Data!G143&gt;0,Data!G143,"")</f>
        <v>87.59</v>
      </c>
    </row>
    <row r="156" spans="1:14">
      <c r="A156" s="29"/>
      <c r="B156" s="70">
        <f t="shared" si="3"/>
        <v>45323</v>
      </c>
      <c r="C156" s="59" t="str">
        <f>IF(Data!C144&gt;0,Data!C144,"")</f>
        <v/>
      </c>
      <c r="D156" s="59" t="str">
        <f>IF(Data!C144&gt;0,Data!C144,"")</f>
        <v/>
      </c>
      <c r="E156" s="59" t="str">
        <f>IF(Data!D144&gt;0,Data!D144,"")</f>
        <v/>
      </c>
      <c r="F156" s="59" t="str">
        <f>IF(Data!D144&gt;0,Data!D144,"")</f>
        <v/>
      </c>
      <c r="G156" s="59">
        <f>IF(Data!E144&gt;0,Data!E144,"")</f>
        <v>86.49</v>
      </c>
      <c r="H156" s="59">
        <f>IF(Data!E144&gt;0,Data!E144,"")</f>
        <v>86.49</v>
      </c>
      <c r="I156" s="59">
        <f>IF(Data!E144&gt;0,Data!E144,"")</f>
        <v>86.49</v>
      </c>
      <c r="J156" s="59">
        <f>IF(Data!F144&gt;0,Data!F144,"")</f>
        <v>87.64</v>
      </c>
      <c r="K156" s="59">
        <f>IF(Data!F144&gt;0,Data!F144,"")</f>
        <v>87.64</v>
      </c>
      <c r="L156" s="59">
        <f>IF(Data!G144&gt;0,Data!G144,"")</f>
        <v>88.25</v>
      </c>
      <c r="M156" s="59">
        <f>IF(Data!G144&gt;0,Data!G144,"")</f>
        <v>88.25</v>
      </c>
      <c r="N156" s="59">
        <f>IF(Data!G144&gt;0,Data!G144,"")</f>
        <v>88.25</v>
      </c>
    </row>
    <row r="157" spans="1:14">
      <c r="A157" s="29"/>
      <c r="B157" s="70">
        <f t="shared" si="3"/>
        <v>45330</v>
      </c>
      <c r="C157" s="59" t="str">
        <f>IF(Data!C145&gt;0,Data!C145,"")</f>
        <v/>
      </c>
      <c r="D157" s="59" t="str">
        <f>IF(Data!C145&gt;0,Data!C145,"")</f>
        <v/>
      </c>
      <c r="E157" s="59" t="str">
        <f>IF(Data!D145&gt;0,Data!D145,"")</f>
        <v/>
      </c>
      <c r="F157" s="59" t="str">
        <f>IF(Data!D145&gt;0,Data!D145,"")</f>
        <v/>
      </c>
      <c r="G157" s="59">
        <f>IF(Data!E145&gt;0,Data!E145,"")</f>
        <v>89.1</v>
      </c>
      <c r="H157" s="59">
        <f>IF(Data!E145&gt;0,Data!E145,"")</f>
        <v>89.1</v>
      </c>
      <c r="I157" s="59">
        <f>IF(Data!E145&gt;0,Data!E145,"")</f>
        <v>89.1</v>
      </c>
      <c r="J157" s="59">
        <f>IF(Data!F145&gt;0,Data!F145,"")</f>
        <v>89.68</v>
      </c>
      <c r="K157" s="59">
        <f>IF(Data!F145&gt;0,Data!F145,"")</f>
        <v>89.68</v>
      </c>
      <c r="L157" s="59">
        <f>IF(Data!G145&gt;0,Data!G145,"")</f>
        <v>89.92</v>
      </c>
      <c r="M157" s="59">
        <f>IF(Data!G145&gt;0,Data!G145,"")</f>
        <v>89.92</v>
      </c>
      <c r="N157" s="59">
        <f>IF(Data!G145&gt;0,Data!G145,"")</f>
        <v>89.92</v>
      </c>
    </row>
    <row r="158" spans="1:14">
      <c r="A158" s="29"/>
      <c r="B158" s="70">
        <f t="shared" si="3"/>
        <v>45337</v>
      </c>
      <c r="C158" s="59" t="str">
        <f>IF(Data!C146&gt;0,Data!C146,"")</f>
        <v/>
      </c>
      <c r="D158" s="59" t="str">
        <f>IF(Data!C146&gt;0,Data!C146,"")</f>
        <v/>
      </c>
      <c r="E158" s="59" t="str">
        <f>IF(Data!D146&gt;0,Data!D146,"")</f>
        <v/>
      </c>
      <c r="F158" s="59" t="str">
        <f>IF(Data!D146&gt;0,Data!D146,"")</f>
        <v/>
      </c>
      <c r="G158" s="59">
        <f>IF(Data!E146&gt;0,Data!E146,"")</f>
        <v>94.63</v>
      </c>
      <c r="H158" s="59">
        <f>IF(Data!E146&gt;0,Data!E146,"")</f>
        <v>94.63</v>
      </c>
      <c r="I158" s="59">
        <f>IF(Data!E146&gt;0,Data!E146,"")</f>
        <v>94.63</v>
      </c>
      <c r="J158" s="59">
        <f>IF(Data!F146&gt;0,Data!F146,"")</f>
        <v>95.31</v>
      </c>
      <c r="K158" s="59">
        <f>IF(Data!F146&gt;0,Data!F146,"")</f>
        <v>95.31</v>
      </c>
      <c r="L158" s="59">
        <f>IF(Data!G146&gt;0,Data!G146,"")</f>
        <v>95.33</v>
      </c>
      <c r="M158" s="59">
        <f>IF(Data!G146&gt;0,Data!G146,"")</f>
        <v>95.33</v>
      </c>
      <c r="N158" s="59">
        <f>IF(Data!G146&gt;0,Data!G146,"")</f>
        <v>95.33</v>
      </c>
    </row>
    <row r="159" spans="1:14">
      <c r="A159" s="29"/>
      <c r="B159" s="70">
        <f t="shared" si="3"/>
        <v>45344</v>
      </c>
      <c r="C159" s="59" t="str">
        <f>IF(Data!C147&gt;0,Data!C147,"")</f>
        <v/>
      </c>
      <c r="D159" s="59" t="str">
        <f>IF(Data!C147&gt;0,Data!C147,"")</f>
        <v/>
      </c>
      <c r="E159" s="59" t="str">
        <f>IF(Data!D147&gt;0,Data!D147,"")</f>
        <v/>
      </c>
      <c r="F159" s="59" t="str">
        <f>IF(Data!D147&gt;0,Data!D147,"")</f>
        <v/>
      </c>
      <c r="G159" s="59">
        <f>IF(Data!E147&gt;0,Data!E147,"")</f>
        <v>94.2</v>
      </c>
      <c r="H159" s="59">
        <f>IF(Data!E147&gt;0,Data!E147,"")</f>
        <v>94.2</v>
      </c>
      <c r="I159" s="59">
        <f>IF(Data!E147&gt;0,Data!E147,"")</f>
        <v>94.2</v>
      </c>
      <c r="J159" s="59">
        <f>IF(Data!F147&gt;0,Data!F147,"")</f>
        <v>94.46</v>
      </c>
      <c r="K159" s="59">
        <f>IF(Data!F147&gt;0,Data!F147,"")</f>
        <v>94.46</v>
      </c>
      <c r="L159" s="59">
        <f>IF(Data!G147&gt;0,Data!G147,"")</f>
        <v>93.62</v>
      </c>
      <c r="M159" s="59">
        <f>IF(Data!G147&gt;0,Data!G147,"")</f>
        <v>93.62</v>
      </c>
      <c r="N159" s="59">
        <f>IF(Data!G147&gt;0,Data!G147,"")</f>
        <v>93.62</v>
      </c>
    </row>
    <row r="160" spans="1:14">
      <c r="A160" s="29"/>
      <c r="B160" s="70">
        <f t="shared" si="3"/>
        <v>45351</v>
      </c>
      <c r="C160" s="59" t="str">
        <f>IF(Data!C148&gt;0,Data!C148,"")</f>
        <v/>
      </c>
      <c r="D160" s="59" t="str">
        <f>IF(Data!C148&gt;0,Data!C148,"")</f>
        <v/>
      </c>
      <c r="E160" s="59" t="str">
        <f>IF(Data!D148&gt;0,Data!D148,"")</f>
        <v/>
      </c>
      <c r="F160" s="59" t="str">
        <f>IF(Data!D148&gt;0,Data!D148,"")</f>
        <v/>
      </c>
      <c r="G160" s="59">
        <f>IF(Data!E148&gt;0,Data!E148,"")</f>
        <v>101.56</v>
      </c>
      <c r="H160" s="59">
        <f>IF(Data!E148&gt;0,Data!E148,"")</f>
        <v>101.56</v>
      </c>
      <c r="I160" s="59">
        <f>IF(Data!E148&gt;0,Data!E148,"")</f>
        <v>101.56</v>
      </c>
      <c r="J160" s="59">
        <f>IF(Data!F148&gt;0,Data!F148,"")</f>
        <v>99.57</v>
      </c>
      <c r="K160" s="59">
        <f>IF(Data!F148&gt;0,Data!F148,"")</f>
        <v>99.57</v>
      </c>
      <c r="L160" s="59">
        <f>IF(Data!G148&gt;0,Data!G148,"")</f>
        <v>97.77</v>
      </c>
      <c r="M160" s="59">
        <f>IF(Data!G148&gt;0,Data!G148,"")</f>
        <v>97.77</v>
      </c>
      <c r="N160" s="59">
        <f>IF(Data!G148&gt;0,Data!G148,"")</f>
        <v>97.77</v>
      </c>
    </row>
    <row r="161" spans="1:14">
      <c r="A161" s="29"/>
      <c r="B161" s="70">
        <f t="shared" si="3"/>
        <v>45358</v>
      </c>
      <c r="C161" s="59" t="str">
        <f>IF(Data!C149&gt;0,Data!C149,"")</f>
        <v/>
      </c>
      <c r="D161" s="59" t="str">
        <f>IF(Data!C149&gt;0,Data!C149,"")</f>
        <v/>
      </c>
      <c r="E161" s="59" t="str">
        <f>IF(Data!D149&gt;0,Data!D149,"")</f>
        <v/>
      </c>
      <c r="F161" s="59" t="str">
        <f>IF(Data!D149&gt;0,Data!D149,"")</f>
        <v/>
      </c>
      <c r="G161" s="59">
        <f>IF(Data!E149&gt;0,Data!E149,"")</f>
        <v>94.09</v>
      </c>
      <c r="H161" s="59">
        <f>IF(Data!E149&gt;0,Data!E149,"")</f>
        <v>94.09</v>
      </c>
      <c r="I161" s="59">
        <f>IF(Data!E149&gt;0,Data!E149,"")</f>
        <v>94.09</v>
      </c>
      <c r="J161" s="59">
        <f>IF(Data!F149&gt;0,Data!F149,"")</f>
        <v>99.28</v>
      </c>
      <c r="K161" s="59">
        <f>IF(Data!F149&gt;0,Data!F149,"")</f>
        <v>99.28</v>
      </c>
      <c r="L161" s="59">
        <f>IF(Data!G149&gt;0,Data!G149,"")</f>
        <v>97.78</v>
      </c>
      <c r="M161" s="59">
        <f>IF(Data!G149&gt;0,Data!G149,"")</f>
        <v>97.78</v>
      </c>
      <c r="N161" s="59">
        <f>IF(Data!G149&gt;0,Data!G149,"")</f>
        <v>97.78</v>
      </c>
    </row>
    <row r="162" spans="1:14">
      <c r="A162" s="29"/>
      <c r="B162" s="70">
        <f t="shared" si="3"/>
        <v>45365</v>
      </c>
      <c r="C162" s="59" t="str">
        <f>IF(Data!C150&gt;0,Data!C150,"")</f>
        <v/>
      </c>
      <c r="D162" s="59" t="str">
        <f>IF(Data!C150&gt;0,Data!C150,"")</f>
        <v/>
      </c>
      <c r="E162" s="59" t="str">
        <f>IF(Data!D150&gt;0,Data!D150,"")</f>
        <v/>
      </c>
      <c r="F162" s="59" t="str">
        <f>IF(Data!D150&gt;0,Data!D150,"")</f>
        <v/>
      </c>
      <c r="G162" s="59">
        <f>IF(Data!E150&gt;0,Data!E150,"")</f>
        <v>94.09</v>
      </c>
      <c r="H162" s="59">
        <f>IF(Data!E150&gt;0,Data!E150,"")</f>
        <v>94.09</v>
      </c>
      <c r="I162" s="59">
        <f>IF(Data!E150&gt;0,Data!E150,"")</f>
        <v>94.09</v>
      </c>
      <c r="J162" s="59">
        <f>IF(Data!F150&gt;0,Data!F150,"")</f>
        <v>93.48</v>
      </c>
      <c r="K162" s="59">
        <f>IF(Data!F150&gt;0,Data!F150,"")</f>
        <v>93.48</v>
      </c>
      <c r="L162" s="59">
        <f>IF(Data!G150&gt;0,Data!G150,"")</f>
        <v>93.26</v>
      </c>
      <c r="M162" s="59">
        <f>IF(Data!G150&gt;0,Data!G150,"")</f>
        <v>93.26</v>
      </c>
      <c r="N162" s="59">
        <f>IF(Data!G150&gt;0,Data!G150,"")</f>
        <v>93.26</v>
      </c>
    </row>
    <row r="163" spans="1:14">
      <c r="A163" s="29"/>
      <c r="B163" s="70">
        <f t="shared" si="3"/>
        <v>45372</v>
      </c>
      <c r="C163" s="59" t="str">
        <f>IF(Data!C151&gt;0,Data!C151,"")</f>
        <v/>
      </c>
      <c r="D163" s="59" t="str">
        <f>IF(Data!C151&gt;0,Data!C151,"")</f>
        <v/>
      </c>
      <c r="E163" s="59" t="str">
        <f>IF(Data!D151&gt;0,Data!D151,"")</f>
        <v/>
      </c>
      <c r="F163" s="59" t="str">
        <f>IF(Data!D151&gt;0,Data!D151,"")</f>
        <v/>
      </c>
      <c r="G163" s="59">
        <f>IF(Data!E151&gt;0,Data!E151,"")</f>
        <v>94.09</v>
      </c>
      <c r="H163" s="59">
        <f>IF(Data!E151&gt;0,Data!E151,"")</f>
        <v>94.09</v>
      </c>
      <c r="I163" s="59">
        <f>IF(Data!E151&gt;0,Data!E151,"")</f>
        <v>94.09</v>
      </c>
      <c r="J163" s="59">
        <f>IF(Data!F151&gt;0,Data!F151,"")</f>
        <v>92.21</v>
      </c>
      <c r="K163" s="59">
        <f>IF(Data!F151&gt;0,Data!F151,"")</f>
        <v>92.21</v>
      </c>
      <c r="L163" s="59">
        <f>IF(Data!G151&gt;0,Data!G151,"")</f>
        <v>92.26</v>
      </c>
      <c r="M163" s="59">
        <f>IF(Data!G151&gt;0,Data!G151,"")</f>
        <v>92.26</v>
      </c>
      <c r="N163" s="59">
        <f>IF(Data!G151&gt;0,Data!G151,"")</f>
        <v>92.26</v>
      </c>
    </row>
    <row r="164" spans="1:14">
      <c r="A164" s="29"/>
      <c r="B164" s="70">
        <f t="shared" si="3"/>
        <v>45379</v>
      </c>
      <c r="C164" s="59" t="str">
        <f>IF(Data!C152&gt;0,Data!C152,"")</f>
        <v/>
      </c>
      <c r="D164" s="59" t="str">
        <f>IF(Data!C152&gt;0,Data!C152,"")</f>
        <v/>
      </c>
      <c r="E164" s="59" t="str">
        <f>IF(Data!D152&gt;0,Data!D152,"")</f>
        <v/>
      </c>
      <c r="F164" s="59" t="str">
        <f>IF(Data!D152&gt;0,Data!D152,"")</f>
        <v/>
      </c>
      <c r="G164" s="59">
        <f>IF(Data!E152&gt;0,Data!E152,"")</f>
        <v>94.09</v>
      </c>
      <c r="H164" s="59">
        <f>IF(Data!E152&gt;0,Data!E152,"")</f>
        <v>94.09</v>
      </c>
      <c r="I164" s="59">
        <f>IF(Data!E152&gt;0,Data!E152,"")</f>
        <v>94.09</v>
      </c>
      <c r="J164" s="59">
        <f>IF(Data!F152&gt;0,Data!F152,"")</f>
        <v>91.38</v>
      </c>
      <c r="K164" s="59">
        <f>IF(Data!F152&gt;0,Data!F152,"")</f>
        <v>91.38</v>
      </c>
      <c r="L164" s="59">
        <f>IF(Data!G152&gt;0,Data!G152,"")</f>
        <v>91.97</v>
      </c>
      <c r="M164" s="59">
        <f>IF(Data!G152&gt;0,Data!G152,"")</f>
        <v>91.97</v>
      </c>
      <c r="N164" s="59">
        <f>IF(Data!G152&gt;0,Data!G152,"")</f>
        <v>91.97</v>
      </c>
    </row>
    <row r="165" spans="1:14">
      <c r="A165" s="29"/>
      <c r="B165" s="70">
        <f t="shared" si="3"/>
        <v>45386</v>
      </c>
      <c r="C165" s="59" t="str">
        <f>IF(Data!C153&gt;0,Data!C153,"")</f>
        <v/>
      </c>
      <c r="D165" s="59" t="str">
        <f>IF(Data!C153&gt;0,Data!C153,"")</f>
        <v/>
      </c>
      <c r="E165" s="59" t="str">
        <f>IF(Data!D153&gt;0,Data!D153,"")</f>
        <v/>
      </c>
      <c r="F165" s="59" t="str">
        <f>IF(Data!D153&gt;0,Data!D153,"")</f>
        <v/>
      </c>
      <c r="G165" s="59" t="str">
        <f>IF(Data!E153&gt;0,Data!E153,"")</f>
        <v/>
      </c>
      <c r="H165" s="59" t="str">
        <f>IF(Data!E153&gt;0,Data!E153,"")</f>
        <v/>
      </c>
      <c r="I165" s="59" t="str">
        <f>IF(Data!E153&gt;0,Data!E153,"")</f>
        <v/>
      </c>
      <c r="J165" s="59">
        <f>IF(Data!F153&gt;0,Data!F153,"")</f>
        <v>87.14</v>
      </c>
      <c r="K165" s="59">
        <f>IF(Data!F153&gt;0,Data!F153,"")</f>
        <v>87.14</v>
      </c>
      <c r="L165" s="59">
        <f>IF(Data!G153&gt;0,Data!G153,"")</f>
        <v>88.57</v>
      </c>
      <c r="M165" s="59">
        <f>IF(Data!G153&gt;0,Data!G153,"")</f>
        <v>88.57</v>
      </c>
      <c r="N165" s="59">
        <f>IF(Data!G153&gt;0,Data!G153,"")</f>
        <v>88.57</v>
      </c>
    </row>
    <row r="166" spans="1:14">
      <c r="A166" s="29"/>
      <c r="B166" s="70">
        <f t="shared" si="3"/>
        <v>45393</v>
      </c>
      <c r="C166" s="59" t="str">
        <f>IF(Data!C154&gt;0,Data!C154,"")</f>
        <v/>
      </c>
      <c r="D166" s="59" t="str">
        <f>IF(Data!C154&gt;0,Data!C154,"")</f>
        <v/>
      </c>
      <c r="E166" s="59" t="str">
        <f>IF(Data!D154&gt;0,Data!D154,"")</f>
        <v/>
      </c>
      <c r="F166" s="59" t="str">
        <f>IF(Data!D154&gt;0,Data!D154,"")</f>
        <v/>
      </c>
      <c r="G166" s="59" t="str">
        <f>IF(Data!E154&gt;0,Data!E154,"")</f>
        <v/>
      </c>
      <c r="H166" s="59" t="str">
        <f>IF(Data!E154&gt;0,Data!E154,"")</f>
        <v/>
      </c>
      <c r="I166" s="59" t="str">
        <f>IF(Data!E154&gt;0,Data!E154,"")</f>
        <v/>
      </c>
      <c r="J166" s="59">
        <f>IF(Data!F154&gt;0,Data!F154,"")</f>
        <v>83.37</v>
      </c>
      <c r="K166" s="59">
        <f>IF(Data!F154&gt;0,Data!F154,"")</f>
        <v>83.37</v>
      </c>
      <c r="L166" s="59">
        <f>IF(Data!G154&gt;0,Data!G154,"")</f>
        <v>85.25</v>
      </c>
      <c r="M166" s="59">
        <f>IF(Data!G154&gt;0,Data!G154,"")</f>
        <v>85.25</v>
      </c>
      <c r="N166" s="59">
        <f>IF(Data!G154&gt;0,Data!G154,"")</f>
        <v>85.25</v>
      </c>
    </row>
    <row r="167" spans="1:14">
      <c r="A167" s="29"/>
      <c r="B167" s="70">
        <f t="shared" si="3"/>
        <v>45400</v>
      </c>
      <c r="C167" s="59" t="str">
        <f>IF(Data!C155&gt;0,Data!C155,"")</f>
        <v/>
      </c>
      <c r="D167" s="59" t="str">
        <f>IF(Data!C155&gt;0,Data!C155,"")</f>
        <v/>
      </c>
      <c r="E167" s="59" t="str">
        <f>IF(Data!D155&gt;0,Data!D155,"")</f>
        <v/>
      </c>
      <c r="F167" s="59" t="str">
        <f>IF(Data!D155&gt;0,Data!D155,"")</f>
        <v/>
      </c>
      <c r="G167" s="59" t="str">
        <f>IF(Data!E155&gt;0,Data!E155,"")</f>
        <v/>
      </c>
      <c r="H167" s="59" t="str">
        <f>IF(Data!E155&gt;0,Data!E155,"")</f>
        <v/>
      </c>
      <c r="I167" s="59" t="str">
        <f>IF(Data!E155&gt;0,Data!E155,"")</f>
        <v/>
      </c>
      <c r="J167" s="59">
        <f>IF(Data!F155&gt;0,Data!F155,"")</f>
        <v>78.099999999999994</v>
      </c>
      <c r="K167" s="59">
        <f>IF(Data!F155&gt;0,Data!F155,"")</f>
        <v>78.099999999999994</v>
      </c>
      <c r="L167" s="59">
        <f>IF(Data!G155&gt;0,Data!G155,"")</f>
        <v>80.61</v>
      </c>
      <c r="M167" s="59">
        <f>IF(Data!G155&gt;0,Data!G155,"")</f>
        <v>80.61</v>
      </c>
      <c r="N167" s="59">
        <f>IF(Data!G155&gt;0,Data!G155,"")</f>
        <v>80.61</v>
      </c>
    </row>
    <row r="168" spans="1:14">
      <c r="A168" s="29"/>
      <c r="B168" s="70">
        <f t="shared" si="3"/>
        <v>45407</v>
      </c>
      <c r="C168" s="59" t="str">
        <f>IF(Data!C156&gt;0,Data!C156,"")</f>
        <v/>
      </c>
      <c r="D168" s="59" t="str">
        <f>IF(Data!C156&gt;0,Data!C156,"")</f>
        <v/>
      </c>
      <c r="E168" s="59" t="str">
        <f>IF(Data!D156&gt;0,Data!D156,"")</f>
        <v/>
      </c>
      <c r="F168" s="59" t="str">
        <f>IF(Data!D156&gt;0,Data!D156,"")</f>
        <v/>
      </c>
      <c r="G168" s="59" t="str">
        <f>IF(Data!E156&gt;0,Data!E156,"")</f>
        <v/>
      </c>
      <c r="H168" s="59" t="str">
        <f>IF(Data!E156&gt;0,Data!E156,"")</f>
        <v/>
      </c>
      <c r="I168" s="59" t="str">
        <f>IF(Data!E156&gt;0,Data!E156,"")</f>
        <v/>
      </c>
      <c r="J168" s="59">
        <f>IF(Data!F156&gt;0,Data!F156,"")</f>
        <v>79.58</v>
      </c>
      <c r="K168" s="59">
        <f>IF(Data!F156&gt;0,Data!F156,"")</f>
        <v>79.58</v>
      </c>
      <c r="L168" s="59">
        <f>IF(Data!G156&gt;0,Data!G156,"")</f>
        <v>81.08</v>
      </c>
      <c r="M168" s="59">
        <f>IF(Data!G156&gt;0,Data!G156,"")</f>
        <v>81.08</v>
      </c>
      <c r="N168" s="59">
        <f>IF(Data!G156&gt;0,Data!G156,"")</f>
        <v>81.08</v>
      </c>
    </row>
    <row r="169" spans="1:14">
      <c r="A169" s="29"/>
      <c r="B169" s="70">
        <f t="shared" si="3"/>
        <v>45414</v>
      </c>
      <c r="C169" s="59" t="str">
        <f>IF(Data!C157&gt;0,Data!C157,"")</f>
        <v/>
      </c>
      <c r="D169" s="59" t="str">
        <f>IF(Data!C157&gt;0,Data!C157,"")</f>
        <v/>
      </c>
      <c r="E169" s="59" t="str">
        <f>IF(Data!D157&gt;0,Data!D157,"")</f>
        <v/>
      </c>
      <c r="F169" s="59" t="str">
        <f>IF(Data!D157&gt;0,Data!D157,"")</f>
        <v/>
      </c>
      <c r="G169" s="59" t="str">
        <f>IF(Data!E157&gt;0,Data!E157,"")</f>
        <v/>
      </c>
      <c r="H169" s="59" t="str">
        <f>IF(Data!E157&gt;0,Data!E157,"")</f>
        <v/>
      </c>
      <c r="I169" s="59" t="str">
        <f>IF(Data!E157&gt;0,Data!E157,"")</f>
        <v/>
      </c>
      <c r="J169" s="59">
        <f>IF(Data!F157&gt;0,Data!F157,"")</f>
        <v>74.92</v>
      </c>
      <c r="K169" s="59">
        <f>IF(Data!F157&gt;0,Data!F157,"")</f>
        <v>74.92</v>
      </c>
      <c r="L169" s="59">
        <f>IF(Data!G157&gt;0,Data!G157,"")</f>
        <v>75.62</v>
      </c>
      <c r="M169" s="59">
        <f>IF(Data!G157&gt;0,Data!G157,"")</f>
        <v>75.62</v>
      </c>
      <c r="N169" s="59">
        <f>IF(Data!G157&gt;0,Data!G157,"")</f>
        <v>75.62</v>
      </c>
    </row>
    <row r="170" spans="1:14">
      <c r="A170" s="29"/>
      <c r="B170" s="70">
        <f t="shared" si="3"/>
        <v>45421</v>
      </c>
      <c r="C170" s="59" t="str">
        <f>IF(Data!C158&gt;0,Data!C158,"")</f>
        <v/>
      </c>
      <c r="D170" s="59" t="str">
        <f>IF(Data!C158&gt;0,Data!C158,"")</f>
        <v/>
      </c>
      <c r="E170" s="59" t="str">
        <f>IF(Data!D158&gt;0,Data!D158,"")</f>
        <v/>
      </c>
      <c r="F170" s="59" t="str">
        <f>IF(Data!D158&gt;0,Data!D158,"")</f>
        <v/>
      </c>
      <c r="G170" s="59" t="str">
        <f>IF(Data!E158&gt;0,Data!E158,"")</f>
        <v/>
      </c>
      <c r="H170" s="59" t="str">
        <f>IF(Data!E158&gt;0,Data!E158,"")</f>
        <v/>
      </c>
      <c r="I170" s="59" t="str">
        <f>IF(Data!E158&gt;0,Data!E158,"")</f>
        <v/>
      </c>
      <c r="J170" s="59">
        <f>IF(Data!F158&gt;0,Data!F158,"")</f>
        <v>77.989999999999995</v>
      </c>
      <c r="K170" s="59">
        <f>IF(Data!F158&gt;0,Data!F158,"")</f>
        <v>77.989999999999995</v>
      </c>
      <c r="L170" s="59">
        <f>IF(Data!G158&gt;0,Data!G158,"")</f>
        <v>78.599999999999994</v>
      </c>
      <c r="M170" s="59">
        <f>IF(Data!G158&gt;0,Data!G158,"")</f>
        <v>78.599999999999994</v>
      </c>
      <c r="N170" s="59">
        <f>IF(Data!G158&gt;0,Data!G158,"")</f>
        <v>78.599999999999994</v>
      </c>
    </row>
    <row r="171" spans="1:14">
      <c r="A171" s="29"/>
      <c r="B171" s="70">
        <f t="shared" si="3"/>
        <v>45428</v>
      </c>
      <c r="C171" s="59" t="str">
        <f>IF(Data!C159&gt;0,Data!C159,"")</f>
        <v/>
      </c>
      <c r="D171" s="59" t="str">
        <f>IF(Data!C159&gt;0,Data!C159,"")</f>
        <v/>
      </c>
      <c r="E171" s="59" t="str">
        <f>IF(Data!D159&gt;0,Data!D159,"")</f>
        <v/>
      </c>
      <c r="F171" s="59" t="str">
        <f>IF(Data!D159&gt;0,Data!D159,"")</f>
        <v/>
      </c>
      <c r="G171" s="59" t="str">
        <f>IF(Data!E159&gt;0,Data!E159,"")</f>
        <v/>
      </c>
      <c r="H171" s="59" t="str">
        <f>IF(Data!E159&gt;0,Data!E159,"")</f>
        <v/>
      </c>
      <c r="I171" s="59" t="str">
        <f>IF(Data!E159&gt;0,Data!E159,"")</f>
        <v/>
      </c>
      <c r="J171" s="59">
        <f>IF(Data!F159&gt;0,Data!F159,"")</f>
        <v>77.989999999999995</v>
      </c>
      <c r="K171" s="59">
        <f>IF(Data!F159&gt;0,Data!F159,"")</f>
        <v>77.989999999999995</v>
      </c>
      <c r="L171" s="59">
        <f>IF(Data!G159&gt;0,Data!G159,"")</f>
        <v>76.239999999999995</v>
      </c>
      <c r="M171" s="59">
        <f>IF(Data!G159&gt;0,Data!G159,"")</f>
        <v>76.239999999999995</v>
      </c>
      <c r="N171" s="59">
        <f>IF(Data!G159&gt;0,Data!G159,"")</f>
        <v>76.239999999999995</v>
      </c>
    </row>
    <row r="172" spans="1:14">
      <c r="A172" s="29"/>
      <c r="B172" s="70">
        <f t="shared" si="3"/>
        <v>45435</v>
      </c>
      <c r="C172" s="59" t="str">
        <f>IF(Data!C160&gt;0,Data!C160,"")</f>
        <v/>
      </c>
      <c r="D172" s="59" t="str">
        <f>IF(Data!C160&gt;0,Data!C160,"")</f>
        <v/>
      </c>
      <c r="E172" s="59" t="str">
        <f>IF(Data!D160&gt;0,Data!D160,"")</f>
        <v/>
      </c>
      <c r="F172" s="59" t="str">
        <f>IF(Data!D160&gt;0,Data!D160,"")</f>
        <v/>
      </c>
      <c r="G172" s="59" t="str">
        <f>IF(Data!E160&gt;0,Data!E160,"")</f>
        <v/>
      </c>
      <c r="H172" s="59" t="str">
        <f>IF(Data!E160&gt;0,Data!E160,"")</f>
        <v/>
      </c>
      <c r="I172" s="59" t="str">
        <f>IF(Data!E160&gt;0,Data!E160,"")</f>
        <v/>
      </c>
      <c r="J172" s="59">
        <f>IF(Data!F160&gt;0,Data!F160,"")</f>
        <v>77.989999999999995</v>
      </c>
      <c r="K172" s="59">
        <f>IF(Data!F160&gt;0,Data!F160,"")</f>
        <v>77.989999999999995</v>
      </c>
      <c r="L172" s="59">
        <f>IF(Data!G160&gt;0,Data!G160,"")</f>
        <v>81.72</v>
      </c>
      <c r="M172" s="59">
        <f>IF(Data!G160&gt;0,Data!G160,"")</f>
        <v>81.72</v>
      </c>
      <c r="N172" s="59">
        <f>IF(Data!G160&gt;0,Data!G160,"")</f>
        <v>81.72</v>
      </c>
    </row>
    <row r="173" spans="1:14">
      <c r="A173" s="29"/>
      <c r="B173" s="70">
        <f t="shared" si="3"/>
        <v>45442</v>
      </c>
      <c r="C173" s="59" t="str">
        <f>IF(Data!C161&gt;0,Data!C161,"")</f>
        <v/>
      </c>
      <c r="D173" s="59" t="str">
        <f>IF(Data!C161&gt;0,Data!C161,"")</f>
        <v/>
      </c>
      <c r="E173" s="59" t="str">
        <f>IF(Data!D161&gt;0,Data!D161,"")</f>
        <v/>
      </c>
      <c r="F173" s="59" t="str">
        <f>IF(Data!D161&gt;0,Data!D161,"")</f>
        <v/>
      </c>
      <c r="G173" s="59" t="str">
        <f>IF(Data!E161&gt;0,Data!E161,"")</f>
        <v/>
      </c>
      <c r="H173" s="59" t="str">
        <f>IF(Data!E161&gt;0,Data!E161,"")</f>
        <v/>
      </c>
      <c r="I173" s="59" t="str">
        <f>IF(Data!E161&gt;0,Data!E161,"")</f>
        <v/>
      </c>
      <c r="J173" s="59">
        <f>IF(Data!F161&gt;0,Data!F161,"")</f>
        <v>77.989999999999995</v>
      </c>
      <c r="K173" s="59">
        <f>IF(Data!F161&gt;0,Data!F161,"")</f>
        <v>77.989999999999995</v>
      </c>
      <c r="L173" s="59">
        <f>IF(Data!G161&gt;0,Data!G161,"")</f>
        <v>77.760000000000005</v>
      </c>
      <c r="M173" s="59">
        <f>IF(Data!G161&gt;0,Data!G161,"")</f>
        <v>77.760000000000005</v>
      </c>
      <c r="N173" s="59">
        <f>IF(Data!G161&gt;0,Data!G161,"")</f>
        <v>77.760000000000005</v>
      </c>
    </row>
    <row r="174" spans="1:14">
      <c r="A174" s="29"/>
      <c r="B174" s="70">
        <f t="shared" si="3"/>
        <v>45449</v>
      </c>
      <c r="C174" s="59" t="str">
        <f>IF(Data!C162&gt;0,Data!C162,"")</f>
        <v/>
      </c>
      <c r="D174" s="59" t="str">
        <f>IF(Data!C162&gt;0,Data!C162,"")</f>
        <v/>
      </c>
      <c r="E174" s="59" t="str">
        <f>IF(Data!D162&gt;0,Data!D162,"")</f>
        <v/>
      </c>
      <c r="F174" s="59" t="str">
        <f>IF(Data!D162&gt;0,Data!D162,"")</f>
        <v/>
      </c>
      <c r="G174" s="59" t="str">
        <f>IF(Data!E162&gt;0,Data!E162,"")</f>
        <v/>
      </c>
      <c r="H174" s="59" t="str">
        <f>IF(Data!E162&gt;0,Data!E162,"")</f>
        <v/>
      </c>
      <c r="I174" s="59" t="str">
        <f>IF(Data!E162&gt;0,Data!E162,"")</f>
        <v/>
      </c>
      <c r="J174" s="59" t="str">
        <f>IF(Data!F162&gt;0,Data!F162,"")</f>
        <v/>
      </c>
      <c r="K174" s="59" t="str">
        <f>IF(Data!F162&gt;0,Data!F162,"")</f>
        <v/>
      </c>
      <c r="L174" s="59">
        <f>IF(Data!G162&gt;0,Data!G162,"")</f>
        <v>75.44</v>
      </c>
      <c r="M174" s="59">
        <f>IF(Data!G162&gt;0,Data!G162,"")</f>
        <v>75.44</v>
      </c>
      <c r="N174" s="59">
        <f>IF(Data!G162&gt;0,Data!G162,"")</f>
        <v>75.44</v>
      </c>
    </row>
    <row r="175" spans="1:14">
      <c r="A175" s="29"/>
      <c r="B175" s="70">
        <f t="shared" si="3"/>
        <v>45456</v>
      </c>
      <c r="C175" s="59" t="str">
        <f>IF(Data!C163&gt;0,Data!C163,"")</f>
        <v/>
      </c>
      <c r="D175" s="59" t="str">
        <f>IF(Data!C163&gt;0,Data!C163,"")</f>
        <v/>
      </c>
      <c r="E175" s="59" t="str">
        <f>IF(Data!D163&gt;0,Data!D163,"")</f>
        <v/>
      </c>
      <c r="F175" s="59" t="str">
        <f>IF(Data!D163&gt;0,Data!D163,"")</f>
        <v/>
      </c>
      <c r="G175" s="59" t="str">
        <f>IF(Data!E163&gt;0,Data!E163,"")</f>
        <v/>
      </c>
      <c r="H175" s="59" t="str">
        <f>IF(Data!E163&gt;0,Data!E163,"")</f>
        <v/>
      </c>
      <c r="I175" s="59" t="str">
        <f>IF(Data!E163&gt;0,Data!E163,"")</f>
        <v/>
      </c>
      <c r="J175" s="59" t="str">
        <f>IF(Data!F163&gt;0,Data!F163,"")</f>
        <v/>
      </c>
      <c r="K175" s="59" t="str">
        <f>IF(Data!F163&gt;0,Data!F163,"")</f>
        <v/>
      </c>
      <c r="L175" s="59">
        <f>IF(Data!G163&gt;0,Data!G163,"")</f>
        <v>71.349999999999994</v>
      </c>
      <c r="M175" s="59">
        <f>IF(Data!G163&gt;0,Data!G163,"")</f>
        <v>71.349999999999994</v>
      </c>
      <c r="N175" s="59">
        <f>IF(Data!G163&gt;0,Data!G163,"")</f>
        <v>71.349999999999994</v>
      </c>
    </row>
    <row r="176" spans="1:14">
      <c r="A176" s="29"/>
      <c r="B176" s="70">
        <f t="shared" si="3"/>
        <v>45463</v>
      </c>
      <c r="C176" s="59" t="str">
        <f>IF(Data!C164&gt;0,Data!C164,"")</f>
        <v/>
      </c>
      <c r="D176" s="59" t="str">
        <f>IF(Data!C164&gt;0,Data!C164,"")</f>
        <v/>
      </c>
      <c r="E176" s="59" t="str">
        <f>IF(Data!D164&gt;0,Data!D164,"")</f>
        <v/>
      </c>
      <c r="F176" s="59" t="str">
        <f>IF(Data!D164&gt;0,Data!D164,"")</f>
        <v/>
      </c>
      <c r="G176" s="59" t="str">
        <f>IF(Data!E164&gt;0,Data!E164,"")</f>
        <v/>
      </c>
      <c r="H176" s="59" t="str">
        <f>IF(Data!E164&gt;0,Data!E164,"")</f>
        <v/>
      </c>
      <c r="I176" s="59" t="str">
        <f>IF(Data!E164&gt;0,Data!E164,"")</f>
        <v/>
      </c>
      <c r="J176" s="59" t="str">
        <f>IF(Data!F164&gt;0,Data!F164,"")</f>
        <v/>
      </c>
      <c r="K176" s="59" t="str">
        <f>IF(Data!F164&gt;0,Data!F164,"")</f>
        <v/>
      </c>
      <c r="L176" s="59">
        <f>IF(Data!G164&gt;0,Data!G164,"")</f>
        <v>70.849999999999994</v>
      </c>
      <c r="M176" s="59">
        <f>IF(Data!G164&gt;0,Data!G164,"")</f>
        <v>70.849999999999994</v>
      </c>
      <c r="N176" s="59">
        <f>IF(Data!G164&gt;0,Data!G164,"")</f>
        <v>70.849999999999994</v>
      </c>
    </row>
    <row r="177" spans="1:16">
      <c r="A177" s="29"/>
      <c r="B177" s="70">
        <f t="shared" si="3"/>
        <v>45470</v>
      </c>
      <c r="C177" s="59" t="str">
        <f>IF(Data!C165&gt;0,Data!C165,"")</f>
        <v/>
      </c>
      <c r="D177" s="59" t="str">
        <f>IF(Data!C165&gt;0,Data!C165,"")</f>
        <v/>
      </c>
      <c r="E177" s="59" t="str">
        <f>IF(Data!D165&gt;0,Data!D165,"")</f>
        <v/>
      </c>
      <c r="F177" s="59" t="str">
        <f>IF(Data!D165&gt;0,Data!D165,"")</f>
        <v/>
      </c>
      <c r="G177" s="59" t="str">
        <f>IF(Data!E165&gt;0,Data!E165,"")</f>
        <v/>
      </c>
      <c r="H177" s="59" t="str">
        <f>IF(Data!E165&gt;0,Data!E165,"")</f>
        <v/>
      </c>
      <c r="I177" s="59" t="str">
        <f>IF(Data!E165&gt;0,Data!E165,"")</f>
        <v/>
      </c>
      <c r="J177" s="59" t="str">
        <f>IF(Data!F165&gt;0,Data!F165,"")</f>
        <v/>
      </c>
      <c r="K177" s="59" t="str">
        <f>IF(Data!F165&gt;0,Data!F165,"")</f>
        <v/>
      </c>
      <c r="L177" s="59">
        <f>IF(Data!G165&gt;0,Data!G165,"")</f>
        <v>72.02</v>
      </c>
      <c r="M177" s="59">
        <f>IF(Data!G165&gt;0,Data!G165,"")</f>
        <v>72.02</v>
      </c>
      <c r="N177" s="59">
        <f>IF(Data!G165&gt;0,Data!G165,"")</f>
        <v>72.02</v>
      </c>
    </row>
    <row r="178" spans="1:16">
      <c r="A178" s="29"/>
      <c r="B178" s="70">
        <f t="shared" si="3"/>
        <v>45477</v>
      </c>
      <c r="C178" s="59" t="str">
        <f>IF(Data!C166&gt;0,Data!C166,"")</f>
        <v/>
      </c>
      <c r="D178" s="59" t="str">
        <f>IF(Data!C166&gt;0,Data!C166,"")</f>
        <v/>
      </c>
      <c r="E178" s="59" t="str">
        <f>IF(Data!D166&gt;0,Data!D166,"")</f>
        <v/>
      </c>
      <c r="F178" s="59" t="str">
        <f>IF(Data!D166&gt;0,Data!D166,"")</f>
        <v/>
      </c>
      <c r="G178" s="59" t="str">
        <f>IF(Data!E166&gt;0,Data!E166,"")</f>
        <v/>
      </c>
      <c r="H178" s="59" t="str">
        <f>IF(Data!E166&gt;0,Data!E166,"")</f>
        <v/>
      </c>
      <c r="I178" s="59" t="str">
        <f>IF(Data!E166&gt;0,Data!E166,"")</f>
        <v/>
      </c>
      <c r="J178" s="59" t="str">
        <f>IF(Data!F166&gt;0,Data!F166,"")</f>
        <v/>
      </c>
      <c r="K178" s="59" t="str">
        <f>IF(Data!F166&gt;0,Data!F166,"")</f>
        <v/>
      </c>
      <c r="L178" s="59">
        <f>IF(Data!G166&gt;0,Data!G166,"")</f>
        <v>72.42</v>
      </c>
      <c r="M178" s="59">
        <f>IF(Data!G166&gt;0,Data!G166,"")</f>
        <v>72.42</v>
      </c>
      <c r="N178" s="59">
        <f>IF(Data!G166&gt;0,Data!G166,"")</f>
        <v>72.42</v>
      </c>
    </row>
    <row r="179" spans="1:16">
      <c r="A179" s="29"/>
      <c r="B179" s="70">
        <f t="shared" si="3"/>
        <v>45484</v>
      </c>
      <c r="C179" s="59" t="str">
        <f>IF(Data!C167&gt;0,Data!C167,"")</f>
        <v/>
      </c>
      <c r="D179" s="59" t="str">
        <f>IF(Data!C167&gt;0,Data!C167,"")</f>
        <v/>
      </c>
      <c r="E179" s="59" t="str">
        <f>IF(Data!D167&gt;0,Data!D167,"")</f>
        <v/>
      </c>
      <c r="F179" s="59" t="str">
        <f>IF(Data!D167&gt;0,Data!D167,"")</f>
        <v/>
      </c>
      <c r="G179" s="59" t="str">
        <f>IF(Data!E167&gt;0,Data!E167,"")</f>
        <v/>
      </c>
      <c r="H179" s="59" t="str">
        <f>IF(Data!E167&gt;0,Data!E167,"")</f>
        <v/>
      </c>
      <c r="I179" s="59" t="str">
        <f>IF(Data!E167&gt;0,Data!E167,"")</f>
        <v/>
      </c>
      <c r="J179" s="59" t="str">
        <f>IF(Data!F167&gt;0,Data!F167,"")</f>
        <v/>
      </c>
      <c r="K179" s="59" t="str">
        <f>IF(Data!F167&gt;0,Data!F167,"")</f>
        <v/>
      </c>
      <c r="L179" s="59">
        <f>IF(Data!G167&gt;0,Data!G167,"")</f>
        <v>72.42</v>
      </c>
      <c r="M179" s="59">
        <f>IF(Data!G167&gt;0,Data!G167,"")</f>
        <v>72.42</v>
      </c>
      <c r="N179" s="59">
        <f>IF(Data!G167&gt;0,Data!G167,"")</f>
        <v>72.42</v>
      </c>
    </row>
    <row r="180" spans="1:16">
      <c r="A180" s="29"/>
      <c r="B180" s="70">
        <f t="shared" si="3"/>
        <v>45491</v>
      </c>
      <c r="C180" s="59" t="str">
        <f>IF(Data!C168&gt;0,Data!C168,"")</f>
        <v/>
      </c>
      <c r="D180" s="59" t="str">
        <f>IF(Data!C168&gt;0,Data!C168,"")</f>
        <v/>
      </c>
      <c r="E180" s="59" t="str">
        <f>IF(Data!D168&gt;0,Data!D168,"")</f>
        <v/>
      </c>
      <c r="F180" s="59" t="str">
        <f>IF(Data!D168&gt;0,Data!D168,"")</f>
        <v/>
      </c>
      <c r="G180" s="59" t="str">
        <f>IF(Data!E168&gt;0,Data!E168,"")</f>
        <v/>
      </c>
      <c r="H180" s="59" t="str">
        <f>IF(Data!E168&gt;0,Data!E168,"")</f>
        <v/>
      </c>
      <c r="I180" s="59" t="str">
        <f>IF(Data!E168&gt;0,Data!E168,"")</f>
        <v/>
      </c>
      <c r="J180" s="59" t="str">
        <f>IF(Data!F168&gt;0,Data!F168,"")</f>
        <v/>
      </c>
      <c r="K180" s="59" t="str">
        <f>IF(Data!F168&gt;0,Data!F168,"")</f>
        <v/>
      </c>
      <c r="L180" s="59">
        <f>IF(Data!G168&gt;0,Data!G168,"")</f>
        <v>72.42</v>
      </c>
      <c r="M180" s="59">
        <f>IF(Data!G168&gt;0,Data!G168,"")</f>
        <v>72.42</v>
      </c>
      <c r="N180" s="59">
        <f>IF(Data!G168&gt;0,Data!G168,"")</f>
        <v>72.42</v>
      </c>
    </row>
    <row r="181" spans="1:16" ht="13.5" thickBot="1">
      <c r="A181" s="32"/>
      <c r="B181" s="252">
        <f t="shared" si="3"/>
        <v>45498</v>
      </c>
      <c r="C181" s="58" t="str">
        <f>IF(Data!C169&gt;0,Data!C169,"")</f>
        <v/>
      </c>
      <c r="D181" s="58" t="str">
        <f>IF(Data!C169&gt;0,Data!C169,"")</f>
        <v/>
      </c>
      <c r="E181" s="58" t="str">
        <f>IF(Data!D169&gt;0,Data!D169,"")</f>
        <v/>
      </c>
      <c r="F181" s="58" t="str">
        <f>IF(Data!D169&gt;0,Data!D169,"")</f>
        <v/>
      </c>
      <c r="G181" s="58" t="str">
        <f>IF(Data!E169&gt;0,Data!E169,"")</f>
        <v/>
      </c>
      <c r="H181" s="58" t="str">
        <f>IF(Data!E169&gt;0,Data!E169,"")</f>
        <v/>
      </c>
      <c r="I181" s="58" t="str">
        <f>IF(Data!E169&gt;0,Data!E169,"")</f>
        <v/>
      </c>
      <c r="J181" s="58" t="str">
        <f>IF(Data!F169&gt;0,Data!F169,"")</f>
        <v/>
      </c>
      <c r="K181" s="58" t="str">
        <f>IF(Data!F169&gt;0,Data!F169,"")</f>
        <v/>
      </c>
      <c r="L181" s="58">
        <f>IF(Data!G169&gt;0,Data!G169,"")</f>
        <v>72.42</v>
      </c>
      <c r="M181" s="58">
        <f>IF(Data!G169&gt;0,Data!G169,"")</f>
        <v>72.42</v>
      </c>
      <c r="N181" s="58">
        <f>IF(Data!G169&gt;0,Data!G169,"")</f>
        <v>72.42</v>
      </c>
    </row>
    <row r="182" spans="1:16">
      <c r="A182" s="24" t="s">
        <v>162</v>
      </c>
      <c r="B182" s="24"/>
      <c r="C182" s="24"/>
      <c r="D182" s="24"/>
    </row>
    <row r="183" spans="1:16">
      <c r="A183" s="54" t="s">
        <v>265</v>
      </c>
    </row>
    <row r="184" spans="1:16">
      <c r="A184" s="53"/>
    </row>
    <row r="185" spans="1:16" ht="13.5" thickBot="1">
      <c r="A185" s="8" t="s">
        <v>368</v>
      </c>
      <c r="B185" s="8"/>
      <c r="C185" s="8"/>
      <c r="D185" s="8"/>
      <c r="E185" s="8"/>
      <c r="F185" s="8"/>
      <c r="G185" s="28"/>
      <c r="H185" s="28"/>
      <c r="I185" s="28"/>
      <c r="J185" s="28"/>
      <c r="K185" s="28"/>
      <c r="L185" s="28"/>
      <c r="M185" s="28"/>
      <c r="N185" s="28"/>
      <c r="O185" s="28"/>
      <c r="P185" s="28"/>
    </row>
    <row r="186" spans="1:16">
      <c r="A186" s="219" t="s">
        <v>20</v>
      </c>
      <c r="B186" s="219" t="s">
        <v>24</v>
      </c>
      <c r="C186" s="333" t="s">
        <v>39</v>
      </c>
      <c r="D186" s="333"/>
      <c r="E186" s="334"/>
      <c r="F186" s="334"/>
      <c r="G186" s="334"/>
      <c r="H186" s="334"/>
      <c r="I186" s="334"/>
      <c r="J186" s="334" t="s">
        <v>123</v>
      </c>
      <c r="K186" s="334"/>
      <c r="L186" s="334"/>
      <c r="M186" s="334"/>
      <c r="N186" s="334"/>
      <c r="O186" s="334"/>
      <c r="P186" s="334"/>
    </row>
    <row r="187" spans="1:16" ht="13.5" thickBot="1">
      <c r="A187" s="220" t="s">
        <v>38</v>
      </c>
      <c r="B187" s="220" t="s">
        <v>35</v>
      </c>
      <c r="C187" s="220"/>
      <c r="D187" s="220"/>
      <c r="E187" s="366" t="s">
        <v>62</v>
      </c>
      <c r="F187" s="220" t="s">
        <v>51</v>
      </c>
      <c r="G187" s="220" t="s">
        <v>52</v>
      </c>
      <c r="H187" s="220" t="s">
        <v>53</v>
      </c>
      <c r="I187" s="220" t="s">
        <v>54</v>
      </c>
      <c r="J187" s="220" t="s">
        <v>55</v>
      </c>
      <c r="K187" s="220" t="s">
        <v>56</v>
      </c>
      <c r="L187" s="220" t="s">
        <v>57</v>
      </c>
      <c r="M187" s="220" t="s">
        <v>58</v>
      </c>
      <c r="N187" s="220" t="s">
        <v>59</v>
      </c>
      <c r="O187" s="220" t="s">
        <v>60</v>
      </c>
      <c r="P187" s="220" t="s">
        <v>61</v>
      </c>
    </row>
    <row r="188" spans="1:16">
      <c r="A188" s="386"/>
      <c r="B188" s="386"/>
      <c r="C188" s="219"/>
      <c r="D188" s="219"/>
      <c r="E188" s="164"/>
      <c r="F188" s="367"/>
      <c r="G188" s="367"/>
      <c r="H188" s="367"/>
      <c r="I188" s="367"/>
      <c r="J188" s="164" t="s">
        <v>108</v>
      </c>
      <c r="K188" s="367"/>
      <c r="L188" s="367"/>
      <c r="M188" s="367"/>
      <c r="N188" s="367"/>
      <c r="O188" s="367"/>
      <c r="P188" s="367"/>
    </row>
    <row r="189" spans="1:16" ht="13.15" customHeight="1">
      <c r="A189" s="13">
        <v>2023</v>
      </c>
      <c r="B189" s="70">
        <v>45050</v>
      </c>
      <c r="C189" s="95" t="s">
        <v>283</v>
      </c>
      <c r="E189" s="59">
        <f>IF(C117="","",C117+Data!C$489)</f>
        <v>73.292397999999991</v>
      </c>
      <c r="F189" s="59">
        <f>IF(D117="","",D117+Data!D$489)</f>
        <v>74.44468619114285</v>
      </c>
      <c r="G189" s="59">
        <f>IF(E117="","",E117+Data!E$489)</f>
        <v>76.617943999999994</v>
      </c>
      <c r="H189" s="59">
        <f>IF(F117="","",F117+Data!F$489)</f>
        <v>76.781162190476195</v>
      </c>
      <c r="I189" s="59">
        <f>IF(G117="","",G117+Data!G$489)</f>
        <v>75.623385999999996</v>
      </c>
      <c r="J189" s="59">
        <f>IF(H117="","",H117+Data!H$489)</f>
        <v>71.679249999999996</v>
      </c>
      <c r="K189" s="59">
        <f>IF(I117="","",I117+Data!I$489)</f>
        <v>72.97999999999999</v>
      </c>
      <c r="L189" s="59">
        <f>IF(J117="","",J117+Data!J$489)</f>
        <v>72.078632173913036</v>
      </c>
      <c r="M189" s="59">
        <f>IF(K117="","",K117+Data!K$489)</f>
        <v>71.529213508771917</v>
      </c>
      <c r="N189" s="59">
        <f>IF(L117="","",L117+Data!L$489)</f>
        <v>72.551254</v>
      </c>
      <c r="O189" s="59">
        <f>IF(M117="","",M117+Data!M$489)</f>
        <v>74.564081999999999</v>
      </c>
      <c r="P189" s="59">
        <f>IF(N117="","",N117+Data!N$489)</f>
        <v>80.015619999999998</v>
      </c>
    </row>
    <row r="190" spans="1:16">
      <c r="A190" s="29"/>
      <c r="B190" s="70">
        <f>B189+7</f>
        <v>45057</v>
      </c>
      <c r="C190" t="s">
        <v>420</v>
      </c>
      <c r="E190" s="59">
        <f>IF(C118="","",C118+Data!C$489)</f>
        <v>71.282398000000001</v>
      </c>
      <c r="F190" s="59">
        <f>IF(D118="","",D118+Data!D$489)</f>
        <v>72.434686191142859</v>
      </c>
      <c r="G190" s="59">
        <f>IF(E118="","",E118+Data!E$489)</f>
        <v>74.817943999999983</v>
      </c>
      <c r="H190" s="59">
        <f>IF(F118="","",F118+Data!F$489)</f>
        <v>74.981162190476184</v>
      </c>
      <c r="I190" s="59">
        <f>IF(G118="","",G118+Data!G$489)</f>
        <v>74.213386</v>
      </c>
      <c r="J190" s="59">
        <f>IF(H118="","",H118+Data!H$489)</f>
        <v>70.26925</v>
      </c>
      <c r="K190" s="59">
        <f>IF(I118="","",I118+Data!I$489)</f>
        <v>71.569999999999993</v>
      </c>
      <c r="L190" s="59">
        <f>IF(J118="","",J118+Data!J$489)</f>
        <v>70.858632173913037</v>
      </c>
      <c r="M190" s="59">
        <f>IF(K118="","",K118+Data!K$489)</f>
        <v>70.309213508771919</v>
      </c>
      <c r="N190" s="59">
        <f>IF(L118="","",L118+Data!L$489)</f>
        <v>71.531254000000004</v>
      </c>
      <c r="O190" s="59">
        <f>IF(M118="","",M118+Data!M$489)</f>
        <v>73.544082000000003</v>
      </c>
      <c r="P190" s="59">
        <f>IF(N118="","",N118+Data!N$489)</f>
        <v>78.995620000000002</v>
      </c>
    </row>
    <row r="191" spans="1:16">
      <c r="A191" s="29"/>
      <c r="B191" s="70">
        <f t="shared" ref="B191:B253" si="4">B190+7</f>
        <v>45064</v>
      </c>
      <c r="C191" s="29"/>
      <c r="D191" s="29"/>
      <c r="E191" s="59">
        <f>IF(C119="","",C119+Data!C$489)</f>
        <v>75.662397999999996</v>
      </c>
      <c r="F191" s="59">
        <f>IF(D119="","",D119+Data!D$489)</f>
        <v>76.814686191142854</v>
      </c>
      <c r="G191" s="59">
        <f>IF(E119="","",E119+Data!E$489)</f>
        <v>78.937943999999987</v>
      </c>
      <c r="H191" s="59">
        <f>IF(F119="","",F119+Data!F$489)</f>
        <v>79.101162190476188</v>
      </c>
      <c r="I191" s="59">
        <f>IF(G119="","",G119+Data!G$489)</f>
        <v>77.903385999999998</v>
      </c>
      <c r="J191" s="59">
        <f>IF(H119="","",H119+Data!H$489)</f>
        <v>73.959249999999997</v>
      </c>
      <c r="K191" s="59">
        <f>IF(I119="","",I119+Data!I$489)</f>
        <v>75.259999999999991</v>
      </c>
      <c r="L191" s="59">
        <f>IF(J119="","",J119+Data!J$489)</f>
        <v>73.988632173913032</v>
      </c>
      <c r="M191" s="59">
        <f>IF(K119="","",K119+Data!K$489)</f>
        <v>73.439213508771914</v>
      </c>
      <c r="N191" s="59">
        <f>IF(L119="","",L119+Data!L$489)</f>
        <v>74.061254000000005</v>
      </c>
      <c r="O191" s="59">
        <f>IF(M119="","",M119+Data!M$489)</f>
        <v>76.074082000000004</v>
      </c>
      <c r="P191" s="59">
        <f>IF(N119="","",N119+Data!N$489)</f>
        <v>81.525620000000004</v>
      </c>
    </row>
    <row r="192" spans="1:16">
      <c r="A192" s="29"/>
      <c r="B192" s="70">
        <f t="shared" si="4"/>
        <v>45071</v>
      </c>
      <c r="C192" s="29"/>
      <c r="D192" s="29"/>
      <c r="E192" s="59">
        <f>IF(C120="","",C120+Data!C$489)</f>
        <v>70.022397999999995</v>
      </c>
      <c r="F192" s="59">
        <f>IF(D120="","",D120+Data!D$489)</f>
        <v>71.174686191142854</v>
      </c>
      <c r="G192" s="59">
        <f>IF(E120="","",E120+Data!E$489)</f>
        <v>73.717943999999989</v>
      </c>
      <c r="H192" s="59">
        <f>IF(F120="","",F120+Data!F$489)</f>
        <v>73.881162190476189</v>
      </c>
      <c r="I192" s="59">
        <f>IF(G120="","",G120+Data!G$489)</f>
        <v>73.103386</v>
      </c>
      <c r="J192" s="59">
        <f>IF(H120="","",H120+Data!H$489)</f>
        <v>69.15925</v>
      </c>
      <c r="K192" s="59">
        <f>IF(I120="","",I120+Data!I$489)</f>
        <v>70.459999999999994</v>
      </c>
      <c r="L192" s="59">
        <f>IF(J120="","",J120+Data!J$489)</f>
        <v>69.788632173913044</v>
      </c>
      <c r="M192" s="59">
        <f>IF(K120="","",K120+Data!K$489)</f>
        <v>69.239213508771925</v>
      </c>
      <c r="N192" s="59">
        <f>IF(L120="","",L120+Data!L$489)</f>
        <v>70.481254000000007</v>
      </c>
      <c r="O192" s="59">
        <f>IF(M120="","",M120+Data!M$489)</f>
        <v>72.494082000000006</v>
      </c>
      <c r="P192" s="59">
        <f>IF(N120="","",N120+Data!N$489)</f>
        <v>77.945620000000005</v>
      </c>
    </row>
    <row r="193" spans="1:16">
      <c r="A193" s="29"/>
      <c r="B193" s="70">
        <f t="shared" si="4"/>
        <v>45078</v>
      </c>
      <c r="C193" s="29"/>
      <c r="D193" s="29"/>
      <c r="E193" s="59">
        <f>IF(C121="","",C121+Data!C$489)</f>
        <v>73.442397999999997</v>
      </c>
      <c r="F193" s="59">
        <f>IF(D121="","",D121+Data!D$489)</f>
        <v>74.594686191142856</v>
      </c>
      <c r="G193" s="59">
        <f>IF(E121="","",E121+Data!E$489)</f>
        <v>76.797943999999987</v>
      </c>
      <c r="H193" s="59">
        <f>IF(F121="","",F121+Data!F$489)</f>
        <v>76.961162190476188</v>
      </c>
      <c r="I193" s="59">
        <f>IF(G121="","",G121+Data!G$489)</f>
        <v>75.953385999999995</v>
      </c>
      <c r="J193" s="59">
        <f>IF(H121="","",H121+Data!H$489)</f>
        <v>72.009249999999994</v>
      </c>
      <c r="K193" s="59">
        <f>IF(I121="","",I121+Data!I$489)</f>
        <v>73.309999999999988</v>
      </c>
      <c r="L193" s="59">
        <f>IF(J121="","",J121+Data!J$489)</f>
        <v>72.518632173913034</v>
      </c>
      <c r="M193" s="59">
        <f>IF(K121="","",K121+Data!K$489)</f>
        <v>71.969213508771915</v>
      </c>
      <c r="N193" s="59">
        <f>IF(L121="","",L121+Data!L$489)</f>
        <v>73.081254000000001</v>
      </c>
      <c r="O193" s="59">
        <f>IF(M121="","",M121+Data!M$489)</f>
        <v>75.094082</v>
      </c>
      <c r="P193" s="59">
        <f>IF(N121="","",N121+Data!N$489)</f>
        <v>80.54562</v>
      </c>
    </row>
    <row r="194" spans="1:16">
      <c r="A194" s="29"/>
      <c r="B194" s="70">
        <f t="shared" si="4"/>
        <v>45085</v>
      </c>
      <c r="C194" s="29"/>
      <c r="D194" s="29"/>
      <c r="E194" s="59">
        <f>IF(C122="","",C122+Data!C$489)</f>
        <v>75.082397999999998</v>
      </c>
      <c r="F194" s="59">
        <f>IF(D122="","",D122+Data!D$489)</f>
        <v>76.234686191142856</v>
      </c>
      <c r="G194" s="59">
        <f>IF(E122="","",E122+Data!E$489)</f>
        <v>76.847943999999984</v>
      </c>
      <c r="H194" s="59">
        <f>IF(F122="","",F122+Data!F$489)</f>
        <v>77.011162190476185</v>
      </c>
      <c r="I194" s="59">
        <f>IF(G122="","",G122+Data!G$489)</f>
        <v>75.923385999999994</v>
      </c>
      <c r="J194" s="59">
        <f>IF(H122="","",H122+Data!H$489)</f>
        <v>71.979249999999993</v>
      </c>
      <c r="K194" s="59">
        <f>IF(I122="","",I122+Data!I$489)</f>
        <v>73.279999999999987</v>
      </c>
      <c r="L194" s="59">
        <f>IF(J122="","",J122+Data!J$489)</f>
        <v>72.288632173913044</v>
      </c>
      <c r="M194" s="59">
        <f>IF(K122="","",K122+Data!K$489)</f>
        <v>71.739213508771925</v>
      </c>
      <c r="N194" s="59">
        <f>IF(L122="","",L122+Data!L$489)</f>
        <v>72.621254000000008</v>
      </c>
      <c r="O194" s="59">
        <f>IF(M122="","",M122+Data!M$489)</f>
        <v>74.634082000000006</v>
      </c>
      <c r="P194" s="59">
        <f>IF(N122="","",N122+Data!N$489)</f>
        <v>80.085620000000006</v>
      </c>
    </row>
    <row r="195" spans="1:16">
      <c r="A195" s="29"/>
      <c r="B195" s="70">
        <f t="shared" si="4"/>
        <v>45092</v>
      </c>
      <c r="C195" s="29"/>
      <c r="D195" s="29"/>
      <c r="E195" s="59">
        <f>IF(C123="","",C123+Data!C$489)</f>
        <v>73.01239799999999</v>
      </c>
      <c r="F195" s="59">
        <f>IF(D123="","",D123+Data!D$489)</f>
        <v>74.164686191142849</v>
      </c>
      <c r="G195" s="59">
        <f>IF(E123="","",E123+Data!E$489)</f>
        <v>74.817943999999983</v>
      </c>
      <c r="H195" s="59">
        <f>IF(F123="","",F123+Data!F$489)</f>
        <v>74.981162190476184</v>
      </c>
      <c r="I195" s="59">
        <f>IF(G123="","",G123+Data!G$489)</f>
        <v>74.173385999999994</v>
      </c>
      <c r="J195" s="59">
        <f>IF(H123="","",H123+Data!H$489)</f>
        <v>70.229249999999993</v>
      </c>
      <c r="K195" s="59">
        <f>IF(I123="","",I123+Data!I$489)</f>
        <v>71.529999999999987</v>
      </c>
      <c r="L195" s="59">
        <f>IF(J123="","",J123+Data!J$489)</f>
        <v>71.05863217391304</v>
      </c>
      <c r="M195" s="59">
        <f>IF(K123="","",K123+Data!K$489)</f>
        <v>70.509213508771921</v>
      </c>
      <c r="N195" s="59">
        <f>IF(L123="","",L123+Data!L$489)</f>
        <v>71.941254000000001</v>
      </c>
      <c r="O195" s="59">
        <f>IF(M123="","",M123+Data!M$489)</f>
        <v>73.954082</v>
      </c>
      <c r="P195" s="59">
        <f>IF(N123="","",N123+Data!N$489)</f>
        <v>79.405619999999999</v>
      </c>
    </row>
    <row r="196" spans="1:16">
      <c r="A196" s="29"/>
      <c r="B196" s="70">
        <f t="shared" si="4"/>
        <v>45099</v>
      </c>
      <c r="C196" s="29"/>
      <c r="D196" s="29"/>
      <c r="E196" s="59">
        <f>IF(C124="","",C124+Data!C$489)</f>
        <v>72.922398000000001</v>
      </c>
      <c r="F196" s="59">
        <f>IF(D124="","",D124+Data!D$489)</f>
        <v>74.07468619114286</v>
      </c>
      <c r="G196" s="59">
        <f>IF(E124="","",E124+Data!E$489)</f>
        <v>75.367943999999994</v>
      </c>
      <c r="H196" s="59">
        <f>IF(F124="","",F124+Data!F$489)</f>
        <v>75.531162190476195</v>
      </c>
      <c r="I196" s="59">
        <f>IF(G124="","",G124+Data!G$489)</f>
        <v>74.753386000000006</v>
      </c>
      <c r="J196" s="59">
        <f>IF(H124="","",H124+Data!H$489)</f>
        <v>70.809250000000006</v>
      </c>
      <c r="K196" s="59">
        <f>IF(I124="","",I124+Data!I$489)</f>
        <v>72.11</v>
      </c>
      <c r="L196" s="59">
        <f>IF(J124="","",J124+Data!J$489)</f>
        <v>71.408632173913034</v>
      </c>
      <c r="M196" s="59">
        <f>IF(K124="","",K124+Data!K$489)</f>
        <v>70.859213508771916</v>
      </c>
      <c r="N196" s="59">
        <f>IF(L124="","",L124+Data!L$489)</f>
        <v>72.111254000000002</v>
      </c>
      <c r="O196" s="59">
        <f>IF(M124="","",M124+Data!M$489)</f>
        <v>74.124082000000001</v>
      </c>
      <c r="P196" s="59">
        <f>IF(N124="","",N124+Data!N$489)</f>
        <v>79.575620000000001</v>
      </c>
    </row>
    <row r="197" spans="1:16">
      <c r="A197" s="29"/>
      <c r="B197" s="70">
        <f t="shared" si="4"/>
        <v>45106</v>
      </c>
      <c r="C197" s="29"/>
      <c r="D197" s="29"/>
      <c r="E197" s="59">
        <f>IF(C125="","",C125+Data!C$489)</f>
        <v>70.342397999999989</v>
      </c>
      <c r="F197" s="59">
        <f>IF(D125="","",D125+Data!D$489)</f>
        <v>71.494686191142847</v>
      </c>
      <c r="G197" s="59">
        <f>IF(E125="","",E125+Data!E$489)</f>
        <v>74.24794399999999</v>
      </c>
      <c r="H197" s="59">
        <f>IF(F125="","",F125+Data!F$489)</f>
        <v>74.41116219047619</v>
      </c>
      <c r="I197" s="59">
        <f>IF(G125="","",G125+Data!G$489)</f>
        <v>73.503386000000006</v>
      </c>
      <c r="J197" s="59">
        <f>IF(H125="","",H125+Data!H$489)</f>
        <v>69.559250000000006</v>
      </c>
      <c r="K197" s="59">
        <f>IF(I125="","",I125+Data!I$489)</f>
        <v>70.86</v>
      </c>
      <c r="L197" s="59">
        <f>IF(J125="","",J125+Data!J$489)</f>
        <v>70.188632173913035</v>
      </c>
      <c r="M197" s="59">
        <f>IF(K125="","",K125+Data!K$489)</f>
        <v>69.639213508771917</v>
      </c>
      <c r="N197" s="59">
        <f>IF(L125="","",L125+Data!L$489)</f>
        <v>70.911254</v>
      </c>
      <c r="O197" s="59">
        <f>IF(M125="","",M125+Data!M$489)</f>
        <v>72.924081999999999</v>
      </c>
      <c r="P197" s="59">
        <f>IF(N125="","",N125+Data!N$489)</f>
        <v>78.375619999999998</v>
      </c>
    </row>
    <row r="198" spans="1:16">
      <c r="A198" s="29"/>
      <c r="B198" s="70">
        <f t="shared" si="4"/>
        <v>45113</v>
      </c>
      <c r="C198" s="29"/>
      <c r="D198" s="29"/>
      <c r="E198" s="59">
        <f>IF(C126="","",C126+Data!C$489)</f>
        <v>74.26239799999999</v>
      </c>
      <c r="F198" s="59">
        <f>IF(D126="","",D126+Data!D$489)</f>
        <v>75.414686191142849</v>
      </c>
      <c r="G198" s="59">
        <f>IF(E126="","",E126+Data!E$489)</f>
        <v>75.097943999999984</v>
      </c>
      <c r="H198" s="59">
        <f>IF(F126="","",F126+Data!F$489)</f>
        <v>75.261162190476185</v>
      </c>
      <c r="I198" s="59">
        <f>IF(G126="","",G126+Data!G$489)</f>
        <v>74.253386000000006</v>
      </c>
      <c r="J198" s="59">
        <f>IF(H126="","",H126+Data!H$489)</f>
        <v>70.309250000000006</v>
      </c>
      <c r="K198" s="59">
        <f>IF(I126="","",I126+Data!I$489)</f>
        <v>71.61</v>
      </c>
      <c r="L198" s="59">
        <f>IF(J126="","",J126+Data!J$489)</f>
        <v>70.958632173913031</v>
      </c>
      <c r="M198" s="59">
        <f>IF(K126="","",K126+Data!K$489)</f>
        <v>70.409213508771913</v>
      </c>
      <c r="N198" s="59">
        <f>IF(L126="","",L126+Data!L$489)</f>
        <v>71.721254000000002</v>
      </c>
      <c r="O198" s="59">
        <f>IF(M126="","",M126+Data!M$489)</f>
        <v>73.734082000000001</v>
      </c>
      <c r="P198" s="59">
        <f>IF(N126="","",N126+Data!N$489)</f>
        <v>79.18562</v>
      </c>
    </row>
    <row r="199" spans="1:16">
      <c r="A199" s="29"/>
      <c r="B199" s="70">
        <f t="shared" si="4"/>
        <v>45120</v>
      </c>
      <c r="C199" s="29"/>
      <c r="D199" s="29"/>
      <c r="E199" s="59">
        <f>IF(C127="","",C127+Data!C$489)</f>
        <v>73.922398000000001</v>
      </c>
      <c r="F199" s="59">
        <f>IF(D127="","",D127+Data!D$489)</f>
        <v>75.07468619114286</v>
      </c>
      <c r="G199" s="59">
        <f>IF(E127="","",E127+Data!E$489)</f>
        <v>76.897943999999995</v>
      </c>
      <c r="H199" s="59">
        <f>IF(F127="","",F127+Data!F$489)</f>
        <v>77.061162190476196</v>
      </c>
      <c r="I199" s="59">
        <f>IF(G127="","",G127+Data!G$489)</f>
        <v>76.213386</v>
      </c>
      <c r="J199" s="59">
        <f>IF(H127="","",H127+Data!H$489)</f>
        <v>72.26925</v>
      </c>
      <c r="K199" s="59">
        <f>IF(I127="","",I127+Data!I$489)</f>
        <v>73.569999999999993</v>
      </c>
      <c r="L199" s="59">
        <f>IF(J127="","",J127+Data!J$489)</f>
        <v>72.728632173913041</v>
      </c>
      <c r="M199" s="59">
        <f>IF(K127="","",K127+Data!K$489)</f>
        <v>72.179213508771923</v>
      </c>
      <c r="N199" s="59">
        <f>IF(L127="","",L127+Data!L$489)</f>
        <v>73.181253999999996</v>
      </c>
      <c r="O199" s="59">
        <f>IF(M127="","",M127+Data!M$489)</f>
        <v>75.194081999999995</v>
      </c>
      <c r="P199" s="59">
        <f>IF(N127="","",N127+Data!N$489)</f>
        <v>80.645619999999994</v>
      </c>
    </row>
    <row r="200" spans="1:16">
      <c r="A200" s="29"/>
      <c r="B200" s="70">
        <f t="shared" si="4"/>
        <v>45127</v>
      </c>
      <c r="C200" s="29"/>
      <c r="D200" s="29"/>
      <c r="E200" s="59">
        <f>IF(C128="","",C128+Data!C$489)</f>
        <v>77.062398000000002</v>
      </c>
      <c r="F200" s="59">
        <f>IF(D128="","",D128+Data!D$489)</f>
        <v>78.21468619114286</v>
      </c>
      <c r="G200" s="59">
        <f>IF(E128="","",E128+Data!E$489)</f>
        <v>79.527943999999991</v>
      </c>
      <c r="H200" s="59">
        <f>IF(F128="","",F128+Data!F$489)</f>
        <v>79.691162190476192</v>
      </c>
      <c r="I200" s="59">
        <f>IF(G128="","",G128+Data!G$489)</f>
        <v>78.763385999999997</v>
      </c>
      <c r="J200" s="59">
        <f>IF(H128="","",H128+Data!H$489)</f>
        <v>74.819249999999997</v>
      </c>
      <c r="K200" s="59">
        <f>IF(I128="","",I128+Data!I$489)</f>
        <v>76.11999999999999</v>
      </c>
      <c r="L200" s="59">
        <f>IF(J128="","",J128+Data!J$489)</f>
        <v>75.208632173913031</v>
      </c>
      <c r="M200" s="59">
        <f>IF(K128="","",K128+Data!K$489)</f>
        <v>74.659213508771913</v>
      </c>
      <c r="N200" s="59">
        <f>IF(L128="","",L128+Data!L$489)</f>
        <v>75.521253999999999</v>
      </c>
      <c r="O200" s="59">
        <f>IF(M128="","",M128+Data!M$489)</f>
        <v>77.534081999999998</v>
      </c>
      <c r="P200" s="59">
        <f>IF(N128="","",N128+Data!N$489)</f>
        <v>82.985619999999997</v>
      </c>
    </row>
    <row r="201" spans="1:16">
      <c r="A201" s="29"/>
      <c r="B201" s="70">
        <f t="shared" si="4"/>
        <v>45134</v>
      </c>
      <c r="C201" s="29"/>
      <c r="D201" s="29"/>
      <c r="E201" s="59">
        <f>IF(C129="","",C129+Data!C$489)</f>
        <v>77.752397999999999</v>
      </c>
      <c r="F201" s="59">
        <f>IF(D129="","",D129+Data!D$489)</f>
        <v>78.904686191142858</v>
      </c>
      <c r="G201" s="59">
        <f>IF(E129="","",E129+Data!E$489)</f>
        <v>79.597943999999984</v>
      </c>
      <c r="H201" s="59">
        <f>IF(F129="","",F129+Data!F$489)</f>
        <v>79.761162190476185</v>
      </c>
      <c r="I201" s="59">
        <f>IF(G129="","",G129+Data!G$489)</f>
        <v>79.033385999999993</v>
      </c>
      <c r="J201" s="59">
        <f>IF(H129="","",H129+Data!H$489)</f>
        <v>75.089249999999993</v>
      </c>
      <c r="K201" s="59">
        <f>IF(I129="","",I129+Data!I$489)</f>
        <v>76.389999999999986</v>
      </c>
      <c r="L201" s="59">
        <f>IF(J129="","",J129+Data!J$489)</f>
        <v>75.548632173913035</v>
      </c>
      <c r="M201" s="59">
        <f>IF(K129="","",K129+Data!K$489)</f>
        <v>74.999213508771916</v>
      </c>
      <c r="N201" s="59">
        <f>IF(L129="","",L129+Data!L$489)</f>
        <v>75.771253999999999</v>
      </c>
      <c r="O201" s="59">
        <f>IF(M129="","",M129+Data!M$489)</f>
        <v>77.784081999999998</v>
      </c>
      <c r="P201" s="59">
        <f>IF(N129="","",N129+Data!N$489)</f>
        <v>83.235619999999997</v>
      </c>
    </row>
    <row r="202" spans="1:16">
      <c r="A202" s="29"/>
      <c r="B202" s="70">
        <f t="shared" si="4"/>
        <v>45141</v>
      </c>
      <c r="C202" s="29"/>
      <c r="D202" s="29"/>
      <c r="E202" s="59">
        <f>IF(C130="","",C130+Data!C$489)</f>
        <v>76.412397999999996</v>
      </c>
      <c r="F202" s="59">
        <f>IF(D130="","",D130+Data!D$489)</f>
        <v>77.564686191142854</v>
      </c>
      <c r="G202" s="59">
        <f>IF(E130="","",E130+Data!E$489)</f>
        <v>79.917943999999991</v>
      </c>
      <c r="H202" s="59">
        <f>IF(F130="","",F130+Data!F$489)</f>
        <v>80.081162190476192</v>
      </c>
      <c r="I202" s="59">
        <f>IF(G130="","",G130+Data!G$489)</f>
        <v>79.273386000000002</v>
      </c>
      <c r="J202" s="59">
        <f>IF(H130="","",H130+Data!H$489)</f>
        <v>75.329250000000002</v>
      </c>
      <c r="K202" s="59">
        <f>IF(I130="","",I130+Data!I$489)</f>
        <v>76.63</v>
      </c>
      <c r="L202" s="59">
        <f>IF(J130="","",J130+Data!J$489)</f>
        <v>75.878632173913033</v>
      </c>
      <c r="M202" s="59">
        <f>IF(K130="","",K130+Data!K$489)</f>
        <v>75.329213508771915</v>
      </c>
      <c r="N202" s="59">
        <f>IF(L130="","",L130+Data!L$489)</f>
        <v>76.141254000000004</v>
      </c>
      <c r="O202" s="59">
        <f>IF(M130="","",M130+Data!M$489)</f>
        <v>78.154082000000002</v>
      </c>
      <c r="P202" s="59">
        <f>IF(N130="","",N130+Data!N$489)</f>
        <v>83.605620000000002</v>
      </c>
    </row>
    <row r="203" spans="1:16">
      <c r="A203" s="29"/>
      <c r="B203" s="70">
        <f t="shared" si="4"/>
        <v>45148</v>
      </c>
      <c r="C203" s="29"/>
      <c r="D203" s="29"/>
      <c r="E203" s="59">
        <f>IF(C131="","",C131+Data!C$489)</f>
        <v>78.422398000000001</v>
      </c>
      <c r="F203" s="59">
        <f>IF(D131="","",D131+Data!D$489)</f>
        <v>79.57468619114286</v>
      </c>
      <c r="G203" s="59">
        <f>IF(E131="","",E131+Data!E$489)</f>
        <v>81.367943999999994</v>
      </c>
      <c r="H203" s="59">
        <f>IF(F131="","",F131+Data!F$489)</f>
        <v>81.531162190476195</v>
      </c>
      <c r="I203" s="59">
        <f>IF(G131="","",G131+Data!G$489)</f>
        <v>80.613386000000006</v>
      </c>
      <c r="J203" s="59">
        <f>IF(H131="","",H131+Data!H$489)</f>
        <v>76.669250000000005</v>
      </c>
      <c r="K203" s="59">
        <f>IF(I131="","",I131+Data!I$489)</f>
        <v>77.97</v>
      </c>
      <c r="L203" s="59">
        <f>IF(J131="","",J131+Data!J$489)</f>
        <v>77.238632173913032</v>
      </c>
      <c r="M203" s="59">
        <f>IF(K131="","",K131+Data!K$489)</f>
        <v>76.689213508771914</v>
      </c>
      <c r="N203" s="59">
        <f>IF(L131="","",L131+Data!L$489)</f>
        <v>77.421254000000005</v>
      </c>
      <c r="O203" s="59">
        <f>IF(M131="","",M131+Data!M$489)</f>
        <v>79.434082000000004</v>
      </c>
      <c r="P203" s="59">
        <f>IF(N131="","",N131+Data!N$489)</f>
        <v>84.885620000000003</v>
      </c>
    </row>
    <row r="204" spans="1:16">
      <c r="A204" s="29"/>
      <c r="B204" s="70">
        <f t="shared" si="4"/>
        <v>45155</v>
      </c>
      <c r="C204" s="29"/>
      <c r="D204" s="29"/>
      <c r="E204" s="59">
        <f>IF(C132="","",C132+Data!C$489)</f>
        <v>75.492397999999994</v>
      </c>
      <c r="F204" s="59">
        <f>IF(D132="","",D132+Data!D$489)</f>
        <v>76.644686191142853</v>
      </c>
      <c r="G204" s="59">
        <f>IF(E132="","",E132+Data!E$489)</f>
        <v>78.827943999999988</v>
      </c>
      <c r="H204" s="59">
        <f>IF(F132="","",F132+Data!F$489)</f>
        <v>78.991162190476189</v>
      </c>
      <c r="I204" s="59">
        <f>IF(G132="","",G132+Data!G$489)</f>
        <v>78.043385999999998</v>
      </c>
      <c r="J204" s="59">
        <f>IF(H132="","",H132+Data!H$489)</f>
        <v>74.099249999999998</v>
      </c>
      <c r="K204" s="59">
        <f>IF(I132="","",I132+Data!I$489)</f>
        <v>75.399999999999991</v>
      </c>
      <c r="L204" s="59">
        <f>IF(J132="","",J132+Data!J$489)</f>
        <v>74.678632173913044</v>
      </c>
      <c r="M204" s="59">
        <f>IF(K132="","",K132+Data!K$489)</f>
        <v>74.129213508771926</v>
      </c>
      <c r="N204" s="59">
        <f>IF(L132="","",L132+Data!L$489)</f>
        <v>75.121254000000008</v>
      </c>
      <c r="O204" s="59">
        <f>IF(M132="","",M132+Data!M$489)</f>
        <v>77.134082000000006</v>
      </c>
      <c r="P204" s="59">
        <f>IF(N132="","",N132+Data!N$489)</f>
        <v>82.585620000000006</v>
      </c>
    </row>
    <row r="205" spans="1:16">
      <c r="A205" s="29"/>
      <c r="B205" s="70">
        <f t="shared" si="4"/>
        <v>45162</v>
      </c>
      <c r="C205" s="29"/>
      <c r="D205" s="29"/>
      <c r="E205" s="59">
        <f>IF(C133="","",C133+Data!C$489)</f>
        <v>77.222397999999998</v>
      </c>
      <c r="F205" s="59">
        <f>IF(D133="","",D133+Data!D$489)</f>
        <v>78.374686191142857</v>
      </c>
      <c r="G205" s="59">
        <f>IF(E133="","",E133+Data!E$489)</f>
        <v>81.307943999999992</v>
      </c>
      <c r="H205" s="59">
        <f>IF(F133="","",F133+Data!F$489)</f>
        <v>81.471162190476193</v>
      </c>
      <c r="I205" s="59">
        <f>IF(G133="","",G133+Data!G$489)</f>
        <v>80.503386000000006</v>
      </c>
      <c r="J205" s="59">
        <f>IF(H133="","",H133+Data!H$489)</f>
        <v>76.559250000000006</v>
      </c>
      <c r="K205" s="59">
        <f>IF(I133="","",I133+Data!I$489)</f>
        <v>77.86</v>
      </c>
      <c r="L205" s="59">
        <f>IF(J133="","",J133+Data!J$489)</f>
        <v>77.008632173913043</v>
      </c>
      <c r="M205" s="59">
        <f>IF(K133="","",K133+Data!K$489)</f>
        <v>76.459213508771924</v>
      </c>
      <c r="N205" s="59">
        <f>IF(L133="","",L133+Data!L$489)</f>
        <v>77.211253999999997</v>
      </c>
      <c r="O205" s="59">
        <f>IF(M133="","",M133+Data!M$489)</f>
        <v>79.224081999999996</v>
      </c>
      <c r="P205" s="59">
        <f>IF(N133="","",N133+Data!N$489)</f>
        <v>84.675619999999995</v>
      </c>
    </row>
    <row r="206" spans="1:16">
      <c r="A206" s="29"/>
      <c r="B206" s="70">
        <f t="shared" si="4"/>
        <v>45169</v>
      </c>
      <c r="C206" s="29"/>
      <c r="D206" s="29"/>
      <c r="E206" s="59">
        <f>IF(C134="","",C134+Data!C$489)</f>
        <v>79.232397999999989</v>
      </c>
      <c r="F206" s="59">
        <f>IF(D134="","",D134+Data!D$489)</f>
        <v>80.384686191142848</v>
      </c>
      <c r="G206" s="59">
        <f>IF(E134="","",E134+Data!E$489)</f>
        <v>83.037943999999982</v>
      </c>
      <c r="H206" s="59">
        <f>IF(F134="","",F134+Data!F$489)</f>
        <v>83.201162190476182</v>
      </c>
      <c r="I206" s="59">
        <f>IF(G134="","",G134+Data!G$489)</f>
        <v>82.193386000000004</v>
      </c>
      <c r="J206" s="59">
        <f>IF(H134="","",H134+Data!H$489)</f>
        <v>78.249250000000004</v>
      </c>
      <c r="K206" s="59">
        <f>IF(I134="","",I134+Data!I$489)</f>
        <v>79.55</v>
      </c>
      <c r="L206" s="59">
        <f>IF(J134="","",J134+Data!J$489)</f>
        <v>78.678632173913044</v>
      </c>
      <c r="M206" s="59">
        <f>IF(K134="","",K134+Data!K$489)</f>
        <v>78.129213508771926</v>
      </c>
      <c r="N206" s="59">
        <f>IF(L134="","",L134+Data!L$489)</f>
        <v>78.431253999999996</v>
      </c>
      <c r="O206" s="59">
        <f>IF(M134="","",M134+Data!M$489)</f>
        <v>80.444081999999995</v>
      </c>
      <c r="P206" s="59">
        <f>IF(N134="","",N134+Data!N$489)</f>
        <v>85.895619999999994</v>
      </c>
    </row>
    <row r="207" spans="1:16" ht="13.15" customHeight="1">
      <c r="A207" s="29"/>
      <c r="B207" s="70">
        <f t="shared" si="4"/>
        <v>45176</v>
      </c>
      <c r="C207" s="299" t="s">
        <v>284</v>
      </c>
      <c r="D207" s="300"/>
      <c r="E207" s="59">
        <f>IF(C135="","",C135+Data!C$490)</f>
        <v>73.354398000000003</v>
      </c>
      <c r="F207" s="59">
        <f>IF(D135="","",D135+Data!D$490)</f>
        <v>74.346686191142865</v>
      </c>
      <c r="G207" s="59">
        <f>IF(E135="","",E135+Data!E$490)</f>
        <v>79.557943999999992</v>
      </c>
      <c r="H207" s="59">
        <f>IF(F135="","",F135+Data!F$490)</f>
        <v>80.28316219047619</v>
      </c>
      <c r="I207" s="59">
        <f>IF(G135="","",G135+Data!G$490)</f>
        <v>79.053386000000003</v>
      </c>
      <c r="J207" s="59">
        <f>IF(H135="","",H135+Data!H$490)</f>
        <v>76.149850000000001</v>
      </c>
      <c r="K207" s="59">
        <f>IF(I135="","",I135+Data!I$490)</f>
        <v>75.580799999999996</v>
      </c>
      <c r="L207" s="59">
        <f>IF(J135="","",J135+Data!J$490)</f>
        <v>75.93063217391304</v>
      </c>
      <c r="M207" s="59">
        <f>IF(K135="","",K135+Data!K$490)</f>
        <v>77.49321350877193</v>
      </c>
      <c r="N207" s="59">
        <f>IF(L135="","",L135+Data!L$490)</f>
        <v>79.272526727272719</v>
      </c>
      <c r="O207" s="59">
        <f>IF(M135="","",M135+Data!M$490)</f>
        <v>81.607224857142853</v>
      </c>
      <c r="P207" s="59">
        <f>IF(N135="","",N135+Data!N$490)</f>
        <v>86.977620000000002</v>
      </c>
    </row>
    <row r="208" spans="1:16">
      <c r="A208" s="29"/>
      <c r="B208" s="70">
        <f t="shared" si="4"/>
        <v>45183</v>
      </c>
      <c r="C208" t="s">
        <v>421</v>
      </c>
      <c r="D208" s="300"/>
      <c r="E208" s="59">
        <f>IF(C136="","",C136+Data!C$490)</f>
        <v>76.204397999999998</v>
      </c>
      <c r="F208" s="59">
        <f>IF(D136="","",D136+Data!D$490)</f>
        <v>77.196686191142859</v>
      </c>
      <c r="G208" s="59">
        <f>IF(E136="","",E136+Data!E$490)</f>
        <v>81.977943999999994</v>
      </c>
      <c r="H208" s="59">
        <f>IF(F136="","",F136+Data!F$490)</f>
        <v>82.703162190476192</v>
      </c>
      <c r="I208" s="59">
        <f>IF(G136="","",G136+Data!G$490)</f>
        <v>81.723386000000005</v>
      </c>
      <c r="J208" s="59">
        <f>IF(H136="","",H136+Data!H$490)</f>
        <v>78.819850000000002</v>
      </c>
      <c r="K208" s="59">
        <f>IF(I136="","",I136+Data!I$490)</f>
        <v>78.250799999999998</v>
      </c>
      <c r="L208" s="59">
        <f>IF(J136="","",J136+Data!J$490)</f>
        <v>78.610632173913032</v>
      </c>
      <c r="M208" s="59">
        <f>IF(K136="","",K136+Data!K$490)</f>
        <v>80.173213508771923</v>
      </c>
      <c r="N208" s="59">
        <f>IF(L136="","",L136+Data!L$490)</f>
        <v>81.552526727272721</v>
      </c>
      <c r="O208" s="59">
        <f>IF(M136="","",M136+Data!M$490)</f>
        <v>83.887224857142854</v>
      </c>
      <c r="P208" s="59">
        <f>IF(N136="","",N136+Data!N$490)</f>
        <v>89.257620000000003</v>
      </c>
    </row>
    <row r="209" spans="1:16">
      <c r="A209" s="29"/>
      <c r="B209" s="70">
        <f t="shared" si="4"/>
        <v>45190</v>
      </c>
      <c r="C209" s="29"/>
      <c r="D209" s="29"/>
      <c r="E209" s="59">
        <f>IF(C137="","",C137+Data!C$490)</f>
        <v>74.604398000000003</v>
      </c>
      <c r="F209" s="59">
        <f>IF(D137="","",D137+Data!D$490)</f>
        <v>75.596686191142865</v>
      </c>
      <c r="G209" s="59">
        <f>IF(E137="","",E137+Data!E$490)</f>
        <v>80.647943999999995</v>
      </c>
      <c r="H209" s="59">
        <f>IF(F137="","",F137+Data!F$490)</f>
        <v>81.373162190476194</v>
      </c>
      <c r="I209" s="59">
        <f>IF(G137="","",G137+Data!G$490)</f>
        <v>80.763385999999997</v>
      </c>
      <c r="J209" s="59">
        <f>IF(H137="","",H137+Data!H$490)</f>
        <v>77.859849999999994</v>
      </c>
      <c r="K209" s="59">
        <f>IF(I137="","",I137+Data!I$490)</f>
        <v>77.29079999999999</v>
      </c>
      <c r="L209" s="59">
        <f>IF(J137="","",J137+Data!J$490)</f>
        <v>78.100632173913041</v>
      </c>
      <c r="M209" s="59">
        <f>IF(K137="","",K137+Data!K$490)</f>
        <v>79.663213508771932</v>
      </c>
      <c r="N209" s="59">
        <f>IF(L137="","",L137+Data!L$490)</f>
        <v>81.582526727272722</v>
      </c>
      <c r="O209" s="59">
        <f>IF(M137="","",M137+Data!M$490)</f>
        <v>83.917224857142855</v>
      </c>
      <c r="P209" s="59">
        <f>IF(N137="","",N137+Data!N$490)</f>
        <v>89.287620000000004</v>
      </c>
    </row>
    <row r="210" spans="1:16">
      <c r="A210" s="29"/>
      <c r="B210" s="70">
        <f t="shared" si="4"/>
        <v>45197</v>
      </c>
      <c r="C210" s="299"/>
      <c r="D210" s="29"/>
      <c r="E210" s="59">
        <f>IF(C138="","",C138+Data!C$490)</f>
        <v>78.464398000000003</v>
      </c>
      <c r="F210" s="59">
        <f>IF(D138="","",D138+Data!D$490)</f>
        <v>79.456686191142865</v>
      </c>
      <c r="G210" s="59">
        <f>IF(E138="","",E138+Data!E$490)</f>
        <v>82.88794399999999</v>
      </c>
      <c r="H210" s="59">
        <f>IF(F138="","",F138+Data!F$490)</f>
        <v>83.613162190476189</v>
      </c>
      <c r="I210" s="59">
        <f>IF(G138="","",G138+Data!G$490)</f>
        <v>82.743386000000001</v>
      </c>
      <c r="J210" s="59">
        <f>IF(H138="","",H138+Data!H$490)</f>
        <v>79.839849999999998</v>
      </c>
      <c r="K210" s="59">
        <f>IF(I138="","",I138+Data!I$490)</f>
        <v>79.270799999999994</v>
      </c>
      <c r="L210" s="59">
        <f>IF(J138="","",J138+Data!J$490)</f>
        <v>79.730632173913037</v>
      </c>
      <c r="M210" s="59">
        <f>IF(K138="","",K138+Data!K$490)</f>
        <v>81.293213508771927</v>
      </c>
      <c r="N210" s="59">
        <f>IF(L138="","",L138+Data!L$490)</f>
        <v>82.882526727272719</v>
      </c>
      <c r="O210" s="59">
        <f>IF(M138="","",M138+Data!M$490)</f>
        <v>85.217224857142853</v>
      </c>
      <c r="P210" s="59">
        <f>IF(N138="","",N138+Data!N$490)</f>
        <v>90.587619999999987</v>
      </c>
    </row>
    <row r="211" spans="1:16">
      <c r="A211" s="29"/>
      <c r="B211" s="70">
        <f t="shared" si="4"/>
        <v>45204</v>
      </c>
      <c r="E211" s="59">
        <f>IF(C139="","",C139+Data!C$490)</f>
        <v>72.304397999999992</v>
      </c>
      <c r="F211" s="59">
        <f>IF(D139="","",D139+Data!D$490)</f>
        <v>73.296686191142854</v>
      </c>
      <c r="G211" s="59">
        <f>IF(E139="","",E139+Data!E$490)</f>
        <v>80.717944000000003</v>
      </c>
      <c r="H211" s="59">
        <f>IF(F139="","",F139+Data!F$490)</f>
        <v>81.443162190476201</v>
      </c>
      <c r="I211" s="59">
        <f>IF(G139="","",G139+Data!G$490)</f>
        <v>81.083386000000004</v>
      </c>
      <c r="J211" s="59">
        <f>IF(H139="","",H139+Data!H$490)</f>
        <v>78.179850000000002</v>
      </c>
      <c r="K211" s="59">
        <f>IF(I139="","",I139+Data!I$490)</f>
        <v>77.610799999999998</v>
      </c>
      <c r="L211" s="59">
        <f>IF(J139="","",J139+Data!J$490)</f>
        <v>78.480632173913037</v>
      </c>
      <c r="M211" s="59">
        <f>IF(K139="","",K139+Data!K$490)</f>
        <v>80.043213508771927</v>
      </c>
      <c r="N211" s="59">
        <f>IF(L139="","",L139+Data!L$490)</f>
        <v>82.04252672727273</v>
      </c>
      <c r="O211" s="59">
        <f>IF(M139="","",M139+Data!M$490)</f>
        <v>84.377224857142863</v>
      </c>
      <c r="P211" s="59">
        <f>IF(N139="","",N139+Data!N$490)</f>
        <v>89.747620000000012</v>
      </c>
    </row>
    <row r="212" spans="1:16">
      <c r="A212" s="29"/>
      <c r="B212" s="70">
        <f t="shared" si="4"/>
        <v>45211</v>
      </c>
      <c r="E212" s="59">
        <f>IF(C140="","",C140+Data!C$490)</f>
        <v>72.304397999999992</v>
      </c>
      <c r="F212" s="59">
        <f>IF(D140="","",D140+Data!D$490)</f>
        <v>73.296686191142854</v>
      </c>
      <c r="G212" s="59">
        <f>IF(E140="","",E140+Data!E$490)</f>
        <v>75.337943999999993</v>
      </c>
      <c r="H212" s="59">
        <f>IF(F140="","",F140+Data!F$490)</f>
        <v>76.063162190476191</v>
      </c>
      <c r="I212" s="59">
        <f>IF(G140="","",G140+Data!G$490)</f>
        <v>80.153385999999998</v>
      </c>
      <c r="J212" s="59">
        <f>IF(H140="","",H140+Data!H$490)</f>
        <v>77.249849999999995</v>
      </c>
      <c r="K212" s="59">
        <f>IF(I140="","",I140+Data!I$490)</f>
        <v>76.680799999999991</v>
      </c>
      <c r="L212" s="59">
        <f>IF(J140="","",J140+Data!J$490)</f>
        <v>77.830632173913031</v>
      </c>
      <c r="M212" s="59">
        <f>IF(K140="","",K140+Data!K$490)</f>
        <v>79.393213508771922</v>
      </c>
      <c r="N212" s="59">
        <f>IF(L140="","",L140+Data!L$490)</f>
        <v>81.54252672727273</v>
      </c>
      <c r="O212" s="59">
        <f>IF(M140="","",M140+Data!M$490)</f>
        <v>83.877224857142863</v>
      </c>
      <c r="P212" s="59">
        <f>IF(N140="","",N140+Data!N$490)</f>
        <v>89.247620000000012</v>
      </c>
    </row>
    <row r="213" spans="1:16">
      <c r="A213" s="29"/>
      <c r="B213" s="70">
        <f t="shared" si="4"/>
        <v>45218</v>
      </c>
      <c r="C213" s="29"/>
      <c r="D213" s="29"/>
      <c r="E213" s="59">
        <f>IF(C141="","",C141+Data!C$490)</f>
        <v>72.304397999999992</v>
      </c>
      <c r="F213" s="59">
        <f>IF(D141="","",D141+Data!D$490)</f>
        <v>73.296686191142854</v>
      </c>
      <c r="G213" s="59">
        <f>IF(E141="","",E141+Data!E$490)</f>
        <v>75.717944000000003</v>
      </c>
      <c r="H213" s="59">
        <f>IF(F141="","",F141+Data!F$490)</f>
        <v>76.443162190476201</v>
      </c>
      <c r="I213" s="59">
        <f>IF(G141="","",G141+Data!G$490)</f>
        <v>79.673386000000008</v>
      </c>
      <c r="J213" s="59">
        <f>IF(H141="","",H141+Data!H$490)</f>
        <v>76.769850000000005</v>
      </c>
      <c r="K213" s="59">
        <f>IF(I141="","",I141+Data!I$490)</f>
        <v>76.200800000000001</v>
      </c>
      <c r="L213" s="59">
        <f>IF(J141="","",J141+Data!J$490)</f>
        <v>77.480632173913037</v>
      </c>
      <c r="M213" s="59">
        <f>IF(K141="","",K141+Data!K$490)</f>
        <v>79.043213508771927</v>
      </c>
      <c r="N213" s="59">
        <f>IF(L141="","",L141+Data!L$490)</f>
        <v>81.16252672727272</v>
      </c>
      <c r="O213" s="59">
        <f>IF(M141="","",M141+Data!M$490)</f>
        <v>83.497224857142854</v>
      </c>
      <c r="P213" s="59">
        <f>IF(N141="","",N141+Data!N$490)</f>
        <v>88.867619999999988</v>
      </c>
    </row>
    <row r="214" spans="1:16">
      <c r="A214" s="29"/>
      <c r="B214" s="70">
        <f t="shared" si="4"/>
        <v>45225</v>
      </c>
      <c r="C214" s="29"/>
      <c r="D214" s="29"/>
      <c r="E214" s="59">
        <f>IF(C142="","",C142+Data!C$490)</f>
        <v>72.304397999999992</v>
      </c>
      <c r="F214" s="59">
        <f>IF(D142="","",D142+Data!D$490)</f>
        <v>73.296686191142854</v>
      </c>
      <c r="G214" s="59">
        <f>IF(E142="","",E142+Data!E$490)</f>
        <v>75.197943999999993</v>
      </c>
      <c r="H214" s="59">
        <f>IF(F142="","",F142+Data!F$490)</f>
        <v>75.923162190476191</v>
      </c>
      <c r="I214" s="59">
        <f>IF(G142="","",G142+Data!G$490)</f>
        <v>79.613386000000006</v>
      </c>
      <c r="J214" s="59">
        <f>IF(H142="","",H142+Data!H$490)</f>
        <v>76.709850000000003</v>
      </c>
      <c r="K214" s="59">
        <f>IF(I142="","",I142+Data!I$490)</f>
        <v>76.140799999999999</v>
      </c>
      <c r="L214" s="59">
        <f>IF(J142="","",J142+Data!J$490)</f>
        <v>77.100632173913041</v>
      </c>
      <c r="M214" s="59">
        <f>IF(K142="","",K142+Data!K$490)</f>
        <v>78.663213508771932</v>
      </c>
      <c r="N214" s="59">
        <f>IF(L142="","",L142+Data!L$490)</f>
        <v>80.93252672727273</v>
      </c>
      <c r="O214" s="59">
        <f>IF(M142="","",M142+Data!M$490)</f>
        <v>83.267224857142864</v>
      </c>
      <c r="P214" s="59">
        <f>IF(N142="","",N142+Data!N$490)</f>
        <v>88.637619999999998</v>
      </c>
    </row>
    <row r="215" spans="1:16">
      <c r="A215" s="29"/>
      <c r="B215" s="70">
        <f t="shared" si="4"/>
        <v>45232</v>
      </c>
      <c r="C215" s="29"/>
      <c r="D215" s="29"/>
      <c r="E215" s="59" t="str">
        <f>IF(C143="","",C143+Data!C$490)</f>
        <v/>
      </c>
      <c r="F215" s="59" t="str">
        <f>IF(D143="","",D143+Data!D$490)</f>
        <v/>
      </c>
      <c r="G215" s="59">
        <f>IF(E143="","",E143+Data!E$490)</f>
        <v>73.017944</v>
      </c>
      <c r="H215" s="59">
        <f>IF(F143="","",F143+Data!F$490)</f>
        <v>73.743162190476198</v>
      </c>
      <c r="I215" s="59">
        <f>IF(G143="","",G143+Data!G$490)</f>
        <v>75.733385999999996</v>
      </c>
      <c r="J215" s="59">
        <f>IF(H143="","",H143+Data!H$490)</f>
        <v>72.829849999999993</v>
      </c>
      <c r="K215" s="59">
        <f>IF(I143="","",I143+Data!I$490)</f>
        <v>72.260799999999989</v>
      </c>
      <c r="L215" s="59">
        <f>IF(J143="","",J143+Data!J$490)</f>
        <v>73.540632173913039</v>
      </c>
      <c r="M215" s="59">
        <f>IF(K143="","",K143+Data!K$490)</f>
        <v>75.10321350877193</v>
      </c>
      <c r="N215" s="59">
        <f>IF(L143="","",L143+Data!L$490)</f>
        <v>77.632526727272719</v>
      </c>
      <c r="O215" s="59">
        <f>IF(M143="","",M143+Data!M$490)</f>
        <v>79.967224857142853</v>
      </c>
      <c r="P215" s="59">
        <f>IF(N143="","",N143+Data!N$490)</f>
        <v>85.337619999999987</v>
      </c>
    </row>
    <row r="216" spans="1:16">
      <c r="A216" s="29"/>
      <c r="B216" s="70">
        <f t="shared" si="4"/>
        <v>45239</v>
      </c>
      <c r="C216" s="29"/>
      <c r="D216" s="29"/>
      <c r="E216" s="59" t="str">
        <f>IF(C144="","",C144+Data!C$490)</f>
        <v/>
      </c>
      <c r="F216" s="59" t="str">
        <f>IF(D144="","",D144+Data!D$490)</f>
        <v/>
      </c>
      <c r="G216" s="59">
        <f>IF(E144="","",E144+Data!E$490)</f>
        <v>72.537943999999996</v>
      </c>
      <c r="H216" s="59">
        <f>IF(F144="","",F144+Data!F$490)</f>
        <v>73.263162190476194</v>
      </c>
      <c r="I216" s="59">
        <f>IF(G144="","",G144+Data!G$490)</f>
        <v>74.090385999999995</v>
      </c>
      <c r="J216" s="59">
        <f>IF(H144="","",H144+Data!H$490)</f>
        <v>71.186849999999993</v>
      </c>
      <c r="K216" s="59">
        <f>IF(I144="","",I144+Data!I$490)</f>
        <v>70.617799999999988</v>
      </c>
      <c r="L216" s="59">
        <f>IF(J144="","",J144+Data!J$490)</f>
        <v>71.650632173913039</v>
      </c>
      <c r="M216" s="59">
        <f>IF(K144="","",K144+Data!K$490)</f>
        <v>73.213213508771929</v>
      </c>
      <c r="N216" s="59">
        <f>IF(L144="","",L144+Data!L$490)</f>
        <v>75.872526727272728</v>
      </c>
      <c r="O216" s="59">
        <f>IF(M144="","",M144+Data!M$490)</f>
        <v>78.207224857142862</v>
      </c>
      <c r="P216" s="59">
        <f>IF(N144="","",N144+Data!N$490)</f>
        <v>83.577619999999996</v>
      </c>
    </row>
    <row r="217" spans="1:16">
      <c r="A217" s="29"/>
      <c r="B217" s="70">
        <f t="shared" si="4"/>
        <v>45246</v>
      </c>
      <c r="C217" s="29"/>
      <c r="D217" s="29"/>
      <c r="E217" s="59" t="str">
        <f>IF(C145="","",C145+Data!C$490)</f>
        <v/>
      </c>
      <c r="F217" s="59" t="str">
        <f>IF(D145="","",D145+Data!D$490)</f>
        <v/>
      </c>
      <c r="G217" s="59">
        <f>IF(E145="","",E145+Data!E$490)</f>
        <v>70.697943999999993</v>
      </c>
      <c r="H217" s="59">
        <f>IF(F145="","",F145+Data!F$490)</f>
        <v>71.423162190476191</v>
      </c>
      <c r="I217" s="59">
        <f>IF(G145="","",G145+Data!G$490)</f>
        <v>72.703385999999995</v>
      </c>
      <c r="J217" s="59">
        <f>IF(H145="","",H145+Data!H$490)</f>
        <v>69.799849999999992</v>
      </c>
      <c r="K217" s="59">
        <f>IF(I145="","",I145+Data!I$490)</f>
        <v>69.230799999999988</v>
      </c>
      <c r="L217" s="59">
        <f>IF(J145="","",J145+Data!J$490)</f>
        <v>70.330632173913031</v>
      </c>
      <c r="M217" s="59">
        <f>IF(K145="","",K145+Data!K$490)</f>
        <v>71.893213508771922</v>
      </c>
      <c r="N217" s="59">
        <f>IF(L145="","",L145+Data!L$490)</f>
        <v>74.722526727272722</v>
      </c>
      <c r="O217" s="59">
        <f>IF(M145="","",M145+Data!M$490)</f>
        <v>77.057224857142856</v>
      </c>
      <c r="P217" s="59">
        <f>IF(N145="","",N145+Data!N$490)</f>
        <v>82.42761999999999</v>
      </c>
    </row>
    <row r="218" spans="1:16">
      <c r="A218" s="29"/>
      <c r="B218" s="70">
        <f t="shared" si="4"/>
        <v>45253</v>
      </c>
      <c r="C218" s="29"/>
      <c r="D218" s="29"/>
      <c r="E218" s="59" t="str">
        <f>IF(C146="","",C146+Data!C$490)</f>
        <v/>
      </c>
      <c r="F218" s="59" t="str">
        <f>IF(D146="","",D146+Data!D$490)</f>
        <v/>
      </c>
      <c r="G218" s="59">
        <f>IF(E146="","",E146+Data!E$490)</f>
        <v>72.857944000000003</v>
      </c>
      <c r="H218" s="59">
        <f>IF(F146="","",F146+Data!F$490)</f>
        <v>73.583162190476202</v>
      </c>
      <c r="I218" s="59">
        <f>IF(G146="","",G146+Data!G$490)</f>
        <v>74.373385999999996</v>
      </c>
      <c r="J218" s="59">
        <f>IF(H146="","",H146+Data!H$490)</f>
        <v>71.469849999999994</v>
      </c>
      <c r="K218" s="59">
        <f>IF(I146="","",I146+Data!I$490)</f>
        <v>70.90079999999999</v>
      </c>
      <c r="L218" s="59">
        <f>IF(J146="","",J146+Data!J$490)</f>
        <v>71.830632173913031</v>
      </c>
      <c r="M218" s="59">
        <f>IF(K146="","",K146+Data!K$490)</f>
        <v>73.393213508771922</v>
      </c>
      <c r="N218" s="59">
        <f>IF(L146="","",L146+Data!L$490)</f>
        <v>75.962526727272717</v>
      </c>
      <c r="O218" s="59">
        <f>IF(M146="","",M146+Data!M$490)</f>
        <v>78.297224857142851</v>
      </c>
      <c r="P218" s="59">
        <f>IF(N146="","",N146+Data!N$490)</f>
        <v>83.667619999999999</v>
      </c>
    </row>
    <row r="219" spans="1:16">
      <c r="A219" s="29"/>
      <c r="B219" s="70">
        <f t="shared" si="4"/>
        <v>45260</v>
      </c>
      <c r="C219" s="29"/>
      <c r="D219" s="29"/>
      <c r="E219" s="59" t="str">
        <f>IF(C147="","",C147+Data!C$490)</f>
        <v/>
      </c>
      <c r="F219" s="59" t="str">
        <f>IF(D147="","",D147+Data!D$490)</f>
        <v/>
      </c>
      <c r="G219" s="59">
        <f>IF(E147="","",E147+Data!E$490)</f>
        <v>73.577944000000002</v>
      </c>
      <c r="H219" s="59">
        <f>IF(F147="","",F147+Data!F$490)</f>
        <v>74.303162190476201</v>
      </c>
      <c r="I219" s="59">
        <f>IF(G147="","",G147+Data!G$490)</f>
        <v>73.553386000000003</v>
      </c>
      <c r="J219" s="59">
        <f>IF(H147="","",H147+Data!H$490)</f>
        <v>70.649850000000001</v>
      </c>
      <c r="K219" s="59">
        <f>IF(I147="","",I147+Data!I$490)</f>
        <v>70.080799999999996</v>
      </c>
      <c r="L219" s="59">
        <f>IF(J147="","",J147+Data!J$490)</f>
        <v>70.900632173913039</v>
      </c>
      <c r="M219" s="59">
        <f>IF(K147="","",K147+Data!K$490)</f>
        <v>72.463213508771929</v>
      </c>
      <c r="N219" s="59">
        <f>IF(L147="","",L147+Data!L$490)</f>
        <v>75.172526727272725</v>
      </c>
      <c r="O219" s="59">
        <f>IF(M147="","",M147+Data!M$490)</f>
        <v>77.507224857142859</v>
      </c>
      <c r="P219" s="59">
        <f>IF(N147="","",N147+Data!N$490)</f>
        <v>82.877620000000007</v>
      </c>
    </row>
    <row r="220" spans="1:16">
      <c r="A220" s="29"/>
      <c r="B220" s="70">
        <f t="shared" si="4"/>
        <v>45267</v>
      </c>
      <c r="C220" s="29"/>
      <c r="D220" s="29"/>
      <c r="E220" s="59" t="str">
        <f>IF(C148="","",C148+Data!C$490)</f>
        <v/>
      </c>
      <c r="F220" s="59" t="str">
        <f>IF(D148="","",D148+Data!D$490)</f>
        <v/>
      </c>
      <c r="G220" s="59">
        <f>IF(E148="","",E148+Data!E$490)</f>
        <v>75.047944000000001</v>
      </c>
      <c r="H220" s="59">
        <f>IF(F148="","",F148+Data!F$490)</f>
        <v>75.773162190476199</v>
      </c>
      <c r="I220" s="59">
        <f>IF(G148="","",G148+Data!G$490)</f>
        <v>76.083386000000004</v>
      </c>
      <c r="J220" s="59">
        <f>IF(H148="","",H148+Data!H$490)</f>
        <v>73.179850000000002</v>
      </c>
      <c r="K220" s="59">
        <f>IF(I148="","",I148+Data!I$490)</f>
        <v>72.610799999999998</v>
      </c>
      <c r="L220" s="59">
        <f>IF(J148="","",J148+Data!J$490)</f>
        <v>73.270632173913029</v>
      </c>
      <c r="M220" s="59">
        <f>IF(K148="","",K148+Data!K$490)</f>
        <v>74.833213508771919</v>
      </c>
      <c r="N220" s="59">
        <f>IF(L148="","",L148+Data!L$490)</f>
        <v>77.18252672727273</v>
      </c>
      <c r="O220" s="59">
        <f>IF(M148="","",M148+Data!M$490)</f>
        <v>79.517224857142864</v>
      </c>
      <c r="P220" s="59">
        <f>IF(N148="","",N148+Data!N$490)</f>
        <v>84.887619999999998</v>
      </c>
    </row>
    <row r="221" spans="1:16">
      <c r="A221" s="29"/>
      <c r="B221" s="70">
        <f t="shared" si="4"/>
        <v>45274</v>
      </c>
      <c r="C221" s="29"/>
      <c r="D221" s="29"/>
      <c r="E221" s="59" t="str">
        <f>IF(C149="","",C149+Data!C$490)</f>
        <v/>
      </c>
      <c r="F221" s="59" t="str">
        <f>IF(D149="","",D149+Data!D$490)</f>
        <v/>
      </c>
      <c r="G221" s="59">
        <f>IF(E149="","",E149+Data!E$490)</f>
        <v>75.047944000000001</v>
      </c>
      <c r="H221" s="59">
        <f>IF(F149="","",F149+Data!F$490)</f>
        <v>75.773162190476199</v>
      </c>
      <c r="I221" s="59">
        <f>IF(G149="","",G149+Data!G$490)</f>
        <v>74.303386000000003</v>
      </c>
      <c r="J221" s="59">
        <f>IF(H149="","",H149+Data!H$490)</f>
        <v>71.399850000000001</v>
      </c>
      <c r="K221" s="59">
        <f>IF(I149="","",I149+Data!I$490)</f>
        <v>70.830799999999996</v>
      </c>
      <c r="L221" s="59">
        <f>IF(J149="","",J149+Data!J$490)</f>
        <v>71.690632173913031</v>
      </c>
      <c r="M221" s="59">
        <f>IF(K149="","",K149+Data!K$490)</f>
        <v>73.253213508771921</v>
      </c>
      <c r="N221" s="59">
        <f>IF(L149="","",L149+Data!L$490)</f>
        <v>75.832526727272722</v>
      </c>
      <c r="O221" s="59">
        <f>IF(M149="","",M149+Data!M$490)</f>
        <v>78.167224857142855</v>
      </c>
      <c r="P221" s="59">
        <f>IF(N149="","",N149+Data!N$490)</f>
        <v>83.537620000000004</v>
      </c>
    </row>
    <row r="222" spans="1:16">
      <c r="A222" s="29"/>
      <c r="B222" s="70">
        <f t="shared" si="4"/>
        <v>45281</v>
      </c>
      <c r="C222" s="29"/>
      <c r="D222" s="29"/>
      <c r="E222" s="59" t="str">
        <f>IF(C150="","",C150+Data!C$490)</f>
        <v/>
      </c>
      <c r="F222" s="59" t="str">
        <f>IF(D150="","",D150+Data!D$490)</f>
        <v/>
      </c>
      <c r="G222" s="59">
        <f>IF(E150="","",E150+Data!E$490)</f>
        <v>75.047944000000001</v>
      </c>
      <c r="H222" s="59">
        <f>IF(F150="","",F150+Data!F$490)</f>
        <v>75.773162190476199</v>
      </c>
      <c r="I222" s="59">
        <f>IF(G150="","",G150+Data!G$490)</f>
        <v>72.623385999999996</v>
      </c>
      <c r="J222" s="59">
        <f>IF(H150="","",H150+Data!H$490)</f>
        <v>69.719849999999994</v>
      </c>
      <c r="K222" s="59">
        <f>IF(I150="","",I150+Data!I$490)</f>
        <v>69.15079999999999</v>
      </c>
      <c r="L222" s="59">
        <f>IF(J150="","",J150+Data!J$490)</f>
        <v>70.220632173913032</v>
      </c>
      <c r="M222" s="59">
        <f>IF(K150="","",K150+Data!K$490)</f>
        <v>71.783213508771922</v>
      </c>
      <c r="N222" s="59">
        <f>IF(L150="","",L150+Data!L$490)</f>
        <v>74.322526727272731</v>
      </c>
      <c r="O222" s="59">
        <f>IF(M150="","",M150+Data!M$490)</f>
        <v>76.657224857142864</v>
      </c>
      <c r="P222" s="59">
        <f>IF(N150="","",N150+Data!N$490)</f>
        <v>82.027620000000013</v>
      </c>
    </row>
    <row r="223" spans="1:16">
      <c r="A223" s="13" t="s">
        <v>63</v>
      </c>
      <c r="B223" s="70">
        <f t="shared" si="4"/>
        <v>45288</v>
      </c>
      <c r="C223" s="29"/>
      <c r="D223" s="29"/>
      <c r="E223" s="59" t="str">
        <f>IF(C151="","",C151+Data!C$490)</f>
        <v/>
      </c>
      <c r="F223" s="59" t="str">
        <f>IF(D151="","",D151+Data!D$490)</f>
        <v/>
      </c>
      <c r="G223" s="59">
        <f>IF(E151="","",E151+Data!E$490)</f>
        <v>75.047944000000001</v>
      </c>
      <c r="H223" s="59">
        <f>IF(F151="","",F151+Data!F$490)</f>
        <v>75.773162190476199</v>
      </c>
      <c r="I223" s="59">
        <f>IF(G151="","",G151+Data!G$490)</f>
        <v>74.443386000000004</v>
      </c>
      <c r="J223" s="59">
        <f>IF(H151="","",H151+Data!H$490)</f>
        <v>71.539850000000001</v>
      </c>
      <c r="K223" s="59">
        <f>IF(I151="","",I151+Data!I$490)</f>
        <v>70.970799999999997</v>
      </c>
      <c r="L223" s="59">
        <f>IF(J151="","",J151+Data!J$490)</f>
        <v>72.100632173913041</v>
      </c>
      <c r="M223" s="59">
        <f>IF(K151="","",K151+Data!K$490)</f>
        <v>73.663213508771932</v>
      </c>
      <c r="N223" s="59">
        <f>IF(L151="","",L151+Data!L$490)</f>
        <v>76.312526727272726</v>
      </c>
      <c r="O223" s="59">
        <f>IF(M151="","",M151+Data!M$490)</f>
        <v>78.647224857142859</v>
      </c>
      <c r="P223" s="59">
        <f>IF(N151="","",N151+Data!N$490)</f>
        <v>84.017619999999994</v>
      </c>
    </row>
    <row r="224" spans="1:16">
      <c r="A224" s="13">
        <f>A189+1</f>
        <v>2024</v>
      </c>
      <c r="B224" s="70">
        <f t="shared" si="4"/>
        <v>45295</v>
      </c>
      <c r="C224" s="29"/>
      <c r="D224" s="29"/>
      <c r="E224" s="59" t="str">
        <f>IF(C152="","",C152+Data!C$490)</f>
        <v/>
      </c>
      <c r="F224" s="59" t="str">
        <f>IF(D152="","",D152+Data!D$490)</f>
        <v/>
      </c>
      <c r="G224" s="59" t="str">
        <f>IF(E152="","",E152+Data!E$490)</f>
        <v/>
      </c>
      <c r="H224" s="59" t="str">
        <f>IF(F152="","",F152+Data!F$490)</f>
        <v/>
      </c>
      <c r="I224" s="59">
        <f>IF(G152="","",G152+Data!G$490)</f>
        <v>73.613386000000006</v>
      </c>
      <c r="J224" s="59">
        <f>IF(H152="","",H152+Data!H$490)</f>
        <v>70.709850000000003</v>
      </c>
      <c r="K224" s="59">
        <f>IF(I152="","",I152+Data!I$490)</f>
        <v>70.140799999999999</v>
      </c>
      <c r="L224" s="59">
        <f>IF(J152="","",J152+Data!J$490)</f>
        <v>71.520632173913029</v>
      </c>
      <c r="M224" s="59">
        <f>IF(K152="","",K152+Data!K$490)</f>
        <v>73.083213508771919</v>
      </c>
      <c r="N224" s="59">
        <f>IF(L152="","",L152+Data!L$490)</f>
        <v>76.012526727272729</v>
      </c>
      <c r="O224" s="59">
        <f>IF(M152="","",M152+Data!M$490)</f>
        <v>78.347224857142862</v>
      </c>
      <c r="P224" s="59">
        <f>IF(N152="","",N152+Data!N$490)</f>
        <v>83.717620000000011</v>
      </c>
    </row>
    <row r="225" spans="1:16">
      <c r="A225" s="29"/>
      <c r="B225" s="70">
        <f t="shared" si="4"/>
        <v>45302</v>
      </c>
      <c r="C225" s="29"/>
      <c r="D225" s="29"/>
      <c r="E225" s="59" t="str">
        <f>IF(C153="","",C153+Data!C$490)</f>
        <v/>
      </c>
      <c r="F225" s="59" t="str">
        <f>IF(D153="","",D153+Data!D$490)</f>
        <v/>
      </c>
      <c r="G225" s="59" t="str">
        <f>IF(E153="","",E153+Data!E$490)</f>
        <v/>
      </c>
      <c r="H225" s="59" t="str">
        <f>IF(F153="","",F153+Data!F$490)</f>
        <v/>
      </c>
      <c r="I225" s="59">
        <f>IF(G153="","",G153+Data!G$490)</f>
        <v>74.853386</v>
      </c>
      <c r="J225" s="59">
        <f>IF(H153="","",H153+Data!H$490)</f>
        <v>71.949849999999998</v>
      </c>
      <c r="K225" s="59">
        <f>IF(I153="","",I153+Data!I$490)</f>
        <v>71.380799999999994</v>
      </c>
      <c r="L225" s="59">
        <f>IF(J153="","",J153+Data!J$490)</f>
        <v>72.530632173913034</v>
      </c>
      <c r="M225" s="59">
        <f>IF(K153="","",K153+Data!K$490)</f>
        <v>74.093213508771925</v>
      </c>
      <c r="N225" s="59">
        <f>IF(L153="","",L153+Data!L$490)</f>
        <v>76.832526727272722</v>
      </c>
      <c r="O225" s="59">
        <f>IF(M153="","",M153+Data!M$490)</f>
        <v>79.167224857142855</v>
      </c>
      <c r="P225" s="59">
        <f>IF(N153="","",N153+Data!N$490)</f>
        <v>84.537620000000004</v>
      </c>
    </row>
    <row r="226" spans="1:16">
      <c r="A226" s="29"/>
      <c r="B226" s="70">
        <f t="shared" si="4"/>
        <v>45309</v>
      </c>
      <c r="C226" s="29"/>
      <c r="D226" s="29"/>
      <c r="E226" s="59" t="str">
        <f>IF(C154="","",C154+Data!C$490)</f>
        <v/>
      </c>
      <c r="F226" s="59" t="str">
        <f>IF(D154="","",D154+Data!D$490)</f>
        <v/>
      </c>
      <c r="G226" s="59" t="str">
        <f>IF(E154="","",E154+Data!E$490)</f>
        <v/>
      </c>
      <c r="H226" s="59" t="str">
        <f>IF(F154="","",F154+Data!F$490)</f>
        <v/>
      </c>
      <c r="I226" s="59">
        <f>IF(G154="","",G154+Data!G$490)</f>
        <v>76.003386000000006</v>
      </c>
      <c r="J226" s="59">
        <f>IF(H154="","",H154+Data!H$490)</f>
        <v>73.099850000000004</v>
      </c>
      <c r="K226" s="59">
        <f>IF(I154="","",I154+Data!I$490)</f>
        <v>72.530799999999999</v>
      </c>
      <c r="L226" s="59">
        <f>IF(J154="","",J154+Data!J$490)</f>
        <v>73.590632173913036</v>
      </c>
      <c r="M226" s="59">
        <f>IF(K154="","",K154+Data!K$490)</f>
        <v>75.153213508771927</v>
      </c>
      <c r="N226" s="59">
        <f>IF(L154="","",L154+Data!L$490)</f>
        <v>77.852526727272718</v>
      </c>
      <c r="O226" s="59">
        <f>IF(M154="","",M154+Data!M$490)</f>
        <v>80.187224857142851</v>
      </c>
      <c r="P226" s="59">
        <f>IF(N154="","",N154+Data!N$490)</f>
        <v>85.557619999999986</v>
      </c>
    </row>
    <row r="227" spans="1:16">
      <c r="A227" s="29"/>
      <c r="B227" s="70">
        <f t="shared" si="4"/>
        <v>45316</v>
      </c>
      <c r="C227" s="29"/>
      <c r="D227" s="29"/>
      <c r="E227" s="59" t="str">
        <f>IF(C155="","",C155+Data!C$490)</f>
        <v/>
      </c>
      <c r="F227" s="59" t="str">
        <f>IF(D155="","",D155+Data!D$490)</f>
        <v/>
      </c>
      <c r="G227" s="59" t="str">
        <f>IF(E155="","",E155+Data!E$490)</f>
        <v/>
      </c>
      <c r="H227" s="59" t="str">
        <f>IF(F155="","",F155+Data!F$490)</f>
        <v/>
      </c>
      <c r="I227" s="59">
        <f>IF(G155="","",G155+Data!G$490)</f>
        <v>79.253386000000006</v>
      </c>
      <c r="J227" s="59">
        <f>IF(H155="","",H155+Data!H$490)</f>
        <v>76.349850000000004</v>
      </c>
      <c r="K227" s="59">
        <f>IF(I155="","",I155+Data!I$490)</f>
        <v>75.780799999999999</v>
      </c>
      <c r="L227" s="59">
        <f>IF(J155="","",J155+Data!J$490)</f>
        <v>77.18063217391304</v>
      </c>
      <c r="M227" s="59">
        <f>IF(K155="","",K155+Data!K$490)</f>
        <v>78.74321350877193</v>
      </c>
      <c r="N227" s="59">
        <f>IF(L155="","",L155+Data!L$490)</f>
        <v>81.482526727272727</v>
      </c>
      <c r="O227" s="59">
        <f>IF(M155="","",M155+Data!M$490)</f>
        <v>83.817224857142861</v>
      </c>
      <c r="P227" s="59">
        <f>IF(N155="","",N155+Data!N$490)</f>
        <v>89.18762000000001</v>
      </c>
    </row>
    <row r="228" spans="1:16">
      <c r="A228" s="29"/>
      <c r="B228" s="70">
        <f t="shared" si="4"/>
        <v>45323</v>
      </c>
      <c r="C228" s="29"/>
      <c r="D228" s="29"/>
      <c r="E228" s="59" t="str">
        <f>IF(C156="","",C156+Data!C$490)</f>
        <v/>
      </c>
      <c r="F228" s="59" t="str">
        <f>IF(D156="","",D156+Data!D$490)</f>
        <v/>
      </c>
      <c r="G228" s="59" t="str">
        <f>IF(E156="","",E156+Data!E$490)</f>
        <v/>
      </c>
      <c r="H228" s="59" t="str">
        <f>IF(F156="","",F156+Data!F$490)</f>
        <v/>
      </c>
      <c r="I228" s="59">
        <f>IF(G156="","",G156+Data!G$490)</f>
        <v>79.983385999999996</v>
      </c>
      <c r="J228" s="59">
        <f>IF(H156="","",H156+Data!H$490)</f>
        <v>77.079849999999993</v>
      </c>
      <c r="K228" s="59">
        <f>IF(I156="","",I156+Data!I$490)</f>
        <v>76.510799999999989</v>
      </c>
      <c r="L228" s="59">
        <f>IF(J156="","",J156+Data!J$490)</f>
        <v>77.840632173913036</v>
      </c>
      <c r="M228" s="59">
        <f>IF(K156="","",K156+Data!K$490)</f>
        <v>79.403213508771927</v>
      </c>
      <c r="N228" s="59">
        <f>IF(L156="","",L156+Data!L$490)</f>
        <v>82.142526727272724</v>
      </c>
      <c r="O228" s="59">
        <f>IF(M156="","",M156+Data!M$490)</f>
        <v>84.477224857142858</v>
      </c>
      <c r="P228" s="59">
        <f>IF(N156="","",N156+Data!N$490)</f>
        <v>89.847620000000006</v>
      </c>
    </row>
    <row r="229" spans="1:16">
      <c r="A229" s="29"/>
      <c r="B229" s="70">
        <f t="shared" si="4"/>
        <v>45330</v>
      </c>
      <c r="C229" s="29"/>
      <c r="D229" s="29"/>
      <c r="E229" s="59" t="str">
        <f>IF(C157="","",C157+Data!C$490)</f>
        <v/>
      </c>
      <c r="F229" s="59" t="str">
        <f>IF(D157="","",D157+Data!D$490)</f>
        <v/>
      </c>
      <c r="G229" s="59" t="str">
        <f>IF(E157="","",E157+Data!E$490)</f>
        <v/>
      </c>
      <c r="H229" s="59" t="str">
        <f>IF(F157="","",F157+Data!F$490)</f>
        <v/>
      </c>
      <c r="I229" s="59">
        <f>IF(G157="","",G157+Data!G$490)</f>
        <v>82.593385999999995</v>
      </c>
      <c r="J229" s="59">
        <f>IF(H157="","",H157+Data!H$490)</f>
        <v>79.689849999999993</v>
      </c>
      <c r="K229" s="59">
        <f>IF(I157="","",I157+Data!I$490)</f>
        <v>79.120799999999988</v>
      </c>
      <c r="L229" s="59">
        <f>IF(J157="","",J157+Data!J$490)</f>
        <v>79.880632173913042</v>
      </c>
      <c r="M229" s="59">
        <f>IF(K157="","",K157+Data!K$490)</f>
        <v>81.443213508771933</v>
      </c>
      <c r="N229" s="59">
        <f>IF(L157="","",L157+Data!L$490)</f>
        <v>83.812526727272726</v>
      </c>
      <c r="O229" s="59">
        <f>IF(M157="","",M157+Data!M$490)</f>
        <v>86.147224857142859</v>
      </c>
      <c r="P229" s="59">
        <f>IF(N157="","",N157+Data!N$490)</f>
        <v>91.517619999999994</v>
      </c>
    </row>
    <row r="230" spans="1:16">
      <c r="A230" s="29"/>
      <c r="B230" s="70">
        <f t="shared" si="4"/>
        <v>45337</v>
      </c>
      <c r="C230" s="29"/>
      <c r="D230" s="29"/>
      <c r="E230" s="59" t="str">
        <f>IF(C158="","",C158+Data!C$490)</f>
        <v/>
      </c>
      <c r="F230" s="59" t="str">
        <f>IF(D158="","",D158+Data!D$490)</f>
        <v/>
      </c>
      <c r="G230" s="59" t="str">
        <f>IF(E158="","",E158+Data!E$490)</f>
        <v/>
      </c>
      <c r="H230" s="59" t="str">
        <f>IF(F158="","",F158+Data!F$490)</f>
        <v/>
      </c>
      <c r="I230" s="59">
        <f>IF(G158="","",G158+Data!G$490)</f>
        <v>88.123385999999996</v>
      </c>
      <c r="J230" s="59">
        <f>IF(H158="","",H158+Data!H$490)</f>
        <v>85.219849999999994</v>
      </c>
      <c r="K230" s="59">
        <f>IF(I158="","",I158+Data!I$490)</f>
        <v>84.65079999999999</v>
      </c>
      <c r="L230" s="59">
        <f>IF(J158="","",J158+Data!J$490)</f>
        <v>85.510632173913038</v>
      </c>
      <c r="M230" s="59">
        <f>IF(K158="","",K158+Data!K$490)</f>
        <v>87.073213508771929</v>
      </c>
      <c r="N230" s="59">
        <f>IF(L158="","",L158+Data!L$490)</f>
        <v>89.222526727272722</v>
      </c>
      <c r="O230" s="59">
        <f>IF(M158="","",M158+Data!M$490)</f>
        <v>91.557224857142856</v>
      </c>
      <c r="P230" s="59">
        <f>IF(N158="","",N158+Data!N$490)</f>
        <v>96.92761999999999</v>
      </c>
    </row>
    <row r="231" spans="1:16">
      <c r="A231" s="29"/>
      <c r="B231" s="70">
        <f t="shared" si="4"/>
        <v>45344</v>
      </c>
      <c r="C231" s="29"/>
      <c r="D231" s="29"/>
      <c r="E231" s="59" t="str">
        <f>IF(C159="","",C159+Data!C$490)</f>
        <v/>
      </c>
      <c r="F231" s="59" t="str">
        <f>IF(D159="","",D159+Data!D$490)</f>
        <v/>
      </c>
      <c r="G231" s="59" t="str">
        <f>IF(E159="","",E159+Data!E$490)</f>
        <v/>
      </c>
      <c r="H231" s="59" t="str">
        <f>IF(F159="","",F159+Data!F$490)</f>
        <v/>
      </c>
      <c r="I231" s="59">
        <f>IF(G159="","",G159+Data!G$490)</f>
        <v>87.693386000000004</v>
      </c>
      <c r="J231" s="59">
        <f>IF(H159="","",H159+Data!H$490)</f>
        <v>84.789850000000001</v>
      </c>
      <c r="K231" s="59">
        <f>IF(I159="","",I159+Data!I$490)</f>
        <v>84.220799999999997</v>
      </c>
      <c r="L231" s="59">
        <f>IF(J159="","",J159+Data!J$490)</f>
        <v>84.660632173913029</v>
      </c>
      <c r="M231" s="59">
        <f>IF(K159="","",K159+Data!K$490)</f>
        <v>86.22321350877192</v>
      </c>
      <c r="N231" s="59">
        <f>IF(L159="","",L159+Data!L$490)</f>
        <v>87.512526727272729</v>
      </c>
      <c r="O231" s="59">
        <f>IF(M159="","",M159+Data!M$490)</f>
        <v>89.847224857142862</v>
      </c>
      <c r="P231" s="59">
        <f>IF(N159="","",N159+Data!N$490)</f>
        <v>95.217620000000011</v>
      </c>
    </row>
    <row r="232" spans="1:16">
      <c r="A232" s="29"/>
      <c r="B232" s="70">
        <f t="shared" si="4"/>
        <v>45351</v>
      </c>
      <c r="C232" s="29"/>
      <c r="D232" s="29"/>
      <c r="E232" s="59" t="str">
        <f>IF(C160="","",C160+Data!C$490)</f>
        <v/>
      </c>
      <c r="F232" s="59" t="str">
        <f>IF(D160="","",D160+Data!D$490)</f>
        <v/>
      </c>
      <c r="G232" s="59" t="str">
        <f>IF(E160="","",E160+Data!E$490)</f>
        <v/>
      </c>
      <c r="H232" s="59" t="str">
        <f>IF(F160="","",F160+Data!F$490)</f>
        <v/>
      </c>
      <c r="I232" s="59">
        <f>IF(G160="","",G160+Data!G$490)</f>
        <v>95.053386000000003</v>
      </c>
      <c r="J232" s="59">
        <f>IF(H160="","",H160+Data!H$490)</f>
        <v>92.149850000000001</v>
      </c>
      <c r="K232" s="59">
        <f>IF(I160="","",I160+Data!I$490)</f>
        <v>91.580799999999996</v>
      </c>
      <c r="L232" s="59">
        <f>IF(J160="","",J160+Data!J$490)</f>
        <v>89.770632173913029</v>
      </c>
      <c r="M232" s="59">
        <f>IF(K160="","",K160+Data!K$490)</f>
        <v>91.333213508771919</v>
      </c>
      <c r="N232" s="59">
        <f>IF(L160="","",L160+Data!L$490)</f>
        <v>91.66252672727272</v>
      </c>
      <c r="O232" s="59">
        <f>IF(M160="","",M160+Data!M$490)</f>
        <v>93.997224857142854</v>
      </c>
      <c r="P232" s="59">
        <f>IF(N160="","",N160+Data!N$490)</f>
        <v>99.367619999999988</v>
      </c>
    </row>
    <row r="233" spans="1:16">
      <c r="A233" s="29"/>
      <c r="B233" s="70">
        <f t="shared" si="4"/>
        <v>45358</v>
      </c>
      <c r="C233" s="29"/>
      <c r="D233" s="29"/>
      <c r="E233" s="59" t="str">
        <f>IF(C161="","",C161+Data!C$490)</f>
        <v/>
      </c>
      <c r="F233" s="59" t="str">
        <f>IF(D161="","",D161+Data!D$490)</f>
        <v/>
      </c>
      <c r="G233" s="59" t="str">
        <f>IF(E161="","",E161+Data!E$490)</f>
        <v/>
      </c>
      <c r="H233" s="59" t="str">
        <f>IF(F161="","",F161+Data!F$490)</f>
        <v/>
      </c>
      <c r="I233" s="59">
        <f>IF(G161="","",G161+Data!G$490)</f>
        <v>87.583386000000004</v>
      </c>
      <c r="J233" s="59">
        <f>IF(H161="","",H161+Data!H$490)</f>
        <v>84.679850000000002</v>
      </c>
      <c r="K233" s="59">
        <f>IF(I161="","",I161+Data!I$490)</f>
        <v>84.110799999999998</v>
      </c>
      <c r="L233" s="59">
        <f>IF(J161="","",J161+Data!J$490)</f>
        <v>89.480632173913037</v>
      </c>
      <c r="M233" s="59">
        <f>IF(K161="","",K161+Data!K$490)</f>
        <v>91.043213508771927</v>
      </c>
      <c r="N233" s="59">
        <f>IF(L161="","",L161+Data!L$490)</f>
        <v>91.672526727272725</v>
      </c>
      <c r="O233" s="59">
        <f>IF(M161="","",M161+Data!M$490)</f>
        <v>94.007224857142859</v>
      </c>
      <c r="P233" s="59">
        <f>IF(N161="","",N161+Data!N$490)</f>
        <v>99.377620000000007</v>
      </c>
    </row>
    <row r="234" spans="1:16">
      <c r="A234" s="29"/>
      <c r="B234" s="70">
        <f t="shared" si="4"/>
        <v>45365</v>
      </c>
      <c r="C234" s="29"/>
      <c r="D234" s="29"/>
      <c r="E234" s="59" t="str">
        <f>IF(C162="","",C162+Data!C$490)</f>
        <v/>
      </c>
      <c r="F234" s="59" t="str">
        <f>IF(D162="","",D162+Data!D$490)</f>
        <v/>
      </c>
      <c r="G234" s="59" t="str">
        <f>IF(E162="","",E162+Data!E$490)</f>
        <v/>
      </c>
      <c r="H234" s="59" t="str">
        <f>IF(F162="","",F162+Data!F$490)</f>
        <v/>
      </c>
      <c r="I234" s="59">
        <f>IF(G162="","",G162+Data!G$490)</f>
        <v>87.583386000000004</v>
      </c>
      <c r="J234" s="59">
        <f>IF(H162="","",H162+Data!H$490)</f>
        <v>84.679850000000002</v>
      </c>
      <c r="K234" s="59">
        <f>IF(I162="","",I162+Data!I$490)</f>
        <v>84.110799999999998</v>
      </c>
      <c r="L234" s="59">
        <f>IF(J162="","",J162+Data!J$490)</f>
        <v>83.68063217391304</v>
      </c>
      <c r="M234" s="59">
        <f>IF(K162="","",K162+Data!K$490)</f>
        <v>85.24321350877193</v>
      </c>
      <c r="N234" s="59">
        <f>IF(L162="","",L162+Data!L$490)</f>
        <v>87.152526727272729</v>
      </c>
      <c r="O234" s="59">
        <f>IF(M162="","",M162+Data!M$490)</f>
        <v>89.487224857142863</v>
      </c>
      <c r="P234" s="59">
        <f>IF(N162="","",N162+Data!N$490)</f>
        <v>94.857619999999997</v>
      </c>
    </row>
    <row r="235" spans="1:16">
      <c r="A235" s="29"/>
      <c r="B235" s="70">
        <f t="shared" si="4"/>
        <v>45372</v>
      </c>
      <c r="C235" s="29"/>
      <c r="D235" s="29"/>
      <c r="E235" s="59" t="str">
        <f>IF(C163="","",C163+Data!C$490)</f>
        <v/>
      </c>
      <c r="F235" s="59" t="str">
        <f>IF(D163="","",D163+Data!D$490)</f>
        <v/>
      </c>
      <c r="G235" s="59" t="str">
        <f>IF(E163="","",E163+Data!E$490)</f>
        <v/>
      </c>
      <c r="H235" s="59" t="str">
        <f>IF(F163="","",F163+Data!F$490)</f>
        <v/>
      </c>
      <c r="I235" s="59">
        <f>IF(G163="","",G163+Data!G$490)</f>
        <v>87.583386000000004</v>
      </c>
      <c r="J235" s="59">
        <f>IF(H163="","",H163+Data!H$490)</f>
        <v>84.679850000000002</v>
      </c>
      <c r="K235" s="59">
        <f>IF(I163="","",I163+Data!I$490)</f>
        <v>84.110799999999998</v>
      </c>
      <c r="L235" s="59">
        <f>IF(J163="","",J163+Data!J$490)</f>
        <v>82.410632173913029</v>
      </c>
      <c r="M235" s="59">
        <f>IF(K163="","",K163+Data!K$490)</f>
        <v>83.97321350877192</v>
      </c>
      <c r="N235" s="59">
        <f>IF(L163="","",L163+Data!L$490)</f>
        <v>86.152526727272729</v>
      </c>
      <c r="O235" s="59">
        <f>IF(M163="","",M163+Data!M$490)</f>
        <v>88.487224857142863</v>
      </c>
      <c r="P235" s="59">
        <f>IF(N163="","",N163+Data!N$490)</f>
        <v>93.857619999999997</v>
      </c>
    </row>
    <row r="236" spans="1:16">
      <c r="A236" s="29"/>
      <c r="B236" s="70">
        <f t="shared" si="4"/>
        <v>45379</v>
      </c>
      <c r="C236" s="29"/>
      <c r="D236" s="29"/>
      <c r="E236" s="59" t="str">
        <f>IF(C164="","",C164+Data!C$490)</f>
        <v/>
      </c>
      <c r="F236" s="59" t="str">
        <f>IF(D164="","",D164+Data!D$490)</f>
        <v/>
      </c>
      <c r="G236" s="59" t="str">
        <f>IF(E164="","",E164+Data!E$490)</f>
        <v/>
      </c>
      <c r="H236" s="59" t="str">
        <f>IF(F164="","",F164+Data!F$490)</f>
        <v/>
      </c>
      <c r="I236" s="59">
        <f>IF(G164="","",G164+Data!G$490)</f>
        <v>87.583386000000004</v>
      </c>
      <c r="J236" s="59">
        <f>IF(H164="","",H164+Data!H$490)</f>
        <v>84.679850000000002</v>
      </c>
      <c r="K236" s="59">
        <f>IF(I164="","",I164+Data!I$490)</f>
        <v>84.110799999999998</v>
      </c>
      <c r="L236" s="59">
        <f>IF(J164="","",J164+Data!J$490)</f>
        <v>81.580632173913031</v>
      </c>
      <c r="M236" s="59">
        <f>IF(K164="","",K164+Data!K$490)</f>
        <v>83.143213508771922</v>
      </c>
      <c r="N236" s="59">
        <f>IF(L164="","",L164+Data!L$490)</f>
        <v>85.862526727272723</v>
      </c>
      <c r="O236" s="59">
        <f>IF(M164="","",M164+Data!M$490)</f>
        <v>88.197224857142857</v>
      </c>
      <c r="P236" s="59">
        <f>IF(N164="","",N164+Data!N$490)</f>
        <v>93.567620000000005</v>
      </c>
    </row>
    <row r="237" spans="1:16">
      <c r="A237" s="29"/>
      <c r="B237" s="70">
        <f t="shared" si="4"/>
        <v>45386</v>
      </c>
      <c r="C237" s="29"/>
      <c r="D237" s="29"/>
      <c r="E237" s="59" t="str">
        <f>IF(C165="","",C165+Data!C$490)</f>
        <v/>
      </c>
      <c r="F237" s="59" t="str">
        <f>IF(D165="","",D165+Data!D$490)</f>
        <v/>
      </c>
      <c r="G237" s="59" t="str">
        <f>IF(E165="","",E165+Data!E$490)</f>
        <v/>
      </c>
      <c r="H237" s="59" t="str">
        <f>IF(F165="","",F165+Data!F$490)</f>
        <v/>
      </c>
      <c r="I237" s="59" t="str">
        <f>IF(G165="","",G165+Data!G$490)</f>
        <v/>
      </c>
      <c r="J237" s="59" t="str">
        <f>IF(H165="","",H165+Data!H$490)</f>
        <v/>
      </c>
      <c r="K237" s="59" t="str">
        <f>IF(I165="","",I165+Data!I$490)</f>
        <v/>
      </c>
      <c r="L237" s="59">
        <f>IF(J165="","",J165+Data!J$490)</f>
        <v>77.340632173913036</v>
      </c>
      <c r="M237" s="59">
        <f>IF(K165="","",K165+Data!K$490)</f>
        <v>78.903213508771927</v>
      </c>
      <c r="N237" s="59">
        <f>IF(L165="","",L165+Data!L$490)</f>
        <v>82.462526727272717</v>
      </c>
      <c r="O237" s="59">
        <f>IF(M165="","",M165+Data!M$490)</f>
        <v>84.797224857142851</v>
      </c>
      <c r="P237" s="59">
        <f>IF(N165="","",N165+Data!N$490)</f>
        <v>90.167619999999999</v>
      </c>
    </row>
    <row r="238" spans="1:16">
      <c r="A238" s="29"/>
      <c r="B238" s="70">
        <f t="shared" si="4"/>
        <v>45393</v>
      </c>
      <c r="C238" s="29"/>
      <c r="D238" s="29"/>
      <c r="E238" s="59" t="str">
        <f>IF(C166="","",C166+Data!C$490)</f>
        <v/>
      </c>
      <c r="F238" s="59" t="str">
        <f>IF(D166="","",D166+Data!D$490)</f>
        <v/>
      </c>
      <c r="G238" s="59" t="str">
        <f>IF(E166="","",E166+Data!E$490)</f>
        <v/>
      </c>
      <c r="H238" s="59" t="str">
        <f>IF(F166="","",F166+Data!F$490)</f>
        <v/>
      </c>
      <c r="I238" s="59" t="str">
        <f>IF(G166="","",G166+Data!G$490)</f>
        <v/>
      </c>
      <c r="J238" s="59" t="str">
        <f>IF(H166="","",H166+Data!H$490)</f>
        <v/>
      </c>
      <c r="K238" s="59" t="str">
        <f>IF(I166="","",I166+Data!I$490)</f>
        <v/>
      </c>
      <c r="L238" s="59">
        <f>IF(J166="","",J166+Data!J$490)</f>
        <v>73.57063217391304</v>
      </c>
      <c r="M238" s="59">
        <f>IF(K166="","",K166+Data!K$490)</f>
        <v>75.133213508771931</v>
      </c>
      <c r="N238" s="59">
        <f>IF(L166="","",L166+Data!L$490)</f>
        <v>79.142526727272724</v>
      </c>
      <c r="O238" s="59">
        <f>IF(M166="","",M166+Data!M$490)</f>
        <v>81.477224857142858</v>
      </c>
      <c r="P238" s="59">
        <f>IF(N166="","",N166+Data!N$490)</f>
        <v>86.847620000000006</v>
      </c>
    </row>
    <row r="239" spans="1:16">
      <c r="A239" s="29"/>
      <c r="B239" s="70">
        <f t="shared" si="4"/>
        <v>45400</v>
      </c>
      <c r="C239" s="29"/>
      <c r="D239" s="29"/>
      <c r="E239" s="59" t="str">
        <f>IF(C167="","",C167+Data!C$490)</f>
        <v/>
      </c>
      <c r="F239" s="59" t="str">
        <f>IF(D167="","",D167+Data!D$490)</f>
        <v/>
      </c>
      <c r="G239" s="59" t="str">
        <f>IF(E167="","",E167+Data!E$490)</f>
        <v/>
      </c>
      <c r="H239" s="59" t="str">
        <f>IF(F167="","",F167+Data!F$490)</f>
        <v/>
      </c>
      <c r="I239" s="59" t="str">
        <f>IF(G167="","",G167+Data!G$490)</f>
        <v/>
      </c>
      <c r="J239" s="59" t="str">
        <f>IF(H167="","",H167+Data!H$490)</f>
        <v/>
      </c>
      <c r="K239" s="59" t="str">
        <f>IF(I167="","",I167+Data!I$490)</f>
        <v/>
      </c>
      <c r="L239" s="59">
        <f>IF(J167="","",J167+Data!J$490)</f>
        <v>68.30063217391303</v>
      </c>
      <c r="M239" s="59">
        <f>IF(K167="","",K167+Data!K$490)</f>
        <v>69.863213508771921</v>
      </c>
      <c r="N239" s="59">
        <f>IF(L167="","",L167+Data!L$490)</f>
        <v>74.502526727272723</v>
      </c>
      <c r="O239" s="59">
        <f>IF(M167="","",M167+Data!M$490)</f>
        <v>76.837224857142857</v>
      </c>
      <c r="P239" s="59">
        <f>IF(N167="","",N167+Data!N$490)</f>
        <v>82.207619999999991</v>
      </c>
    </row>
    <row r="240" spans="1:16">
      <c r="A240" s="29"/>
      <c r="B240" s="70">
        <f t="shared" si="4"/>
        <v>45407</v>
      </c>
      <c r="C240" s="29"/>
      <c r="D240" s="29"/>
      <c r="E240" s="59" t="str">
        <f>IF(C168="","",C168+Data!C$490)</f>
        <v/>
      </c>
      <c r="F240" s="59" t="str">
        <f>IF(D168="","",D168+Data!D$490)</f>
        <v/>
      </c>
      <c r="G240" s="59" t="str">
        <f>IF(E168="","",E168+Data!E$490)</f>
        <v/>
      </c>
      <c r="H240" s="59" t="str">
        <f>IF(F168="","",F168+Data!F$490)</f>
        <v/>
      </c>
      <c r="I240" s="59" t="str">
        <f>IF(G168="","",G168+Data!G$490)</f>
        <v/>
      </c>
      <c r="J240" s="59" t="str">
        <f>IF(H168="","",H168+Data!H$490)</f>
        <v/>
      </c>
      <c r="K240" s="59" t="str">
        <f>IF(I168="","",I168+Data!I$490)</f>
        <v/>
      </c>
      <c r="L240" s="59">
        <f>IF(J168="","",J168+Data!J$490)</f>
        <v>69.780632173913034</v>
      </c>
      <c r="M240" s="59">
        <f>IF(K168="","",K168+Data!K$490)</f>
        <v>71.343213508771925</v>
      </c>
      <c r="N240" s="59">
        <f>IF(L168="","",L168+Data!L$490)</f>
        <v>74.972526727272722</v>
      </c>
      <c r="O240" s="59">
        <f>IF(M168="","",M168+Data!M$490)</f>
        <v>77.307224857142856</v>
      </c>
      <c r="P240" s="59">
        <f>IF(N168="","",N168+Data!N$490)</f>
        <v>82.67761999999999</v>
      </c>
    </row>
    <row r="241" spans="1:16">
      <c r="A241" s="29"/>
      <c r="B241" s="70">
        <f t="shared" si="4"/>
        <v>45414</v>
      </c>
      <c r="C241" s="29"/>
      <c r="D241" s="29"/>
      <c r="E241" s="59" t="str">
        <f>IF(C169="","",C169+Data!C$490)</f>
        <v/>
      </c>
      <c r="F241" s="59" t="str">
        <f>IF(D169="","",D169+Data!D$490)</f>
        <v/>
      </c>
      <c r="G241" s="59" t="str">
        <f>IF(E169="","",E169+Data!E$490)</f>
        <v/>
      </c>
      <c r="H241" s="59" t="str">
        <f>IF(F169="","",F169+Data!F$490)</f>
        <v/>
      </c>
      <c r="I241" s="59" t="str">
        <f>IF(G169="","",G169+Data!G$490)</f>
        <v/>
      </c>
      <c r="J241" s="59" t="str">
        <f>IF(H169="","",H169+Data!H$490)</f>
        <v/>
      </c>
      <c r="K241" s="59" t="str">
        <f>IF(I169="","",I169+Data!I$490)</f>
        <v/>
      </c>
      <c r="L241" s="59">
        <f>IF(J169="","",J169+Data!J$490)</f>
        <v>65.120632173913037</v>
      </c>
      <c r="M241" s="59">
        <f>IF(K169="","",K169+Data!K$490)</f>
        <v>66.683213508771928</v>
      </c>
      <c r="N241" s="59">
        <f>IF(L169="","",L169+Data!L$490)</f>
        <v>69.512526727272729</v>
      </c>
      <c r="O241" s="59">
        <f>IF(M169="","",M169+Data!M$490)</f>
        <v>71.847224857142862</v>
      </c>
      <c r="P241" s="59">
        <f>IF(N169="","",N169+Data!N$490)</f>
        <v>77.217620000000011</v>
      </c>
    </row>
    <row r="242" spans="1:16">
      <c r="A242" s="29"/>
      <c r="B242" s="70">
        <f t="shared" si="4"/>
        <v>45421</v>
      </c>
      <c r="C242" s="29"/>
      <c r="D242" s="29"/>
      <c r="E242" s="59" t="str">
        <f>IF(C170="","",C170+Data!C$490)</f>
        <v/>
      </c>
      <c r="F242" s="59" t="str">
        <f>IF(D170="","",D170+Data!D$490)</f>
        <v/>
      </c>
      <c r="G242" s="59" t="str">
        <f>IF(E170="","",E170+Data!E$490)</f>
        <v/>
      </c>
      <c r="H242" s="59" t="str">
        <f>IF(F170="","",F170+Data!F$490)</f>
        <v/>
      </c>
      <c r="I242" s="59" t="str">
        <f>IF(G170="","",G170+Data!G$490)</f>
        <v/>
      </c>
      <c r="J242" s="59" t="str">
        <f>IF(H170="","",H170+Data!H$490)</f>
        <v/>
      </c>
      <c r="K242" s="59" t="str">
        <f>IF(I170="","",I170+Data!I$490)</f>
        <v/>
      </c>
      <c r="L242" s="59">
        <f>IF(J170="","",J170+Data!J$490)</f>
        <v>68.190632173913031</v>
      </c>
      <c r="M242" s="59">
        <f>IF(K170="","",K170+Data!K$490)</f>
        <v>69.753213508771921</v>
      </c>
      <c r="N242" s="59">
        <f>IF(L170="","",L170+Data!L$490)</f>
        <v>72.492526727272718</v>
      </c>
      <c r="O242" s="59">
        <f>IF(M170="","",M170+Data!M$490)</f>
        <v>74.827224857142852</v>
      </c>
      <c r="P242" s="59">
        <f>IF(N170="","",N170+Data!N$490)</f>
        <v>80.197620000000001</v>
      </c>
    </row>
    <row r="243" spans="1:16">
      <c r="A243" s="29"/>
      <c r="B243" s="70">
        <f t="shared" si="4"/>
        <v>45428</v>
      </c>
      <c r="C243" s="29"/>
      <c r="D243" s="29"/>
      <c r="E243" s="59" t="str">
        <f>IF(C171="","",C171+Data!C$490)</f>
        <v/>
      </c>
      <c r="F243" s="59" t="str">
        <f>IF(D171="","",D171+Data!D$490)</f>
        <v/>
      </c>
      <c r="G243" s="59" t="str">
        <f>IF(E171="","",E171+Data!E$490)</f>
        <v/>
      </c>
      <c r="H243" s="59" t="str">
        <f>IF(F171="","",F171+Data!F$490)</f>
        <v/>
      </c>
      <c r="I243" s="59" t="str">
        <f>IF(G171="","",G171+Data!G$490)</f>
        <v/>
      </c>
      <c r="J243" s="59" t="str">
        <f>IF(H171="","",H171+Data!H$490)</f>
        <v/>
      </c>
      <c r="K243" s="59" t="str">
        <f>IF(I171="","",I171+Data!I$490)</f>
        <v/>
      </c>
      <c r="L243" s="59">
        <f>IF(J171="","",J171+Data!J$490)</f>
        <v>68.190632173913031</v>
      </c>
      <c r="M243" s="59">
        <f>IF(K171="","",K171+Data!K$490)</f>
        <v>69.753213508771921</v>
      </c>
      <c r="N243" s="59">
        <f>IF(L171="","",L171+Data!L$490)</f>
        <v>70.132526727272719</v>
      </c>
      <c r="O243" s="59">
        <f>IF(M171="","",M171+Data!M$490)</f>
        <v>72.467224857142853</v>
      </c>
      <c r="P243" s="59">
        <f>IF(N171="","",N171+Data!N$490)</f>
        <v>77.837619999999987</v>
      </c>
    </row>
    <row r="244" spans="1:16">
      <c r="A244" s="29"/>
      <c r="B244" s="70">
        <f t="shared" si="4"/>
        <v>45435</v>
      </c>
      <c r="C244" s="29"/>
      <c r="D244" s="29"/>
      <c r="E244" s="59" t="str">
        <f>IF(C172="","",C172+Data!C$490)</f>
        <v/>
      </c>
      <c r="F244" s="59" t="str">
        <f>IF(D172="","",D172+Data!D$490)</f>
        <v/>
      </c>
      <c r="G244" s="59" t="str">
        <f>IF(E172="","",E172+Data!E$490)</f>
        <v/>
      </c>
      <c r="H244" s="59" t="str">
        <f>IF(F172="","",F172+Data!F$490)</f>
        <v/>
      </c>
      <c r="I244" s="59" t="str">
        <f>IF(G172="","",G172+Data!G$490)</f>
        <v/>
      </c>
      <c r="J244" s="59" t="str">
        <f>IF(H172="","",H172+Data!H$490)</f>
        <v/>
      </c>
      <c r="K244" s="59" t="str">
        <f>IF(I172="","",I172+Data!I$490)</f>
        <v/>
      </c>
      <c r="L244" s="59">
        <f>IF(J172="","",J172+Data!J$490)</f>
        <v>68.190632173913031</v>
      </c>
      <c r="M244" s="59">
        <f>IF(K172="","",K172+Data!K$490)</f>
        <v>69.753213508771921</v>
      </c>
      <c r="N244" s="59">
        <f>IF(L172="","",L172+Data!L$490)</f>
        <v>75.612526727272723</v>
      </c>
      <c r="O244" s="59">
        <f>IF(M172="","",M172+Data!M$490)</f>
        <v>77.947224857142857</v>
      </c>
      <c r="P244" s="59">
        <f>IF(N172="","",N172+Data!N$490)</f>
        <v>83.317620000000005</v>
      </c>
    </row>
    <row r="245" spans="1:16">
      <c r="A245" s="29"/>
      <c r="B245" s="70">
        <f t="shared" si="4"/>
        <v>45442</v>
      </c>
      <c r="C245" s="29"/>
      <c r="D245" s="29"/>
      <c r="E245" s="59" t="str">
        <f>IF(C173="","",C173+Data!C$490)</f>
        <v/>
      </c>
      <c r="F245" s="59" t="str">
        <f>IF(D173="","",D173+Data!D$490)</f>
        <v/>
      </c>
      <c r="G245" s="59" t="str">
        <f>IF(E173="","",E173+Data!E$490)</f>
        <v/>
      </c>
      <c r="H245" s="59" t="str">
        <f>IF(F173="","",F173+Data!F$490)</f>
        <v/>
      </c>
      <c r="I245" s="59" t="str">
        <f>IF(G173="","",G173+Data!G$490)</f>
        <v/>
      </c>
      <c r="J245" s="59" t="str">
        <f>IF(H173="","",H173+Data!H$490)</f>
        <v/>
      </c>
      <c r="K245" s="59" t="str">
        <f>IF(I173="","",I173+Data!I$490)</f>
        <v/>
      </c>
      <c r="L245" s="59">
        <f>IF(J173="","",J173+Data!J$490)</f>
        <v>68.190632173913031</v>
      </c>
      <c r="M245" s="59">
        <f>IF(K173="","",K173+Data!K$490)</f>
        <v>69.753213508771921</v>
      </c>
      <c r="N245" s="59">
        <f>IF(L173="","",L173+Data!L$490)</f>
        <v>71.652526727272729</v>
      </c>
      <c r="O245" s="59">
        <f>IF(M173="","",M173+Data!M$490)</f>
        <v>73.987224857142863</v>
      </c>
      <c r="P245" s="59">
        <f>IF(N173="","",N173+Data!N$490)</f>
        <v>79.357619999999997</v>
      </c>
    </row>
    <row r="246" spans="1:16">
      <c r="A246" s="29"/>
      <c r="B246" s="70">
        <f t="shared" si="4"/>
        <v>45449</v>
      </c>
      <c r="C246" s="29"/>
      <c r="D246" s="29"/>
      <c r="E246" s="59" t="str">
        <f>IF(C174="","",C174+Data!C$490)</f>
        <v/>
      </c>
      <c r="F246" s="59" t="str">
        <f>IF(D174="","",D174+Data!D$490)</f>
        <v/>
      </c>
      <c r="G246" s="59" t="str">
        <f>IF(E174="","",E174+Data!E$490)</f>
        <v/>
      </c>
      <c r="H246" s="59" t="str">
        <f>IF(F174="","",F174+Data!F$490)</f>
        <v/>
      </c>
      <c r="I246" s="59" t="str">
        <f>IF(G174="","",G174+Data!G$490)</f>
        <v/>
      </c>
      <c r="J246" s="59" t="str">
        <f>IF(H174="","",H174+Data!H$490)</f>
        <v/>
      </c>
      <c r="K246" s="59" t="str">
        <f>IF(I174="","",I174+Data!I$490)</f>
        <v/>
      </c>
      <c r="L246" s="59" t="str">
        <f>IF(J174="","",J174+Data!J$490)</f>
        <v/>
      </c>
      <c r="M246" s="59" t="str">
        <f>IF(K174="","",K174+Data!K$490)</f>
        <v/>
      </c>
      <c r="N246" s="59">
        <f>IF(L174="","",L174+Data!L$490)</f>
        <v>69.332526727272722</v>
      </c>
      <c r="O246" s="59">
        <f>IF(M174="","",M174+Data!M$490)</f>
        <v>71.667224857142855</v>
      </c>
      <c r="P246" s="59">
        <f>IF(N174="","",N174+Data!N$490)</f>
        <v>77.037620000000004</v>
      </c>
    </row>
    <row r="247" spans="1:16">
      <c r="A247" s="29"/>
      <c r="B247" s="70">
        <f t="shared" si="4"/>
        <v>45456</v>
      </c>
      <c r="C247" s="29"/>
      <c r="D247" s="29"/>
      <c r="E247" s="59" t="str">
        <f>IF(C175="","",C175+Data!C$490)</f>
        <v/>
      </c>
      <c r="F247" s="59" t="str">
        <f>IF(D175="","",D175+Data!D$490)</f>
        <v/>
      </c>
      <c r="G247" s="59" t="str">
        <f>IF(E175="","",E175+Data!E$490)</f>
        <v/>
      </c>
      <c r="H247" s="59" t="str">
        <f>IF(F175="","",F175+Data!F$490)</f>
        <v/>
      </c>
      <c r="I247" s="59" t="str">
        <f>IF(G175="","",G175+Data!G$490)</f>
        <v/>
      </c>
      <c r="J247" s="59" t="str">
        <f>IF(H175="","",H175+Data!H$490)</f>
        <v/>
      </c>
      <c r="K247" s="59" t="str">
        <f>IF(I175="","",I175+Data!I$490)</f>
        <v/>
      </c>
      <c r="L247" s="59" t="str">
        <f>IF(J175="","",J175+Data!J$490)</f>
        <v/>
      </c>
      <c r="M247" s="59" t="str">
        <f>IF(K175="","",K175+Data!K$490)</f>
        <v/>
      </c>
      <c r="N247" s="59">
        <f>IF(L175="","",L175+Data!L$490)</f>
        <v>65.242526727272718</v>
      </c>
      <c r="O247" s="59">
        <f>IF(M175="","",M175+Data!M$490)</f>
        <v>67.577224857142852</v>
      </c>
      <c r="P247" s="59">
        <f>IF(N175="","",N175+Data!N$490)</f>
        <v>72.947620000000001</v>
      </c>
    </row>
    <row r="248" spans="1:16">
      <c r="A248" s="29"/>
      <c r="B248" s="70">
        <f t="shared" si="4"/>
        <v>45463</v>
      </c>
      <c r="C248" s="29"/>
      <c r="D248" s="29"/>
      <c r="E248" s="59" t="str">
        <f>IF(C176="","",C176+Data!C$490)</f>
        <v/>
      </c>
      <c r="F248" s="59" t="str">
        <f>IF(D176="","",D176+Data!D$490)</f>
        <v/>
      </c>
      <c r="G248" s="59" t="str">
        <f>IF(E176="","",E176+Data!E$490)</f>
        <v/>
      </c>
      <c r="H248" s="59" t="str">
        <f>IF(F176="","",F176+Data!F$490)</f>
        <v/>
      </c>
      <c r="I248" s="59" t="str">
        <f>IF(G176="","",G176+Data!G$490)</f>
        <v/>
      </c>
      <c r="J248" s="59" t="str">
        <f>IF(H176="","",H176+Data!H$490)</f>
        <v/>
      </c>
      <c r="K248" s="59" t="str">
        <f>IF(I176="","",I176+Data!I$490)</f>
        <v/>
      </c>
      <c r="L248" s="59" t="str">
        <f>IF(J176="","",J176+Data!J$490)</f>
        <v/>
      </c>
      <c r="M248" s="59" t="str">
        <f>IF(K176="","",K176+Data!K$490)</f>
        <v/>
      </c>
      <c r="N248" s="59">
        <f>IF(L176="","",L176+Data!L$490)</f>
        <v>64.742526727272718</v>
      </c>
      <c r="O248" s="59">
        <f>IF(M176="","",M176+Data!M$490)</f>
        <v>67.077224857142852</v>
      </c>
      <c r="P248" s="59">
        <f>IF(N176="","",N176+Data!N$490)</f>
        <v>72.447620000000001</v>
      </c>
    </row>
    <row r="249" spans="1:16">
      <c r="A249" s="29"/>
      <c r="B249" s="70">
        <f t="shared" si="4"/>
        <v>45470</v>
      </c>
      <c r="C249" s="29"/>
      <c r="D249" s="29"/>
      <c r="E249" s="59" t="str">
        <f>IF(C177="","",C177+Data!C$490)</f>
        <v/>
      </c>
      <c r="F249" s="59" t="str">
        <f>IF(D177="","",D177+Data!D$490)</f>
        <v/>
      </c>
      <c r="G249" s="59" t="str">
        <f>IF(E177="","",E177+Data!E$490)</f>
        <v/>
      </c>
      <c r="H249" s="59" t="str">
        <f>IF(F177="","",F177+Data!F$490)</f>
        <v/>
      </c>
      <c r="I249" s="59" t="str">
        <f>IF(G177="","",G177+Data!G$490)</f>
        <v/>
      </c>
      <c r="J249" s="59" t="str">
        <f>IF(H177="","",H177+Data!H$490)</f>
        <v/>
      </c>
      <c r="K249" s="59" t="str">
        <f>IF(I177="","",I177+Data!I$490)</f>
        <v/>
      </c>
      <c r="L249" s="59" t="str">
        <f>IF(J177="","",J177+Data!J$490)</f>
        <v/>
      </c>
      <c r="M249" s="59" t="str">
        <f>IF(K177="","",K177+Data!K$490)</f>
        <v/>
      </c>
      <c r="N249" s="59">
        <f>IF(L177="","",L177+Data!L$490)</f>
        <v>65.91252672727272</v>
      </c>
      <c r="O249" s="59">
        <f>IF(M177="","",M177+Data!M$490)</f>
        <v>68.247224857142854</v>
      </c>
      <c r="P249" s="59">
        <f>IF(N177="","",N177+Data!N$490)</f>
        <v>73.617619999999988</v>
      </c>
    </row>
    <row r="250" spans="1:16">
      <c r="A250" s="29"/>
      <c r="B250" s="70">
        <f t="shared" si="4"/>
        <v>45477</v>
      </c>
      <c r="C250" s="29"/>
      <c r="D250" s="29"/>
      <c r="E250" s="59" t="str">
        <f>IF(C178="","",C178+Data!C$490)</f>
        <v/>
      </c>
      <c r="F250" s="59" t="str">
        <f>IF(D178="","",D178+Data!D$490)</f>
        <v/>
      </c>
      <c r="G250" s="59" t="str">
        <f>IF(E178="","",E178+Data!E$490)</f>
        <v/>
      </c>
      <c r="H250" s="59" t="str">
        <f>IF(F178="","",F178+Data!F$490)</f>
        <v/>
      </c>
      <c r="I250" s="59" t="str">
        <f>IF(G178="","",G178+Data!G$490)</f>
        <v/>
      </c>
      <c r="J250" s="59" t="str">
        <f>IF(H178="","",H178+Data!H$490)</f>
        <v/>
      </c>
      <c r="K250" s="59" t="str">
        <f>IF(I178="","",I178+Data!I$490)</f>
        <v/>
      </c>
      <c r="L250" s="59" t="str">
        <f>IF(J178="","",J178+Data!J$490)</f>
        <v/>
      </c>
      <c r="M250" s="59" t="str">
        <f>IF(K178="","",K178+Data!K$490)</f>
        <v/>
      </c>
      <c r="N250" s="59">
        <f>IF(L178="","",L178+Data!L$490)</f>
        <v>66.312526727272726</v>
      </c>
      <c r="O250" s="59">
        <f>IF(M178="","",M178+Data!M$490)</f>
        <v>68.647224857142859</v>
      </c>
      <c r="P250" s="59">
        <f>IF(N178="","",N178+Data!N$490)</f>
        <v>74.017619999999994</v>
      </c>
    </row>
    <row r="251" spans="1:16">
      <c r="A251" s="29"/>
      <c r="B251" s="70">
        <f t="shared" si="4"/>
        <v>45484</v>
      </c>
      <c r="C251" s="29"/>
      <c r="D251" s="29"/>
      <c r="E251" s="59" t="str">
        <f>IF(C179="","",C179+Data!C$490)</f>
        <v/>
      </c>
      <c r="F251" s="59" t="str">
        <f>IF(D179="","",D179+Data!D$490)</f>
        <v/>
      </c>
      <c r="G251" s="59" t="str">
        <f>IF(E179="","",E179+Data!E$490)</f>
        <v/>
      </c>
      <c r="H251" s="59" t="str">
        <f>IF(F179="","",F179+Data!F$490)</f>
        <v/>
      </c>
      <c r="I251" s="59" t="str">
        <f>IF(G179="","",G179+Data!G$490)</f>
        <v/>
      </c>
      <c r="J251" s="59" t="str">
        <f>IF(H179="","",H179+Data!H$490)</f>
        <v/>
      </c>
      <c r="K251" s="59" t="str">
        <f>IF(I179="","",I179+Data!I$490)</f>
        <v/>
      </c>
      <c r="L251" s="59" t="str">
        <f>IF(J179="","",J179+Data!J$490)</f>
        <v/>
      </c>
      <c r="M251" s="59" t="str">
        <f>IF(K179="","",K179+Data!K$490)</f>
        <v/>
      </c>
      <c r="N251" s="59">
        <f>IF(L179="","",L179+Data!L$490)</f>
        <v>66.312526727272726</v>
      </c>
      <c r="O251" s="59">
        <f>IF(M179="","",M179+Data!M$490)</f>
        <v>68.647224857142859</v>
      </c>
      <c r="P251" s="59">
        <f>IF(N179="","",N179+Data!N$490)</f>
        <v>74.017619999999994</v>
      </c>
    </row>
    <row r="252" spans="1:16">
      <c r="A252" s="29"/>
      <c r="B252" s="70">
        <f t="shared" si="4"/>
        <v>45491</v>
      </c>
      <c r="C252" s="29"/>
      <c r="D252" s="29"/>
      <c r="E252" s="59" t="str">
        <f>IF(C180="","",C180+Data!C$490)</f>
        <v/>
      </c>
      <c r="F252" s="59" t="str">
        <f>IF(D180="","",D180+Data!D$490)</f>
        <v/>
      </c>
      <c r="G252" s="59" t="str">
        <f>IF(E180="","",E180+Data!E$490)</f>
        <v/>
      </c>
      <c r="H252" s="59" t="str">
        <f>IF(F180="","",F180+Data!F$490)</f>
        <v/>
      </c>
      <c r="I252" s="59" t="str">
        <f>IF(G180="","",G180+Data!G$490)</f>
        <v/>
      </c>
      <c r="J252" s="59" t="str">
        <f>IF(H180="","",H180+Data!H$490)</f>
        <v/>
      </c>
      <c r="K252" s="59" t="str">
        <f>IF(I180="","",I180+Data!I$490)</f>
        <v/>
      </c>
      <c r="L252" s="59" t="str">
        <f>IF(J180="","",J180+Data!J$490)</f>
        <v/>
      </c>
      <c r="M252" s="59" t="str">
        <f>IF(K180="","",K180+Data!K$490)</f>
        <v/>
      </c>
      <c r="N252" s="59">
        <f>IF(L180="","",L180+Data!L$490)</f>
        <v>66.312526727272726</v>
      </c>
      <c r="O252" s="59">
        <f>IF(M180="","",M180+Data!M$490)</f>
        <v>68.647224857142859</v>
      </c>
      <c r="P252" s="59">
        <f>IF(N180="","",N180+Data!N$490)</f>
        <v>74.017619999999994</v>
      </c>
    </row>
    <row r="253" spans="1:16" ht="13.5" thickBot="1">
      <c r="A253" s="32"/>
      <c r="B253" s="252">
        <f t="shared" si="4"/>
        <v>45498</v>
      </c>
      <c r="C253" s="32"/>
      <c r="D253" s="32"/>
      <c r="E253" s="58" t="str">
        <f>IF(C181="","",C181+Data!C$490)</f>
        <v/>
      </c>
      <c r="F253" s="58" t="str">
        <f>IF(D181="","",D181+Data!D$490)</f>
        <v/>
      </c>
      <c r="G253" s="58" t="str">
        <f>IF(E181="","",E181+Data!E$490)</f>
        <v/>
      </c>
      <c r="H253" s="58" t="str">
        <f>IF(F181="","",F181+Data!F$490)</f>
        <v/>
      </c>
      <c r="I253" s="58" t="str">
        <f>IF(G181="","",G181+Data!G$490)</f>
        <v/>
      </c>
      <c r="J253" s="58" t="str">
        <f>IF(H181="","",H181+Data!H$490)</f>
        <v/>
      </c>
      <c r="K253" s="58" t="str">
        <f>IF(I181="","",I181+Data!I$490)</f>
        <v/>
      </c>
      <c r="L253" s="58" t="str">
        <f>IF(J181="","",J181+Data!J$490)</f>
        <v/>
      </c>
      <c r="M253" s="58" t="str">
        <f>IF(K181="","",K181+Data!K$490)</f>
        <v/>
      </c>
      <c r="N253" s="58">
        <f>IF(L181="","",L181+Data!L$490)</f>
        <v>66.312526727272726</v>
      </c>
      <c r="O253" s="58">
        <f>IF(M181="","",M181+Data!M$490)</f>
        <v>68.647224857142859</v>
      </c>
      <c r="P253" s="58">
        <f>IF(N181="","",N181+Data!N$490)</f>
        <v>74.017619999999994</v>
      </c>
    </row>
    <row r="254" spans="1:16">
      <c r="A254" s="24" t="s">
        <v>162</v>
      </c>
      <c r="B254" s="29"/>
      <c r="C254" s="29"/>
      <c r="D254" s="29"/>
      <c r="E254" s="24"/>
      <c r="F254" s="24"/>
      <c r="G254" s="24"/>
      <c r="H254" s="24"/>
      <c r="I254" s="24"/>
      <c r="J254" s="24"/>
      <c r="K254" s="24"/>
      <c r="L254" s="24"/>
      <c r="M254" s="24"/>
      <c r="N254" s="24"/>
      <c r="O254" s="24"/>
      <c r="P254" s="24"/>
    </row>
    <row r="255" spans="1:16">
      <c r="A255" s="95" t="s">
        <v>267</v>
      </c>
      <c r="B255" s="29"/>
      <c r="C255" s="29"/>
      <c r="D255" s="29"/>
      <c r="E255" s="24"/>
      <c r="F255" s="24"/>
      <c r="G255" s="24"/>
      <c r="H255" s="24"/>
      <c r="I255" s="24"/>
      <c r="J255" s="24"/>
      <c r="K255" s="24"/>
      <c r="L255" s="24"/>
      <c r="M255" s="24"/>
      <c r="N255" s="24"/>
      <c r="O255" s="24"/>
      <c r="P255" s="24"/>
    </row>
    <row r="256" spans="1:16">
      <c r="A256" s="24"/>
      <c r="B256" s="29"/>
      <c r="C256" s="29"/>
      <c r="D256" s="29"/>
      <c r="E256" s="24"/>
      <c r="F256" s="24"/>
      <c r="G256" s="24"/>
      <c r="H256" s="24"/>
      <c r="I256" s="24"/>
      <c r="J256" s="24"/>
      <c r="K256" s="24"/>
      <c r="L256" s="24"/>
      <c r="M256" s="24"/>
      <c r="N256" s="24"/>
      <c r="O256" s="24"/>
      <c r="P256" s="24"/>
    </row>
    <row r="257" spans="1:16" ht="13.5" thickBot="1">
      <c r="A257" s="51" t="s">
        <v>369</v>
      </c>
      <c r="B257" s="32"/>
      <c r="C257" s="32"/>
      <c r="D257" s="32"/>
      <c r="E257" s="32"/>
      <c r="F257" s="32"/>
      <c r="G257" s="32"/>
      <c r="H257" s="32"/>
      <c r="I257" s="32"/>
      <c r="J257" s="32"/>
      <c r="K257" s="32"/>
      <c r="L257" s="32"/>
      <c r="M257" s="32"/>
      <c r="N257" s="32"/>
      <c r="O257" s="32"/>
      <c r="P257" s="32"/>
    </row>
    <row r="258" spans="1:16">
      <c r="A258" s="219" t="s">
        <v>20</v>
      </c>
      <c r="B258" s="219" t="s">
        <v>24</v>
      </c>
      <c r="C258" s="219" t="s">
        <v>34</v>
      </c>
      <c r="D258" s="219"/>
      <c r="E258" s="334"/>
      <c r="F258" s="334"/>
      <c r="G258" s="334"/>
      <c r="H258" s="334"/>
      <c r="I258" s="334"/>
      <c r="J258" s="334" t="s">
        <v>123</v>
      </c>
      <c r="K258" s="334"/>
      <c r="L258" s="334"/>
      <c r="M258" s="334"/>
      <c r="N258" s="334"/>
      <c r="O258" s="334"/>
      <c r="P258" s="334"/>
    </row>
    <row r="259" spans="1:16" ht="13.5" thickBot="1">
      <c r="A259" s="220" t="s">
        <v>38</v>
      </c>
      <c r="B259" s="220" t="s">
        <v>35</v>
      </c>
      <c r="C259" s="369" t="s">
        <v>36</v>
      </c>
      <c r="D259" s="220"/>
      <c r="E259" s="366" t="s">
        <v>62</v>
      </c>
      <c r="F259" s="220" t="s">
        <v>51</v>
      </c>
      <c r="G259" s="220" t="s">
        <v>52</v>
      </c>
      <c r="H259" s="220" t="s">
        <v>53</v>
      </c>
      <c r="I259" s="220" t="s">
        <v>54</v>
      </c>
      <c r="J259" s="220" t="s">
        <v>55</v>
      </c>
      <c r="K259" s="220" t="s">
        <v>56</v>
      </c>
      <c r="L259" s="220" t="s">
        <v>57</v>
      </c>
      <c r="M259" s="220" t="s">
        <v>58</v>
      </c>
      <c r="N259" s="220" t="s">
        <v>59</v>
      </c>
      <c r="O259" s="220" t="s">
        <v>60</v>
      </c>
      <c r="P259" s="220" t="s">
        <v>61</v>
      </c>
    </row>
    <row r="260" spans="1:16">
      <c r="A260" s="219"/>
      <c r="B260" s="219"/>
      <c r="C260" s="219"/>
      <c r="D260" s="219"/>
      <c r="E260" s="164"/>
      <c r="F260" s="367"/>
      <c r="G260" s="367"/>
      <c r="H260" s="367"/>
      <c r="I260" s="367"/>
      <c r="J260" s="164" t="s">
        <v>108</v>
      </c>
      <c r="K260" s="367"/>
      <c r="L260" s="367"/>
      <c r="M260" s="367"/>
      <c r="N260" s="367"/>
      <c r="O260" s="367"/>
      <c r="P260" s="367"/>
    </row>
    <row r="261" spans="1:16">
      <c r="A261" s="13">
        <v>2023</v>
      </c>
      <c r="B261" s="70">
        <v>45050</v>
      </c>
      <c r="C261" s="250" t="str">
        <f>IF(Data!C298="","",Data!C298)</f>
        <v/>
      </c>
      <c r="D261" s="29"/>
      <c r="E261" s="59" t="str">
        <f>IF(Data!E298="","",Data!E298)</f>
        <v/>
      </c>
      <c r="F261" s="59" t="str">
        <f>IF(Data!F298="","",Data!F298)</f>
        <v/>
      </c>
      <c r="G261" s="59" t="str">
        <f>IF(Data!G298="","",Data!G298)</f>
        <v/>
      </c>
      <c r="H261" s="59" t="str">
        <f>IF(Data!H298="","",Data!H298)</f>
        <v/>
      </c>
      <c r="I261" s="59" t="str">
        <f>IF(Data!I298="","",Data!I298)</f>
        <v/>
      </c>
      <c r="J261" s="59" t="str">
        <f>IF(Data!J298="","",Data!J298)</f>
        <v/>
      </c>
      <c r="K261" s="59" t="str">
        <f>IF(Data!K298="","",Data!K298)</f>
        <v/>
      </c>
      <c r="L261" s="59" t="str">
        <f>IF(Data!L298="","",Data!L298)</f>
        <v/>
      </c>
      <c r="M261" s="59" t="str">
        <f>IF(Data!M298="","",Data!M298)</f>
        <v/>
      </c>
      <c r="N261" s="59" t="str">
        <f>IF(Data!N298="","",Data!N298)</f>
        <v/>
      </c>
      <c r="O261" s="59" t="str">
        <f>IF(Data!O298="","",Data!O298)</f>
        <v/>
      </c>
      <c r="P261" s="59" t="str">
        <f>IF(Data!P298="","",Data!P298)</f>
        <v/>
      </c>
    </row>
    <row r="262" spans="1:16">
      <c r="A262" s="29"/>
      <c r="B262" s="70">
        <f>B261+7</f>
        <v>45057</v>
      </c>
      <c r="C262" s="250" t="str">
        <f>IF(Data!C299="","",Data!C299)</f>
        <v/>
      </c>
      <c r="D262" s="29"/>
      <c r="E262" s="59" t="str">
        <f>IF(Data!E299="","",Data!E299)</f>
        <v/>
      </c>
      <c r="F262" s="59" t="str">
        <f>IF(Data!F299="","",Data!F299)</f>
        <v/>
      </c>
      <c r="G262" s="59" t="str">
        <f>IF(Data!G299="","",Data!G299)</f>
        <v/>
      </c>
      <c r="H262" s="59" t="str">
        <f>IF(Data!H299="","",Data!H299)</f>
        <v/>
      </c>
      <c r="I262" s="59" t="str">
        <f>IF(Data!I299="","",Data!I299)</f>
        <v/>
      </c>
      <c r="J262" s="59" t="str">
        <f>IF(Data!J299="","",Data!J299)</f>
        <v/>
      </c>
      <c r="K262" s="59" t="str">
        <f>IF(Data!K299="","",Data!K299)</f>
        <v/>
      </c>
      <c r="L262" s="59" t="str">
        <f>IF(Data!L299="","",Data!L299)</f>
        <v/>
      </c>
      <c r="M262" s="59" t="str">
        <f>IF(Data!M299="","",Data!M299)</f>
        <v/>
      </c>
      <c r="N262" s="59" t="str">
        <f>IF(Data!N299="","",Data!N299)</f>
        <v/>
      </c>
      <c r="O262" s="59" t="str">
        <f>IF(Data!O299="","",Data!O299)</f>
        <v/>
      </c>
      <c r="P262" s="59" t="str">
        <f>IF(Data!P299="","",Data!P299)</f>
        <v/>
      </c>
    </row>
    <row r="263" spans="1:16">
      <c r="A263" s="29"/>
      <c r="B263" s="70">
        <f t="shared" ref="B263:B325" si="5">B262+7</f>
        <v>45064</v>
      </c>
      <c r="C263" s="250" t="str">
        <f>IF(Data!C300="","",Data!C300)</f>
        <v/>
      </c>
      <c r="D263" s="29"/>
      <c r="E263" s="59" t="str">
        <f>IF(Data!E300="","",Data!E300)</f>
        <v/>
      </c>
      <c r="F263" s="59" t="str">
        <f>IF(Data!F300="","",Data!F300)</f>
        <v/>
      </c>
      <c r="G263" s="59" t="str">
        <f>IF(Data!G300="","",Data!G300)</f>
        <v/>
      </c>
      <c r="H263" s="59" t="str">
        <f>IF(Data!H300="","",Data!H300)</f>
        <v/>
      </c>
      <c r="I263" s="59" t="str">
        <f>IF(Data!I300="","",Data!I300)</f>
        <v/>
      </c>
      <c r="J263" s="59" t="str">
        <f>IF(Data!J300="","",Data!J300)</f>
        <v/>
      </c>
      <c r="K263" s="59" t="str">
        <f>IF(Data!K300="","",Data!K300)</f>
        <v/>
      </c>
      <c r="L263" s="59" t="str">
        <f>IF(Data!L300="","",Data!L300)</f>
        <v/>
      </c>
      <c r="M263" s="59" t="str">
        <f>IF(Data!M300="","",Data!M300)</f>
        <v/>
      </c>
      <c r="N263" s="59" t="str">
        <f>IF(Data!N300="","",Data!N300)</f>
        <v/>
      </c>
      <c r="O263" s="59" t="str">
        <f>IF(Data!O300="","",Data!O300)</f>
        <v/>
      </c>
      <c r="P263" s="59" t="str">
        <f>IF(Data!P300="","",Data!P300)</f>
        <v/>
      </c>
    </row>
    <row r="264" spans="1:16">
      <c r="A264" s="29"/>
      <c r="B264" s="70">
        <f t="shared" si="5"/>
        <v>45071</v>
      </c>
      <c r="C264" s="250" t="str">
        <f>IF(Data!C301="","",Data!C301)</f>
        <v/>
      </c>
      <c r="D264" s="29"/>
      <c r="E264" s="59" t="str">
        <f>IF(Data!E301="","",Data!E301)</f>
        <v/>
      </c>
      <c r="F264" s="59" t="str">
        <f>IF(Data!F301="","",Data!F301)</f>
        <v/>
      </c>
      <c r="G264" s="59" t="str">
        <f>IF(Data!G301="","",Data!G301)</f>
        <v/>
      </c>
      <c r="H264" s="59" t="str">
        <f>IF(Data!H301="","",Data!H301)</f>
        <v/>
      </c>
      <c r="I264" s="59" t="str">
        <f>IF(Data!I301="","",Data!I301)</f>
        <v/>
      </c>
      <c r="J264" s="59" t="str">
        <f>IF(Data!J301="","",Data!J301)</f>
        <v/>
      </c>
      <c r="K264" s="59" t="str">
        <f>IF(Data!K301="","",Data!K301)</f>
        <v/>
      </c>
      <c r="L264" s="59" t="str">
        <f>IF(Data!L301="","",Data!L301)</f>
        <v/>
      </c>
      <c r="M264" s="59" t="str">
        <f>IF(Data!M301="","",Data!M301)</f>
        <v/>
      </c>
      <c r="N264" s="59" t="str">
        <f>IF(Data!N301="","",Data!N301)</f>
        <v/>
      </c>
      <c r="O264" s="59" t="str">
        <f>IF(Data!O301="","",Data!O301)</f>
        <v/>
      </c>
      <c r="P264" s="59" t="str">
        <f>IF(Data!P301="","",Data!P301)</f>
        <v/>
      </c>
    </row>
    <row r="265" spans="1:16">
      <c r="A265" s="29"/>
      <c r="B265" s="70">
        <f t="shared" si="5"/>
        <v>45078</v>
      </c>
      <c r="C265" s="250" t="str">
        <f>IF(Data!C302="","",Data!C302)</f>
        <v/>
      </c>
      <c r="D265" s="29"/>
      <c r="E265" s="59" t="str">
        <f>IF(Data!E302="","",Data!E302)</f>
        <v/>
      </c>
      <c r="F265" s="59" t="str">
        <f>IF(Data!F302="","",Data!F302)</f>
        <v/>
      </c>
      <c r="G265" s="59" t="str">
        <f>IF(Data!G302="","",Data!G302)</f>
        <v/>
      </c>
      <c r="H265" s="59" t="str">
        <f>IF(Data!H302="","",Data!H302)</f>
        <v/>
      </c>
      <c r="I265" s="59" t="str">
        <f>IF(Data!I302="","",Data!I302)</f>
        <v/>
      </c>
      <c r="J265" s="59" t="str">
        <f>IF(Data!J302="","",Data!J302)</f>
        <v/>
      </c>
      <c r="K265" s="59" t="str">
        <f>IF(Data!K302="","",Data!K302)</f>
        <v/>
      </c>
      <c r="L265" s="59" t="str">
        <f>IF(Data!L302="","",Data!L302)</f>
        <v/>
      </c>
      <c r="M265" s="59" t="str">
        <f>IF(Data!M302="","",Data!M302)</f>
        <v/>
      </c>
      <c r="N265" s="59" t="str">
        <f>IF(Data!N302="","",Data!N302)</f>
        <v/>
      </c>
      <c r="O265" s="59" t="str">
        <f>IF(Data!O302="","",Data!O302)</f>
        <v/>
      </c>
      <c r="P265" s="59" t="str">
        <f>IF(Data!P302="","",Data!P302)</f>
        <v/>
      </c>
    </row>
    <row r="266" spans="1:16">
      <c r="A266" s="29"/>
      <c r="B266" s="70">
        <f t="shared" si="5"/>
        <v>45085</v>
      </c>
      <c r="C266" s="250" t="str">
        <f>IF(Data!C303="","",Data!C303)</f>
        <v/>
      </c>
      <c r="D266" s="29"/>
      <c r="E266" s="59" t="str">
        <f>IF(Data!E303="","",Data!E303)</f>
        <v/>
      </c>
      <c r="F266" s="59" t="str">
        <f>IF(Data!F303="","",Data!F303)</f>
        <v/>
      </c>
      <c r="G266" s="59" t="str">
        <f>IF(Data!G303="","",Data!G303)</f>
        <v/>
      </c>
      <c r="H266" s="59" t="str">
        <f>IF(Data!H303="","",Data!H303)</f>
        <v/>
      </c>
      <c r="I266" s="59" t="str">
        <f>IF(Data!I303="","",Data!I303)</f>
        <v/>
      </c>
      <c r="J266" s="59" t="str">
        <f>IF(Data!J303="","",Data!J303)</f>
        <v/>
      </c>
      <c r="K266" s="59" t="str">
        <f>IF(Data!K303="","",Data!K303)</f>
        <v/>
      </c>
      <c r="L266" s="59" t="str">
        <f>IF(Data!L303="","",Data!L303)</f>
        <v/>
      </c>
      <c r="M266" s="59" t="str">
        <f>IF(Data!M303="","",Data!M303)</f>
        <v/>
      </c>
      <c r="N266" s="59" t="str">
        <f>IF(Data!N303="","",Data!N303)</f>
        <v/>
      </c>
      <c r="O266" s="59" t="str">
        <f>IF(Data!O303="","",Data!O303)</f>
        <v/>
      </c>
      <c r="P266" s="59" t="str">
        <f>IF(Data!P303="","",Data!P303)</f>
        <v/>
      </c>
    </row>
    <row r="267" spans="1:16">
      <c r="A267" s="29"/>
      <c r="B267" s="70">
        <f t="shared" si="5"/>
        <v>45092</v>
      </c>
      <c r="C267" s="250" t="str">
        <f>IF(Data!C304="","",Data!C304)</f>
        <v/>
      </c>
      <c r="D267" s="29"/>
      <c r="E267" s="59" t="str">
        <f>IF(Data!E304="","",Data!E304)</f>
        <v/>
      </c>
      <c r="F267" s="59" t="str">
        <f>IF(Data!F304="","",Data!F304)</f>
        <v/>
      </c>
      <c r="G267" s="59" t="str">
        <f>IF(Data!G304="","",Data!G304)</f>
        <v/>
      </c>
      <c r="H267" s="59" t="str">
        <f>IF(Data!H304="","",Data!H304)</f>
        <v/>
      </c>
      <c r="I267" s="59" t="str">
        <f>IF(Data!I304="","",Data!I304)</f>
        <v/>
      </c>
      <c r="J267" s="59" t="str">
        <f>IF(Data!J304="","",Data!J304)</f>
        <v/>
      </c>
      <c r="K267" s="59" t="str">
        <f>IF(Data!K304="","",Data!K304)</f>
        <v/>
      </c>
      <c r="L267" s="59" t="str">
        <f>IF(Data!L304="","",Data!L304)</f>
        <v/>
      </c>
      <c r="M267" s="59" t="str">
        <f>IF(Data!M304="","",Data!M304)</f>
        <v/>
      </c>
      <c r="N267" s="59" t="str">
        <f>IF(Data!N304="","",Data!N304)</f>
        <v/>
      </c>
      <c r="O267" s="59" t="str">
        <f>IF(Data!O304="","",Data!O304)</f>
        <v/>
      </c>
      <c r="P267" s="59" t="str">
        <f>IF(Data!P304="","",Data!P304)</f>
        <v/>
      </c>
    </row>
    <row r="268" spans="1:16">
      <c r="A268" s="29"/>
      <c r="B268" s="70">
        <f t="shared" si="5"/>
        <v>45099</v>
      </c>
      <c r="C268" s="250" t="str">
        <f>IF(Data!C305="","",Data!C305)</f>
        <v/>
      </c>
      <c r="D268" s="29"/>
      <c r="E268" s="59" t="str">
        <f>IF(Data!E305="","",Data!E305)</f>
        <v/>
      </c>
      <c r="F268" s="59" t="str">
        <f>IF(Data!F305="","",Data!F305)</f>
        <v/>
      </c>
      <c r="G268" s="59" t="str">
        <f>IF(Data!G305="","",Data!G305)</f>
        <v/>
      </c>
      <c r="H268" s="59" t="str">
        <f>IF(Data!H305="","",Data!H305)</f>
        <v/>
      </c>
      <c r="I268" s="59" t="str">
        <f>IF(Data!I305="","",Data!I305)</f>
        <v/>
      </c>
      <c r="J268" s="59" t="str">
        <f>IF(Data!J305="","",Data!J305)</f>
        <v/>
      </c>
      <c r="K268" s="59" t="str">
        <f>IF(Data!K305="","",Data!K305)</f>
        <v/>
      </c>
      <c r="L268" s="59" t="str">
        <f>IF(Data!L305="","",Data!L305)</f>
        <v/>
      </c>
      <c r="M268" s="59" t="str">
        <f>IF(Data!M305="","",Data!M305)</f>
        <v/>
      </c>
      <c r="N268" s="59" t="str">
        <f>IF(Data!N305="","",Data!N305)</f>
        <v/>
      </c>
      <c r="O268" s="59" t="str">
        <f>IF(Data!O305="","",Data!O305)</f>
        <v/>
      </c>
      <c r="P268" s="59" t="str">
        <f>IF(Data!P305="","",Data!P305)</f>
        <v/>
      </c>
    </row>
    <row r="269" spans="1:16">
      <c r="A269" s="29"/>
      <c r="B269" s="70">
        <f t="shared" si="5"/>
        <v>45106</v>
      </c>
      <c r="C269" s="250" t="str">
        <f>IF(Data!C306="","",Data!C306)</f>
        <v/>
      </c>
      <c r="D269" s="29"/>
      <c r="E269" s="59" t="str">
        <f>IF(Data!E306="","",Data!E306)</f>
        <v/>
      </c>
      <c r="F269" s="59" t="str">
        <f>IF(Data!F306="","",Data!F306)</f>
        <v/>
      </c>
      <c r="G269" s="59" t="str">
        <f>IF(Data!G306="","",Data!G306)</f>
        <v/>
      </c>
      <c r="H269" s="59" t="str">
        <f>IF(Data!H306="","",Data!H306)</f>
        <v/>
      </c>
      <c r="I269" s="59" t="str">
        <f>IF(Data!I306="","",Data!I306)</f>
        <v/>
      </c>
      <c r="J269" s="59" t="str">
        <f>IF(Data!J306="","",Data!J306)</f>
        <v/>
      </c>
      <c r="K269" s="59" t="str">
        <f>IF(Data!K306="","",Data!K306)</f>
        <v/>
      </c>
      <c r="L269" s="59" t="str">
        <f>IF(Data!L306="","",Data!L306)</f>
        <v/>
      </c>
      <c r="M269" s="59" t="str">
        <f>IF(Data!M306="","",Data!M306)</f>
        <v/>
      </c>
      <c r="N269" s="59" t="str">
        <f>IF(Data!N306="","",Data!N306)</f>
        <v/>
      </c>
      <c r="O269" s="59" t="str">
        <f>IF(Data!O306="","",Data!O306)</f>
        <v/>
      </c>
      <c r="P269" s="59" t="str">
        <f>IF(Data!P306="","",Data!P306)</f>
        <v/>
      </c>
    </row>
    <row r="270" spans="1:16">
      <c r="A270" s="29"/>
      <c r="B270" s="70">
        <f t="shared" si="5"/>
        <v>45113</v>
      </c>
      <c r="C270" s="250" t="str">
        <f>IF(Data!C307="","",Data!C307)</f>
        <v/>
      </c>
      <c r="D270" s="29"/>
      <c r="E270" s="59" t="str">
        <f>IF(Data!E307="","",Data!E307)</f>
        <v/>
      </c>
      <c r="F270" s="59" t="str">
        <f>IF(Data!F307="","",Data!F307)</f>
        <v/>
      </c>
      <c r="G270" s="59" t="str">
        <f>IF(Data!G307="","",Data!G307)</f>
        <v/>
      </c>
      <c r="H270" s="59" t="str">
        <f>IF(Data!H307="","",Data!H307)</f>
        <v/>
      </c>
      <c r="I270" s="59" t="str">
        <f>IF(Data!I307="","",Data!I307)</f>
        <v/>
      </c>
      <c r="J270" s="59" t="str">
        <f>IF(Data!J307="","",Data!J307)</f>
        <v/>
      </c>
      <c r="K270" s="59" t="str">
        <f>IF(Data!K307="","",Data!K307)</f>
        <v/>
      </c>
      <c r="L270" s="59" t="str">
        <f>IF(Data!L307="","",Data!L307)</f>
        <v/>
      </c>
      <c r="M270" s="59" t="str">
        <f>IF(Data!M307="","",Data!M307)</f>
        <v/>
      </c>
      <c r="N270" s="59" t="str">
        <f>IF(Data!N307="","",Data!N307)</f>
        <v/>
      </c>
      <c r="O270" s="59" t="str">
        <f>IF(Data!O307="","",Data!O307)</f>
        <v/>
      </c>
      <c r="P270" s="59" t="str">
        <f>IF(Data!P307="","",Data!P307)</f>
        <v/>
      </c>
    </row>
    <row r="271" spans="1:16">
      <c r="A271" s="29"/>
      <c r="B271" s="70">
        <f t="shared" si="5"/>
        <v>45120</v>
      </c>
      <c r="C271" s="250" t="str">
        <f>IF(Data!C308="","",Data!C308)</f>
        <v/>
      </c>
      <c r="D271" s="29"/>
      <c r="E271" s="59" t="str">
        <f>IF(Data!E308="","",Data!E308)</f>
        <v/>
      </c>
      <c r="F271" s="59" t="str">
        <f>IF(Data!F308="","",Data!F308)</f>
        <v/>
      </c>
      <c r="G271" s="59" t="str">
        <f>IF(Data!G308="","",Data!G308)</f>
        <v/>
      </c>
      <c r="H271" s="59" t="str">
        <f>IF(Data!H308="","",Data!H308)</f>
        <v/>
      </c>
      <c r="I271" s="59" t="str">
        <f>IF(Data!I308="","",Data!I308)</f>
        <v/>
      </c>
      <c r="J271" s="59" t="str">
        <f>IF(Data!J308="","",Data!J308)</f>
        <v/>
      </c>
      <c r="K271" s="59" t="str">
        <f>IF(Data!K308="","",Data!K308)</f>
        <v/>
      </c>
      <c r="L271" s="59" t="str">
        <f>IF(Data!L308="","",Data!L308)</f>
        <v/>
      </c>
      <c r="M271" s="59" t="str">
        <f>IF(Data!M308="","",Data!M308)</f>
        <v/>
      </c>
      <c r="N271" s="59" t="str">
        <f>IF(Data!N308="","",Data!N308)</f>
        <v/>
      </c>
      <c r="O271" s="59" t="str">
        <f>IF(Data!O308="","",Data!O308)</f>
        <v/>
      </c>
      <c r="P271" s="59" t="str">
        <f>IF(Data!P308="","",Data!P308)</f>
        <v/>
      </c>
    </row>
    <row r="272" spans="1:16">
      <c r="A272" s="29"/>
      <c r="B272" s="70">
        <f t="shared" si="5"/>
        <v>45127</v>
      </c>
      <c r="C272" s="250" t="str">
        <f>IF(Data!C309="","",Data!C309)</f>
        <v/>
      </c>
      <c r="D272" s="29"/>
      <c r="E272" s="59" t="str">
        <f>IF(Data!E309="","",Data!E309)</f>
        <v/>
      </c>
      <c r="F272" s="59" t="str">
        <f>IF(Data!F309="","",Data!F309)</f>
        <v/>
      </c>
      <c r="G272" s="59" t="str">
        <f>IF(Data!G309="","",Data!G309)</f>
        <v/>
      </c>
      <c r="H272" s="59" t="str">
        <f>IF(Data!H309="","",Data!H309)</f>
        <v/>
      </c>
      <c r="I272" s="59" t="str">
        <f>IF(Data!I309="","",Data!I309)</f>
        <v/>
      </c>
      <c r="J272" s="59" t="str">
        <f>IF(Data!J309="","",Data!J309)</f>
        <v/>
      </c>
      <c r="K272" s="59" t="str">
        <f>IF(Data!K309="","",Data!K309)</f>
        <v/>
      </c>
      <c r="L272" s="59" t="str">
        <f>IF(Data!L309="","",Data!L309)</f>
        <v/>
      </c>
      <c r="M272" s="59" t="str">
        <f>IF(Data!M309="","",Data!M309)</f>
        <v/>
      </c>
      <c r="N272" s="59" t="str">
        <f>IF(Data!N309="","",Data!N309)</f>
        <v/>
      </c>
      <c r="O272" s="59" t="str">
        <f>IF(Data!O309="","",Data!O309)</f>
        <v/>
      </c>
      <c r="P272" s="59" t="str">
        <f>IF(Data!P309="","",Data!P309)</f>
        <v/>
      </c>
    </row>
    <row r="273" spans="1:16">
      <c r="A273" s="29"/>
      <c r="B273" s="70">
        <f t="shared" si="5"/>
        <v>45134</v>
      </c>
      <c r="C273" s="250" t="str">
        <f>IF(Data!C310="","",Data!C310)</f>
        <v/>
      </c>
      <c r="D273" s="29"/>
      <c r="E273" s="59" t="str">
        <f>IF(Data!E310="","",Data!E310)</f>
        <v/>
      </c>
      <c r="F273" s="59" t="str">
        <f>IF(Data!F310="","",Data!F310)</f>
        <v/>
      </c>
      <c r="G273" s="59" t="str">
        <f>IF(Data!G310="","",Data!G310)</f>
        <v/>
      </c>
      <c r="H273" s="59" t="str">
        <f>IF(Data!H310="","",Data!H310)</f>
        <v/>
      </c>
      <c r="I273" s="59" t="str">
        <f>IF(Data!I310="","",Data!I310)</f>
        <v/>
      </c>
      <c r="J273" s="59" t="str">
        <f>IF(Data!J310="","",Data!J310)</f>
        <v/>
      </c>
      <c r="K273" s="59" t="str">
        <f>IF(Data!K310="","",Data!K310)</f>
        <v/>
      </c>
      <c r="L273" s="59" t="str">
        <f>IF(Data!L310="","",Data!L310)</f>
        <v/>
      </c>
      <c r="M273" s="59" t="str">
        <f>IF(Data!M310="","",Data!M310)</f>
        <v/>
      </c>
      <c r="N273" s="59" t="str">
        <f>IF(Data!N310="","",Data!N310)</f>
        <v/>
      </c>
      <c r="O273" s="59" t="str">
        <f>IF(Data!O310="","",Data!O310)</f>
        <v/>
      </c>
      <c r="P273" s="59" t="str">
        <f>IF(Data!P310="","",Data!P310)</f>
        <v/>
      </c>
    </row>
    <row r="274" spans="1:16">
      <c r="A274" s="29"/>
      <c r="B274" s="70">
        <f t="shared" si="5"/>
        <v>45141</v>
      </c>
      <c r="C274" s="250" t="str">
        <f>IF(Data!C311="","",Data!C311)</f>
        <v/>
      </c>
      <c r="D274" s="29"/>
      <c r="E274" s="59" t="str">
        <f>IF(Data!E311="","",Data!E311)</f>
        <v/>
      </c>
      <c r="F274" s="59" t="str">
        <f>IF(Data!F311="","",Data!F311)</f>
        <v/>
      </c>
      <c r="G274" s="59" t="str">
        <f>IF(Data!G311="","",Data!G311)</f>
        <v/>
      </c>
      <c r="H274" s="59" t="str">
        <f>IF(Data!H311="","",Data!H311)</f>
        <v/>
      </c>
      <c r="I274" s="59" t="str">
        <f>IF(Data!I311="","",Data!I311)</f>
        <v/>
      </c>
      <c r="J274" s="59" t="str">
        <f>IF(Data!J311="","",Data!J311)</f>
        <v/>
      </c>
      <c r="K274" s="59" t="str">
        <f>IF(Data!K311="","",Data!K311)</f>
        <v/>
      </c>
      <c r="L274" s="59" t="str">
        <f>IF(Data!L311="","",Data!L311)</f>
        <v/>
      </c>
      <c r="M274" s="59" t="str">
        <f>IF(Data!M311="","",Data!M311)</f>
        <v/>
      </c>
      <c r="N274" s="59" t="str">
        <f>IF(Data!N311="","",Data!N311)</f>
        <v/>
      </c>
      <c r="O274" s="59" t="str">
        <f>IF(Data!O311="","",Data!O311)</f>
        <v/>
      </c>
      <c r="P274" s="59" t="str">
        <f>IF(Data!P311="","",Data!P311)</f>
        <v/>
      </c>
    </row>
    <row r="275" spans="1:16">
      <c r="A275" s="29"/>
      <c r="B275" s="70">
        <f t="shared" si="5"/>
        <v>45148</v>
      </c>
      <c r="C275" s="250" t="str">
        <f>IF(Data!C312="","",Data!C312)</f>
        <v/>
      </c>
      <c r="D275" s="29"/>
      <c r="E275" s="59" t="str">
        <f>IF(Data!E312="","",Data!E312)</f>
        <v/>
      </c>
      <c r="F275" s="59" t="str">
        <f>IF(Data!F312="","",Data!F312)</f>
        <v/>
      </c>
      <c r="G275" s="59" t="str">
        <f>IF(Data!G312="","",Data!G312)</f>
        <v/>
      </c>
      <c r="H275" s="59" t="str">
        <f>IF(Data!H312="","",Data!H312)</f>
        <v/>
      </c>
      <c r="I275" s="59" t="str">
        <f>IF(Data!I312="","",Data!I312)</f>
        <v/>
      </c>
      <c r="J275" s="59" t="str">
        <f>IF(Data!J312="","",Data!J312)</f>
        <v/>
      </c>
      <c r="K275" s="59" t="str">
        <f>IF(Data!K312="","",Data!K312)</f>
        <v/>
      </c>
      <c r="L275" s="59" t="str">
        <f>IF(Data!L312="","",Data!L312)</f>
        <v/>
      </c>
      <c r="M275" s="59" t="str">
        <f>IF(Data!M312="","",Data!M312)</f>
        <v/>
      </c>
      <c r="N275" s="59" t="str">
        <f>IF(Data!N312="","",Data!N312)</f>
        <v/>
      </c>
      <c r="O275" s="59" t="str">
        <f>IF(Data!O312="","",Data!O312)</f>
        <v/>
      </c>
      <c r="P275" s="59" t="str">
        <f>IF(Data!P312="","",Data!P312)</f>
        <v/>
      </c>
    </row>
    <row r="276" spans="1:16">
      <c r="A276" s="29"/>
      <c r="B276" s="70">
        <f t="shared" si="5"/>
        <v>45155</v>
      </c>
      <c r="C276" s="250" t="str">
        <f>IF(Data!C313="","",Data!C313)</f>
        <v/>
      </c>
      <c r="D276" s="29"/>
      <c r="E276" s="59" t="str">
        <f>IF(Data!E313="","",Data!E313)</f>
        <v/>
      </c>
      <c r="F276" s="59" t="str">
        <f>IF(Data!F313="","",Data!F313)</f>
        <v/>
      </c>
      <c r="G276" s="59" t="str">
        <f>IF(Data!G313="","",Data!G313)</f>
        <v/>
      </c>
      <c r="H276" s="59" t="str">
        <f>IF(Data!H313="","",Data!H313)</f>
        <v/>
      </c>
      <c r="I276" s="59" t="str">
        <f>IF(Data!I313="","",Data!I313)</f>
        <v/>
      </c>
      <c r="J276" s="59" t="str">
        <f>IF(Data!J313="","",Data!J313)</f>
        <v/>
      </c>
      <c r="K276" s="59" t="str">
        <f>IF(Data!K313="","",Data!K313)</f>
        <v/>
      </c>
      <c r="L276" s="59" t="str">
        <f>IF(Data!L313="","",Data!L313)</f>
        <v/>
      </c>
      <c r="M276" s="59" t="str">
        <f>IF(Data!M313="","",Data!M313)</f>
        <v/>
      </c>
      <c r="N276" s="59" t="str">
        <f>IF(Data!N313="","",Data!N313)</f>
        <v/>
      </c>
      <c r="O276" s="59" t="str">
        <f>IF(Data!O313="","",Data!O313)</f>
        <v/>
      </c>
      <c r="P276" s="59" t="str">
        <f>IF(Data!P313="","",Data!P313)</f>
        <v/>
      </c>
    </row>
    <row r="277" spans="1:16">
      <c r="A277" s="29"/>
      <c r="B277" s="70">
        <f t="shared" si="5"/>
        <v>45162</v>
      </c>
      <c r="C277" s="250" t="str">
        <f>IF(Data!C314="","",Data!C314)</f>
        <v/>
      </c>
      <c r="D277" s="29"/>
      <c r="E277" s="59" t="str">
        <f>IF(Data!E314="","",Data!E314)</f>
        <v/>
      </c>
      <c r="F277" s="59" t="str">
        <f>IF(Data!F314="","",Data!F314)</f>
        <v/>
      </c>
      <c r="G277" s="59" t="str">
        <f>IF(Data!G314="","",Data!G314)</f>
        <v/>
      </c>
      <c r="H277" s="59" t="str">
        <f>IF(Data!H314="","",Data!H314)</f>
        <v/>
      </c>
      <c r="I277" s="59" t="str">
        <f>IF(Data!I314="","",Data!I314)</f>
        <v/>
      </c>
      <c r="J277" s="59" t="str">
        <f>IF(Data!J314="","",Data!J314)</f>
        <v/>
      </c>
      <c r="K277" s="59" t="str">
        <f>IF(Data!K314="","",Data!K314)</f>
        <v/>
      </c>
      <c r="L277" s="59" t="str">
        <f>IF(Data!L314="","",Data!L314)</f>
        <v/>
      </c>
      <c r="M277" s="59" t="str">
        <f>IF(Data!M314="","",Data!M314)</f>
        <v/>
      </c>
      <c r="N277" s="59" t="str">
        <f>IF(Data!N314="","",Data!N314)</f>
        <v/>
      </c>
      <c r="O277" s="59" t="str">
        <f>IF(Data!O314="","",Data!O314)</f>
        <v/>
      </c>
      <c r="P277" s="59" t="str">
        <f>IF(Data!P314="","",Data!P314)</f>
        <v/>
      </c>
    </row>
    <row r="278" spans="1:16">
      <c r="A278" s="29"/>
      <c r="B278" s="70">
        <f t="shared" si="5"/>
        <v>45169</v>
      </c>
      <c r="C278" s="250" t="str">
        <f>IF(Data!C315="","",Data!C315)</f>
        <v/>
      </c>
      <c r="D278" s="29"/>
      <c r="E278" s="59" t="str">
        <f>IF(Data!E315="","",Data!E315)</f>
        <v/>
      </c>
      <c r="F278" s="59" t="str">
        <f>IF(Data!F315="","",Data!F315)</f>
        <v/>
      </c>
      <c r="G278" s="59" t="str">
        <f>IF(Data!G315="","",Data!G315)</f>
        <v/>
      </c>
      <c r="H278" s="59" t="str">
        <f>IF(Data!H315="","",Data!H315)</f>
        <v/>
      </c>
      <c r="I278" s="59" t="str">
        <f>IF(Data!I315="","",Data!I315)</f>
        <v/>
      </c>
      <c r="J278" s="59" t="str">
        <f>IF(Data!J315="","",Data!J315)</f>
        <v/>
      </c>
      <c r="K278" s="59" t="str">
        <f>IF(Data!K315="","",Data!K315)</f>
        <v/>
      </c>
      <c r="L278" s="59" t="str">
        <f>IF(Data!L315="","",Data!L315)</f>
        <v/>
      </c>
      <c r="M278" s="59" t="str">
        <f>IF(Data!M315="","",Data!M315)</f>
        <v/>
      </c>
      <c r="N278" s="59" t="str">
        <f>IF(Data!N315="","",Data!N315)</f>
        <v/>
      </c>
      <c r="O278" s="59" t="str">
        <f>IF(Data!O315="","",Data!O315)</f>
        <v/>
      </c>
      <c r="P278" s="59" t="str">
        <f>IF(Data!P315="","",Data!P315)</f>
        <v/>
      </c>
    </row>
    <row r="279" spans="1:16">
      <c r="A279" s="29"/>
      <c r="B279" s="70">
        <f t="shared" si="5"/>
        <v>45176</v>
      </c>
      <c r="C279" s="250" t="str">
        <f>IF(Data!C316="","",Data!C316)</f>
        <v/>
      </c>
      <c r="D279" s="29"/>
      <c r="E279" s="59" t="str">
        <f>IF(Data!E316="","",Data!E316)</f>
        <v/>
      </c>
      <c r="F279" s="59" t="str">
        <f>IF(Data!F316="","",Data!F316)</f>
        <v/>
      </c>
      <c r="G279" s="59" t="str">
        <f>IF(Data!G316="","",Data!G316)</f>
        <v/>
      </c>
      <c r="H279" s="59" t="str">
        <f>IF(Data!H316="","",Data!H316)</f>
        <v/>
      </c>
      <c r="I279" s="59" t="str">
        <f>IF(Data!I316="","",Data!I316)</f>
        <v/>
      </c>
      <c r="J279" s="59" t="str">
        <f>IF(Data!J316="","",Data!J316)</f>
        <v/>
      </c>
      <c r="K279" s="59" t="str">
        <f>IF(Data!K316="","",Data!K316)</f>
        <v/>
      </c>
      <c r="L279" s="59" t="str">
        <f>IF(Data!L316="","",Data!L316)</f>
        <v/>
      </c>
      <c r="M279" s="59" t="str">
        <f>IF(Data!M316="","",Data!M316)</f>
        <v/>
      </c>
      <c r="N279" s="59" t="str">
        <f>IF(Data!N316="","",Data!N316)</f>
        <v/>
      </c>
      <c r="O279" s="59" t="str">
        <f>IF(Data!O316="","",Data!O316)</f>
        <v/>
      </c>
      <c r="P279" s="59" t="str">
        <f>IF(Data!P316="","",Data!P316)</f>
        <v/>
      </c>
    </row>
    <row r="280" spans="1:16">
      <c r="A280" s="29"/>
      <c r="B280" s="70">
        <f t="shared" si="5"/>
        <v>45183</v>
      </c>
      <c r="C280" s="250" t="str">
        <f>IF(Data!C317="","",Data!C317)</f>
        <v/>
      </c>
      <c r="D280" s="29"/>
      <c r="E280" s="59" t="str">
        <f>IF(Data!E317="","",Data!E317)</f>
        <v/>
      </c>
      <c r="F280" s="59" t="str">
        <f>IF(Data!F317="","",Data!F317)</f>
        <v/>
      </c>
      <c r="G280" s="59" t="str">
        <f>IF(Data!G317="","",Data!G317)</f>
        <v/>
      </c>
      <c r="H280" s="59" t="str">
        <f>IF(Data!H317="","",Data!H317)</f>
        <v/>
      </c>
      <c r="I280" s="59" t="str">
        <f>IF(Data!I317="","",Data!I317)</f>
        <v/>
      </c>
      <c r="J280" s="59" t="str">
        <f>IF(Data!J317="","",Data!J317)</f>
        <v/>
      </c>
      <c r="K280" s="59" t="str">
        <f>IF(Data!K317="","",Data!K317)</f>
        <v/>
      </c>
      <c r="L280" s="59" t="str">
        <f>IF(Data!L317="","",Data!L317)</f>
        <v/>
      </c>
      <c r="M280" s="59" t="str">
        <f>IF(Data!M317="","",Data!M317)</f>
        <v/>
      </c>
      <c r="N280" s="59" t="str">
        <f>IF(Data!N317="","",Data!N317)</f>
        <v/>
      </c>
      <c r="O280" s="59" t="str">
        <f>IF(Data!O317="","",Data!O317)</f>
        <v/>
      </c>
      <c r="P280" s="59" t="str">
        <f>IF(Data!P317="","",Data!P317)</f>
        <v/>
      </c>
    </row>
    <row r="281" spans="1:16">
      <c r="A281" s="29"/>
      <c r="B281" s="70">
        <f t="shared" si="5"/>
        <v>45190</v>
      </c>
      <c r="C281" s="250" t="str">
        <f>IF(Data!C318="","",Data!C318)</f>
        <v/>
      </c>
      <c r="D281" s="29"/>
      <c r="E281" s="59" t="str">
        <f>IF(Data!E318="","",Data!E318)</f>
        <v/>
      </c>
      <c r="F281" s="59" t="str">
        <f>IF(Data!F318="","",Data!F318)</f>
        <v/>
      </c>
      <c r="G281" s="59" t="str">
        <f>IF(Data!G318="","",Data!G318)</f>
        <v/>
      </c>
      <c r="H281" s="59" t="str">
        <f>IF(Data!H318="","",Data!H318)</f>
        <v/>
      </c>
      <c r="I281" s="59" t="str">
        <f>IF(Data!I318="","",Data!I318)</f>
        <v/>
      </c>
      <c r="J281" s="59" t="str">
        <f>IF(Data!J318="","",Data!J318)</f>
        <v/>
      </c>
      <c r="K281" s="59" t="str">
        <f>IF(Data!K318="","",Data!K318)</f>
        <v/>
      </c>
      <c r="L281" s="59" t="str">
        <f>IF(Data!L318="","",Data!L318)</f>
        <v/>
      </c>
      <c r="M281" s="59" t="str">
        <f>IF(Data!M318="","",Data!M318)</f>
        <v/>
      </c>
      <c r="N281" s="59" t="str">
        <f>IF(Data!N318="","",Data!N318)</f>
        <v/>
      </c>
      <c r="O281" s="59" t="str">
        <f>IF(Data!O318="","",Data!O318)</f>
        <v/>
      </c>
      <c r="P281" s="59" t="str">
        <f>IF(Data!P318="","",Data!P318)</f>
        <v/>
      </c>
    </row>
    <row r="282" spans="1:16">
      <c r="A282" s="29"/>
      <c r="B282" s="70">
        <f t="shared" si="5"/>
        <v>45197</v>
      </c>
      <c r="C282" s="250" t="str">
        <f>IF(Data!C319="","",Data!C319)</f>
        <v/>
      </c>
      <c r="D282" s="29"/>
      <c r="E282" s="59" t="str">
        <f>IF(Data!E319="","",Data!E319)</f>
        <v/>
      </c>
      <c r="F282" s="59" t="str">
        <f>IF(Data!F319="","",Data!F319)</f>
        <v/>
      </c>
      <c r="G282" s="59" t="str">
        <f>IF(Data!G319="","",Data!G319)</f>
        <v/>
      </c>
      <c r="H282" s="59" t="str">
        <f>IF(Data!H319="","",Data!H319)</f>
        <v/>
      </c>
      <c r="I282" s="59" t="str">
        <f>IF(Data!I319="","",Data!I319)</f>
        <v/>
      </c>
      <c r="J282" s="59" t="str">
        <f>IF(Data!J319="","",Data!J319)</f>
        <v/>
      </c>
      <c r="K282" s="59" t="str">
        <f>IF(Data!K319="","",Data!K319)</f>
        <v/>
      </c>
      <c r="L282" s="59" t="str">
        <f>IF(Data!L319="","",Data!L319)</f>
        <v/>
      </c>
      <c r="M282" s="59" t="str">
        <f>IF(Data!M319="","",Data!M319)</f>
        <v/>
      </c>
      <c r="N282" s="59" t="str">
        <f>IF(Data!N319="","",Data!N319)</f>
        <v/>
      </c>
      <c r="O282" s="59" t="str">
        <f>IF(Data!O319="","",Data!O319)</f>
        <v/>
      </c>
      <c r="P282" s="59" t="str">
        <f>IF(Data!P319="","",Data!P319)</f>
        <v/>
      </c>
    </row>
    <row r="283" spans="1:16">
      <c r="A283" s="29"/>
      <c r="B283" s="70">
        <f t="shared" si="5"/>
        <v>45204</v>
      </c>
      <c r="C283" s="250">
        <f>IF(Data!C320="","",Data!C320)</f>
        <v>45205</v>
      </c>
      <c r="D283" s="29"/>
      <c r="E283" s="59">
        <f>IF(Data!E320="","",Data!E320)</f>
        <v>76.400000000000006</v>
      </c>
      <c r="F283" s="59" t="str">
        <f>IF(Data!F320="","",Data!F320)</f>
        <v/>
      </c>
      <c r="G283" s="59" t="str">
        <f>IF(Data!G320="","",Data!G320)</f>
        <v/>
      </c>
      <c r="H283" s="59" t="str">
        <f>IF(Data!H320="","",Data!H320)</f>
        <v/>
      </c>
      <c r="I283" s="59" t="str">
        <f>IF(Data!I320="","",Data!I320)</f>
        <v/>
      </c>
      <c r="J283" s="59" t="str">
        <f>IF(Data!J320="","",Data!J320)</f>
        <v/>
      </c>
      <c r="K283" s="59" t="str">
        <f>IF(Data!K320="","",Data!K320)</f>
        <v/>
      </c>
      <c r="L283" s="59" t="str">
        <f>IF(Data!L320="","",Data!L320)</f>
        <v/>
      </c>
      <c r="M283" s="59" t="str">
        <f>IF(Data!M320="","",Data!M320)</f>
        <v/>
      </c>
      <c r="N283" s="59" t="str">
        <f>IF(Data!N320="","",Data!N320)</f>
        <v/>
      </c>
      <c r="O283" s="59" t="str">
        <f>IF(Data!O320="","",Data!O320)</f>
        <v/>
      </c>
      <c r="P283" s="59" t="str">
        <f>IF(Data!P320="","",Data!P320)</f>
        <v/>
      </c>
    </row>
    <row r="284" spans="1:16">
      <c r="A284" s="29"/>
      <c r="B284" s="70">
        <f t="shared" si="5"/>
        <v>45211</v>
      </c>
      <c r="C284" s="250" t="str">
        <f>IF(Data!C321="","",Data!C321)</f>
        <v/>
      </c>
      <c r="D284" s="29"/>
      <c r="E284" s="59">
        <f>IF(Data!E321="","",Data!E321)</f>
        <v>76.400000000000006</v>
      </c>
      <c r="F284" s="59" t="str">
        <f>IF(Data!F321="","",Data!F321)</f>
        <v/>
      </c>
      <c r="G284" s="59" t="str">
        <f>IF(Data!G321="","",Data!G321)</f>
        <v/>
      </c>
      <c r="H284" s="59" t="str">
        <f>IF(Data!H321="","",Data!H321)</f>
        <v/>
      </c>
      <c r="I284" s="59" t="str">
        <f>IF(Data!I321="","",Data!I321)</f>
        <v/>
      </c>
      <c r="J284" s="59" t="str">
        <f>IF(Data!J321="","",Data!J321)</f>
        <v/>
      </c>
      <c r="K284" s="59" t="str">
        <f>IF(Data!K321="","",Data!K321)</f>
        <v/>
      </c>
      <c r="L284" s="59" t="str">
        <f>IF(Data!L321="","",Data!L321)</f>
        <v/>
      </c>
      <c r="M284" s="59" t="str">
        <f>IF(Data!M321="","",Data!M321)</f>
        <v/>
      </c>
      <c r="N284" s="59" t="str">
        <f>IF(Data!N321="","",Data!N321)</f>
        <v/>
      </c>
      <c r="O284" s="59" t="str">
        <f>IF(Data!O321="","",Data!O321)</f>
        <v/>
      </c>
      <c r="P284" s="59" t="str">
        <f>IF(Data!P321="","",Data!P321)</f>
        <v/>
      </c>
    </row>
    <row r="285" spans="1:16">
      <c r="A285" s="29"/>
      <c r="B285" s="70">
        <f t="shared" si="5"/>
        <v>45218</v>
      </c>
      <c r="C285" s="250" t="str">
        <f>IF(Data!C322="","",Data!C322)</f>
        <v/>
      </c>
      <c r="D285" s="29"/>
      <c r="E285" s="59">
        <f>IF(Data!E322="","",Data!E322)</f>
        <v>76.400000000000006</v>
      </c>
      <c r="F285" s="59" t="str">
        <f>IF(Data!F322="","",Data!F322)</f>
        <v/>
      </c>
      <c r="G285" s="59" t="str">
        <f>IF(Data!G322="","",Data!G322)</f>
        <v/>
      </c>
      <c r="H285" s="59" t="str">
        <f>IF(Data!H322="","",Data!H322)</f>
        <v/>
      </c>
      <c r="I285" s="59" t="str">
        <f>IF(Data!I322="","",Data!I322)</f>
        <v/>
      </c>
      <c r="J285" s="59" t="str">
        <f>IF(Data!J322="","",Data!J322)</f>
        <v/>
      </c>
      <c r="K285" s="59" t="str">
        <f>IF(Data!K322="","",Data!K322)</f>
        <v/>
      </c>
      <c r="L285" s="59" t="str">
        <f>IF(Data!L322="","",Data!L322)</f>
        <v/>
      </c>
      <c r="M285" s="59" t="str">
        <f>IF(Data!M322="","",Data!M322)</f>
        <v/>
      </c>
      <c r="N285" s="59" t="str">
        <f>IF(Data!N322="","",Data!N322)</f>
        <v/>
      </c>
      <c r="O285" s="59" t="str">
        <f>IF(Data!O322="","",Data!O322)</f>
        <v/>
      </c>
      <c r="P285" s="59" t="str">
        <f>IF(Data!P322="","",Data!P322)</f>
        <v/>
      </c>
    </row>
    <row r="286" spans="1:16">
      <c r="A286" s="29"/>
      <c r="B286" s="70">
        <f t="shared" si="5"/>
        <v>45225</v>
      </c>
      <c r="C286" s="250" t="str">
        <f>IF(Data!C323="","",Data!C323)</f>
        <v/>
      </c>
      <c r="D286" s="29"/>
      <c r="E286" s="59">
        <f>IF(Data!E323="","",Data!E323)</f>
        <v>76.400000000000006</v>
      </c>
      <c r="F286" s="59" t="str">
        <f>IF(Data!F323="","",Data!F323)</f>
        <v/>
      </c>
      <c r="G286" s="59" t="str">
        <f>IF(Data!G323="","",Data!G323)</f>
        <v/>
      </c>
      <c r="H286" s="59" t="str">
        <f>IF(Data!H323="","",Data!H323)</f>
        <v/>
      </c>
      <c r="I286" s="59" t="str">
        <f>IF(Data!I323="","",Data!I323)</f>
        <v/>
      </c>
      <c r="J286" s="59" t="str">
        <f>IF(Data!J323="","",Data!J323)</f>
        <v/>
      </c>
      <c r="K286" s="59" t="str">
        <f>IF(Data!K323="","",Data!K323)</f>
        <v/>
      </c>
      <c r="L286" s="59" t="str">
        <f>IF(Data!L323="","",Data!L323)</f>
        <v/>
      </c>
      <c r="M286" s="59" t="str">
        <f>IF(Data!M323="","",Data!M323)</f>
        <v/>
      </c>
      <c r="N286" s="59" t="str">
        <f>IF(Data!N323="","",Data!N323)</f>
        <v/>
      </c>
      <c r="O286" s="59" t="str">
        <f>IF(Data!O323="","",Data!O323)</f>
        <v/>
      </c>
      <c r="P286" s="59" t="str">
        <f>IF(Data!P323="","",Data!P323)</f>
        <v/>
      </c>
    </row>
    <row r="287" spans="1:16">
      <c r="A287" s="29"/>
      <c r="B287" s="70">
        <f t="shared" si="5"/>
        <v>45232</v>
      </c>
      <c r="C287" s="250">
        <f>IF(Data!C324="","",Data!C324)</f>
        <v>45233</v>
      </c>
      <c r="D287" s="29"/>
      <c r="E287" s="59">
        <f>IF(Data!E324="","",Data!E324)</f>
        <v>76.400000000000006</v>
      </c>
      <c r="F287" s="59">
        <f>IF(Data!F324="","",Data!F324)</f>
        <v>76.3</v>
      </c>
      <c r="G287" s="59" t="str">
        <f>IF(Data!G324="","",Data!G324)</f>
        <v/>
      </c>
      <c r="H287" s="59" t="str">
        <f>IF(Data!H324="","",Data!H324)</f>
        <v/>
      </c>
      <c r="I287" s="59" t="str">
        <f>IF(Data!I324="","",Data!I324)</f>
        <v/>
      </c>
      <c r="J287" s="59" t="str">
        <f>IF(Data!J324="","",Data!J324)</f>
        <v/>
      </c>
      <c r="K287" s="59" t="str">
        <f>IF(Data!K324="","",Data!K324)</f>
        <v/>
      </c>
      <c r="L287" s="59" t="str">
        <f>IF(Data!L324="","",Data!L324)</f>
        <v/>
      </c>
      <c r="M287" s="59" t="str">
        <f>IF(Data!M324="","",Data!M324)</f>
        <v/>
      </c>
      <c r="N287" s="59" t="str">
        <f>IF(Data!N324="","",Data!N324)</f>
        <v/>
      </c>
      <c r="O287" s="59" t="str">
        <f>IF(Data!O324="","",Data!O324)</f>
        <v/>
      </c>
      <c r="P287" s="59" t="str">
        <f>IF(Data!P324="","",Data!P324)</f>
        <v/>
      </c>
    </row>
    <row r="288" spans="1:16">
      <c r="A288" s="29"/>
      <c r="B288" s="70">
        <f t="shared" si="5"/>
        <v>45239</v>
      </c>
      <c r="C288" s="250" t="str">
        <f>IF(Data!C325="","",Data!C325)</f>
        <v/>
      </c>
      <c r="D288" s="29"/>
      <c r="E288" s="59">
        <f>IF(Data!E325="","",Data!E325)</f>
        <v>76.400000000000006</v>
      </c>
      <c r="F288" s="59">
        <f>IF(Data!F325="","",Data!F325)</f>
        <v>76.3</v>
      </c>
      <c r="G288" s="59" t="str">
        <f>IF(Data!G325="","",Data!G325)</f>
        <v/>
      </c>
      <c r="H288" s="59" t="str">
        <f>IF(Data!H325="","",Data!H325)</f>
        <v/>
      </c>
      <c r="I288" s="59" t="str">
        <f>IF(Data!I325="","",Data!I325)</f>
        <v/>
      </c>
      <c r="J288" s="59" t="str">
        <f>IF(Data!J325="","",Data!J325)</f>
        <v/>
      </c>
      <c r="K288" s="59" t="str">
        <f>IF(Data!K325="","",Data!K325)</f>
        <v/>
      </c>
      <c r="L288" s="59" t="str">
        <f>IF(Data!L325="","",Data!L325)</f>
        <v/>
      </c>
      <c r="M288" s="59" t="str">
        <f>IF(Data!M325="","",Data!M325)</f>
        <v/>
      </c>
      <c r="N288" s="59" t="str">
        <f>IF(Data!N325="","",Data!N325)</f>
        <v/>
      </c>
      <c r="O288" s="59" t="str">
        <f>IF(Data!O325="","",Data!O325)</f>
        <v/>
      </c>
      <c r="P288" s="59" t="str">
        <f>IF(Data!P325="","",Data!P325)</f>
        <v/>
      </c>
    </row>
    <row r="289" spans="1:16">
      <c r="A289" s="29"/>
      <c r="B289" s="70">
        <f t="shared" si="5"/>
        <v>45246</v>
      </c>
      <c r="C289" s="250" t="str">
        <f>IF(Data!C326="","",Data!C326)</f>
        <v/>
      </c>
      <c r="D289" s="29"/>
      <c r="E289" s="59">
        <f>IF(Data!E326="","",Data!E326)</f>
        <v>76.400000000000006</v>
      </c>
      <c r="F289" s="59">
        <f>IF(Data!F326="","",Data!F326)</f>
        <v>76.3</v>
      </c>
      <c r="G289" s="59" t="str">
        <f>IF(Data!G326="","",Data!G326)</f>
        <v/>
      </c>
      <c r="H289" s="59" t="str">
        <f>IF(Data!H326="","",Data!H326)</f>
        <v/>
      </c>
      <c r="I289" s="59" t="str">
        <f>IF(Data!I326="","",Data!I326)</f>
        <v/>
      </c>
      <c r="J289" s="59" t="str">
        <f>IF(Data!J326="","",Data!J326)</f>
        <v/>
      </c>
      <c r="K289" s="59" t="str">
        <f>IF(Data!K326="","",Data!K326)</f>
        <v/>
      </c>
      <c r="L289" s="59" t="str">
        <f>IF(Data!L326="","",Data!L326)</f>
        <v/>
      </c>
      <c r="M289" s="59" t="str">
        <f>IF(Data!M326="","",Data!M326)</f>
        <v/>
      </c>
      <c r="N289" s="59" t="str">
        <f>IF(Data!N326="","",Data!N326)</f>
        <v/>
      </c>
      <c r="O289" s="59" t="str">
        <f>IF(Data!O326="","",Data!O326)</f>
        <v/>
      </c>
      <c r="P289" s="59" t="str">
        <f>IF(Data!P326="","",Data!P326)</f>
        <v/>
      </c>
    </row>
    <row r="290" spans="1:16">
      <c r="A290" s="29"/>
      <c r="B290" s="70">
        <f t="shared" si="5"/>
        <v>45253</v>
      </c>
      <c r="C290" s="250" t="str">
        <f>IF(Data!C327="","",Data!C327)</f>
        <v/>
      </c>
      <c r="D290" s="29"/>
      <c r="E290" s="59">
        <f>IF(Data!E327="","",Data!E327)</f>
        <v>76.400000000000006</v>
      </c>
      <c r="F290" s="59">
        <f>IF(Data!F327="","",Data!F327)</f>
        <v>76.3</v>
      </c>
      <c r="G290" s="59" t="str">
        <f>IF(Data!G327="","",Data!G327)</f>
        <v/>
      </c>
      <c r="H290" s="59" t="str">
        <f>IF(Data!H327="","",Data!H327)</f>
        <v/>
      </c>
      <c r="I290" s="59" t="str">
        <f>IF(Data!I327="","",Data!I327)</f>
        <v/>
      </c>
      <c r="J290" s="59" t="str">
        <f>IF(Data!J327="","",Data!J327)</f>
        <v/>
      </c>
      <c r="K290" s="59" t="str">
        <f>IF(Data!K327="","",Data!K327)</f>
        <v/>
      </c>
      <c r="L290" s="59" t="str">
        <f>IF(Data!L327="","",Data!L327)</f>
        <v/>
      </c>
      <c r="M290" s="59" t="str">
        <f>IF(Data!M327="","",Data!M327)</f>
        <v/>
      </c>
      <c r="N290" s="59" t="str">
        <f>IF(Data!N327="","",Data!N327)</f>
        <v/>
      </c>
      <c r="O290" s="59" t="str">
        <f>IF(Data!O327="","",Data!O327)</f>
        <v/>
      </c>
      <c r="P290" s="59" t="str">
        <f>IF(Data!P327="","",Data!P327)</f>
        <v/>
      </c>
    </row>
    <row r="291" spans="1:16">
      <c r="A291" s="29"/>
      <c r="B291" s="70">
        <f t="shared" si="5"/>
        <v>45260</v>
      </c>
      <c r="C291" s="250">
        <f>IF(Data!C328="","",Data!C328)</f>
        <v>45261</v>
      </c>
      <c r="D291" s="29"/>
      <c r="E291" s="59">
        <f>IF(Data!E328="","",Data!E328)</f>
        <v>76.400000000000006</v>
      </c>
      <c r="F291" s="59">
        <f>IF(Data!F328="","",Data!F328)</f>
        <v>76.3</v>
      </c>
      <c r="G291" s="59">
        <f>IF(Data!G328="","",Data!G328)</f>
        <v>75.099999999999994</v>
      </c>
      <c r="H291" s="59" t="str">
        <f>IF(Data!H328="","",Data!H328)</f>
        <v/>
      </c>
      <c r="I291" s="59" t="str">
        <f>IF(Data!I328="","",Data!I328)</f>
        <v/>
      </c>
      <c r="J291" s="59" t="str">
        <f>IF(Data!J328="","",Data!J328)</f>
        <v/>
      </c>
      <c r="K291" s="59" t="str">
        <f>IF(Data!K328="","",Data!K328)</f>
        <v/>
      </c>
      <c r="L291" s="59" t="str">
        <f>IF(Data!L328="","",Data!L328)</f>
        <v/>
      </c>
      <c r="M291" s="59" t="str">
        <f>IF(Data!M328="","",Data!M328)</f>
        <v/>
      </c>
      <c r="N291" s="59" t="str">
        <f>IF(Data!N328="","",Data!N328)</f>
        <v/>
      </c>
      <c r="O291" s="59" t="str">
        <f>IF(Data!O328="","",Data!O328)</f>
        <v/>
      </c>
      <c r="P291" s="59" t="str">
        <f>IF(Data!P328="","",Data!P328)</f>
        <v/>
      </c>
    </row>
    <row r="292" spans="1:16">
      <c r="A292" s="29"/>
      <c r="B292" s="70">
        <f t="shared" si="5"/>
        <v>45267</v>
      </c>
      <c r="C292" s="250" t="str">
        <f>IF(Data!C329="","",Data!C329)</f>
        <v/>
      </c>
      <c r="D292" s="29"/>
      <c r="E292" s="59">
        <f>IF(Data!E329="","",Data!E329)</f>
        <v>76.400000000000006</v>
      </c>
      <c r="F292" s="59">
        <f>IF(Data!F329="","",Data!F329)</f>
        <v>76.3</v>
      </c>
      <c r="G292" s="59">
        <f>IF(Data!G329="","",Data!G329)</f>
        <v>75.099999999999994</v>
      </c>
      <c r="H292" s="59" t="str">
        <f>IF(Data!H329="","",Data!H329)</f>
        <v/>
      </c>
      <c r="I292" s="59" t="str">
        <f>IF(Data!I329="","",Data!I329)</f>
        <v/>
      </c>
      <c r="J292" s="59" t="str">
        <f>IF(Data!J329="","",Data!J329)</f>
        <v/>
      </c>
      <c r="K292" s="59" t="str">
        <f>IF(Data!K329="","",Data!K329)</f>
        <v/>
      </c>
      <c r="L292" s="59" t="str">
        <f>IF(Data!L329="","",Data!L329)</f>
        <v/>
      </c>
      <c r="M292" s="59" t="str">
        <f>IF(Data!M329="","",Data!M329)</f>
        <v/>
      </c>
      <c r="N292" s="59" t="str">
        <f>IF(Data!N329="","",Data!N329)</f>
        <v/>
      </c>
      <c r="O292" s="59" t="str">
        <f>IF(Data!O329="","",Data!O329)</f>
        <v/>
      </c>
      <c r="P292" s="59" t="str">
        <f>IF(Data!P329="","",Data!P329)</f>
        <v/>
      </c>
    </row>
    <row r="293" spans="1:16">
      <c r="A293" s="29"/>
      <c r="B293" s="70">
        <f t="shared" si="5"/>
        <v>45274</v>
      </c>
      <c r="C293" s="250" t="str">
        <f>IF(Data!C330="","",Data!C330)</f>
        <v/>
      </c>
      <c r="D293" s="29"/>
      <c r="E293" s="59">
        <f>IF(Data!E330="","",Data!E330)</f>
        <v>76.400000000000006</v>
      </c>
      <c r="F293" s="59">
        <f>IF(Data!F330="","",Data!F330)</f>
        <v>76.3</v>
      </c>
      <c r="G293" s="59">
        <f>IF(Data!G330="","",Data!G330)</f>
        <v>75.099999999999994</v>
      </c>
      <c r="H293" s="59" t="str">
        <f>IF(Data!H330="","",Data!H330)</f>
        <v/>
      </c>
      <c r="I293" s="59" t="str">
        <f>IF(Data!I330="","",Data!I330)</f>
        <v/>
      </c>
      <c r="J293" s="59" t="str">
        <f>IF(Data!J330="","",Data!J330)</f>
        <v/>
      </c>
      <c r="K293" s="59" t="str">
        <f>IF(Data!K330="","",Data!K330)</f>
        <v/>
      </c>
      <c r="L293" s="59" t="str">
        <f>IF(Data!L330="","",Data!L330)</f>
        <v/>
      </c>
      <c r="M293" s="59" t="str">
        <f>IF(Data!M330="","",Data!M330)</f>
        <v/>
      </c>
      <c r="N293" s="59" t="str">
        <f>IF(Data!N330="","",Data!N330)</f>
        <v/>
      </c>
      <c r="O293" s="59" t="str">
        <f>IF(Data!O330="","",Data!O330)</f>
        <v/>
      </c>
      <c r="P293" s="59" t="str">
        <f>IF(Data!P330="","",Data!P330)</f>
        <v/>
      </c>
    </row>
    <row r="294" spans="1:16">
      <c r="A294" s="29"/>
      <c r="B294" s="70">
        <f t="shared" si="5"/>
        <v>45281</v>
      </c>
      <c r="C294" s="250" t="str">
        <f>IF(Data!C331="","",Data!C331)</f>
        <v/>
      </c>
      <c r="D294" s="29"/>
      <c r="E294" s="59">
        <f>IF(Data!E331="","",Data!E331)</f>
        <v>76.400000000000006</v>
      </c>
      <c r="F294" s="59">
        <f>IF(Data!F331="","",Data!F331)</f>
        <v>76.3</v>
      </c>
      <c r="G294" s="59">
        <f>IF(Data!G331="","",Data!G331)</f>
        <v>75.099999999999994</v>
      </c>
      <c r="H294" s="59" t="str">
        <f>IF(Data!H331="","",Data!H331)</f>
        <v/>
      </c>
      <c r="I294" s="59" t="str">
        <f>IF(Data!I331="","",Data!I331)</f>
        <v/>
      </c>
      <c r="J294" s="59" t="str">
        <f>IF(Data!J331="","",Data!J331)</f>
        <v/>
      </c>
      <c r="K294" s="59" t="str">
        <f>IF(Data!K331="","",Data!K331)</f>
        <v/>
      </c>
      <c r="L294" s="59" t="str">
        <f>IF(Data!L331="","",Data!L331)</f>
        <v/>
      </c>
      <c r="M294" s="59" t="str">
        <f>IF(Data!M331="","",Data!M331)</f>
        <v/>
      </c>
      <c r="N294" s="59" t="str">
        <f>IF(Data!N331="","",Data!N331)</f>
        <v/>
      </c>
      <c r="O294" s="59" t="str">
        <f>IF(Data!O331="","",Data!O331)</f>
        <v/>
      </c>
      <c r="P294" s="59" t="str">
        <f>IF(Data!P331="","",Data!P331)</f>
        <v/>
      </c>
    </row>
    <row r="295" spans="1:16">
      <c r="A295" s="13" t="s">
        <v>63</v>
      </c>
      <c r="B295" s="70">
        <f t="shared" si="5"/>
        <v>45288</v>
      </c>
      <c r="C295" s="250" t="str">
        <f>IF(Data!C332="","",Data!C332)</f>
        <v/>
      </c>
      <c r="D295" s="29"/>
      <c r="E295" s="59">
        <f>IF(Data!E332="","",Data!E332)</f>
        <v>76.400000000000006</v>
      </c>
      <c r="F295" s="59">
        <f>IF(Data!F332="","",Data!F332)</f>
        <v>76.3</v>
      </c>
      <c r="G295" s="59">
        <f>IF(Data!G332="","",Data!G332)</f>
        <v>75.099999999999994</v>
      </c>
      <c r="H295" s="59" t="str">
        <f>IF(Data!H332="","",Data!H332)</f>
        <v/>
      </c>
      <c r="I295" s="59" t="str">
        <f>IF(Data!I332="","",Data!I332)</f>
        <v/>
      </c>
      <c r="J295" s="59" t="str">
        <f>IF(Data!J332="","",Data!J332)</f>
        <v/>
      </c>
      <c r="K295" s="59" t="str">
        <f>IF(Data!K332="","",Data!K332)</f>
        <v/>
      </c>
      <c r="L295" s="59" t="str">
        <f>IF(Data!L332="","",Data!L332)</f>
        <v/>
      </c>
      <c r="M295" s="59" t="str">
        <f>IF(Data!M332="","",Data!M332)</f>
        <v/>
      </c>
      <c r="N295" s="59" t="str">
        <f>IF(Data!N332="","",Data!N332)</f>
        <v/>
      </c>
      <c r="O295" s="59" t="str">
        <f>IF(Data!O332="","",Data!O332)</f>
        <v/>
      </c>
      <c r="P295" s="59" t="str">
        <f>IF(Data!P332="","",Data!P332)</f>
        <v/>
      </c>
    </row>
    <row r="296" spans="1:16">
      <c r="A296" s="13">
        <f>A261+1</f>
        <v>2024</v>
      </c>
      <c r="B296" s="70">
        <f t="shared" si="5"/>
        <v>45295</v>
      </c>
      <c r="C296" s="250">
        <f>IF(Data!C333="","",Data!C333)</f>
        <v>45292</v>
      </c>
      <c r="D296" s="29"/>
      <c r="E296" s="59">
        <f>IF(Data!E333="","",Data!E333)</f>
        <v>76.400000000000006</v>
      </c>
      <c r="F296" s="59">
        <f>IF(Data!F333="","",Data!F333)</f>
        <v>76.3</v>
      </c>
      <c r="G296" s="59">
        <f>IF(Data!G333="","",Data!G333)</f>
        <v>75.099999999999994</v>
      </c>
      <c r="H296" s="59">
        <f>IF(Data!H333="","",Data!H333)</f>
        <v>72.400000000000006</v>
      </c>
      <c r="I296" s="59" t="str">
        <f>IF(Data!I333="","",Data!I333)</f>
        <v/>
      </c>
      <c r="J296" s="59" t="str">
        <f>IF(Data!J333="","",Data!J333)</f>
        <v/>
      </c>
      <c r="K296" s="59" t="str">
        <f>IF(Data!K333="","",Data!K333)</f>
        <v/>
      </c>
      <c r="L296" s="59" t="str">
        <f>IF(Data!L333="","",Data!L333)</f>
        <v/>
      </c>
      <c r="M296" s="59" t="str">
        <f>IF(Data!M333="","",Data!M333)</f>
        <v/>
      </c>
      <c r="N296" s="59" t="str">
        <f>IF(Data!N333="","",Data!N333)</f>
        <v/>
      </c>
      <c r="O296" s="59" t="str">
        <f>IF(Data!O333="","",Data!O333)</f>
        <v/>
      </c>
      <c r="P296" s="59" t="str">
        <f>IF(Data!P333="","",Data!P333)</f>
        <v/>
      </c>
    </row>
    <row r="297" spans="1:16">
      <c r="A297" s="29"/>
      <c r="B297" s="70">
        <f t="shared" si="5"/>
        <v>45302</v>
      </c>
      <c r="C297" s="250" t="str">
        <f>IF(Data!C334="","",Data!C334)</f>
        <v/>
      </c>
      <c r="D297" s="29"/>
      <c r="E297" s="59">
        <f>IF(Data!E334="","",Data!E334)</f>
        <v>76.400000000000006</v>
      </c>
      <c r="F297" s="59">
        <f>IF(Data!F334="","",Data!F334)</f>
        <v>76.3</v>
      </c>
      <c r="G297" s="59">
        <f>IF(Data!G334="","",Data!G334)</f>
        <v>75.099999999999994</v>
      </c>
      <c r="H297" s="59">
        <f>IF(Data!H334="","",Data!H334)</f>
        <v>72.400000000000006</v>
      </c>
      <c r="I297" s="59" t="str">
        <f>IF(Data!I334="","",Data!I334)</f>
        <v/>
      </c>
      <c r="J297" s="59" t="str">
        <f>IF(Data!J334="","",Data!J334)</f>
        <v/>
      </c>
      <c r="K297" s="59" t="str">
        <f>IF(Data!K334="","",Data!K334)</f>
        <v/>
      </c>
      <c r="L297" s="59" t="str">
        <f>IF(Data!L334="","",Data!L334)</f>
        <v/>
      </c>
      <c r="M297" s="59" t="str">
        <f>IF(Data!M334="","",Data!M334)</f>
        <v/>
      </c>
      <c r="N297" s="59" t="str">
        <f>IF(Data!N334="","",Data!N334)</f>
        <v/>
      </c>
      <c r="O297" s="59" t="str">
        <f>IF(Data!O334="","",Data!O334)</f>
        <v/>
      </c>
      <c r="P297" s="59" t="str">
        <f>IF(Data!P334="","",Data!P334)</f>
        <v/>
      </c>
    </row>
    <row r="298" spans="1:16">
      <c r="A298" s="29"/>
      <c r="B298" s="70">
        <f t="shared" si="5"/>
        <v>45309</v>
      </c>
      <c r="C298" s="250" t="str">
        <f>IF(Data!C335="","",Data!C335)</f>
        <v/>
      </c>
      <c r="D298" s="29"/>
      <c r="E298" s="59">
        <f>IF(Data!E335="","",Data!E335)</f>
        <v>76.400000000000006</v>
      </c>
      <c r="F298" s="59">
        <f>IF(Data!F335="","",Data!F335)</f>
        <v>76.3</v>
      </c>
      <c r="G298" s="59">
        <f>IF(Data!G335="","",Data!G335)</f>
        <v>75.099999999999994</v>
      </c>
      <c r="H298" s="59">
        <f>IF(Data!H335="","",Data!H335)</f>
        <v>72.400000000000006</v>
      </c>
      <c r="I298" s="59" t="str">
        <f>IF(Data!I335="","",Data!I335)</f>
        <v/>
      </c>
      <c r="J298" s="59" t="str">
        <f>IF(Data!J335="","",Data!J335)</f>
        <v/>
      </c>
      <c r="K298" s="59" t="str">
        <f>IF(Data!K335="","",Data!K335)</f>
        <v/>
      </c>
      <c r="L298" s="59" t="str">
        <f>IF(Data!L335="","",Data!L335)</f>
        <v/>
      </c>
      <c r="M298" s="59" t="str">
        <f>IF(Data!M335="","",Data!M335)</f>
        <v/>
      </c>
      <c r="N298" s="59" t="str">
        <f>IF(Data!N335="","",Data!N335)</f>
        <v/>
      </c>
      <c r="O298" s="59" t="str">
        <f>IF(Data!O335="","",Data!O335)</f>
        <v/>
      </c>
      <c r="P298" s="59" t="str">
        <f>IF(Data!P335="","",Data!P335)</f>
        <v/>
      </c>
    </row>
    <row r="299" spans="1:16">
      <c r="A299" s="29"/>
      <c r="B299" s="70">
        <f t="shared" si="5"/>
        <v>45316</v>
      </c>
      <c r="C299" s="250" t="str">
        <f>IF(Data!C336="","",Data!C336)</f>
        <v/>
      </c>
      <c r="D299" s="29"/>
      <c r="E299" s="59">
        <f>IF(Data!E336="","",Data!E336)</f>
        <v>76.400000000000006</v>
      </c>
      <c r="F299" s="59">
        <f>IF(Data!F336="","",Data!F336)</f>
        <v>76.3</v>
      </c>
      <c r="G299" s="59">
        <f>IF(Data!G336="","",Data!G336)</f>
        <v>75.099999999999994</v>
      </c>
      <c r="H299" s="59">
        <f>IF(Data!H336="","",Data!H336)</f>
        <v>72.400000000000006</v>
      </c>
      <c r="I299" s="59" t="str">
        <f>IF(Data!I336="","",Data!I336)</f>
        <v/>
      </c>
      <c r="J299" s="59" t="str">
        <f>IF(Data!J336="","",Data!J336)</f>
        <v/>
      </c>
      <c r="K299" s="59" t="str">
        <f>IF(Data!K336="","",Data!K336)</f>
        <v/>
      </c>
      <c r="L299" s="59" t="str">
        <f>IF(Data!L336="","",Data!L336)</f>
        <v/>
      </c>
      <c r="M299" s="59" t="str">
        <f>IF(Data!M336="","",Data!M336)</f>
        <v/>
      </c>
      <c r="N299" s="59" t="str">
        <f>IF(Data!N336="","",Data!N336)</f>
        <v/>
      </c>
      <c r="O299" s="59" t="str">
        <f>IF(Data!O336="","",Data!O336)</f>
        <v/>
      </c>
      <c r="P299" s="59" t="str">
        <f>IF(Data!P336="","",Data!P336)</f>
        <v/>
      </c>
    </row>
    <row r="300" spans="1:16">
      <c r="A300" s="29"/>
      <c r="B300" s="70">
        <f t="shared" si="5"/>
        <v>45323</v>
      </c>
      <c r="C300" s="250">
        <f>IF(Data!C337="","",Data!C337)</f>
        <v>45324</v>
      </c>
      <c r="D300" s="29"/>
      <c r="E300" s="59">
        <f>IF(Data!E337="","",Data!E337)</f>
        <v>76.400000000000006</v>
      </c>
      <c r="F300" s="59">
        <f>IF(Data!F337="","",Data!F337)</f>
        <v>76.3</v>
      </c>
      <c r="G300" s="59">
        <f>IF(Data!G337="","",Data!G337)</f>
        <v>75.099999999999994</v>
      </c>
      <c r="H300" s="59">
        <f>IF(Data!H337="","",Data!H337)</f>
        <v>72.400000000000006</v>
      </c>
      <c r="I300" s="59">
        <f>IF(Data!I337="","",Data!I337)</f>
        <v>73.2</v>
      </c>
      <c r="J300" s="59" t="str">
        <f>IF(Data!J337="","",Data!J337)</f>
        <v/>
      </c>
      <c r="K300" s="59" t="str">
        <f>IF(Data!K337="","",Data!K337)</f>
        <v/>
      </c>
      <c r="L300" s="59" t="str">
        <f>IF(Data!L337="","",Data!L337)</f>
        <v/>
      </c>
      <c r="M300" s="59" t="str">
        <f>IF(Data!M337="","",Data!M337)</f>
        <v/>
      </c>
      <c r="N300" s="59" t="str">
        <f>IF(Data!N337="","",Data!N337)</f>
        <v/>
      </c>
      <c r="O300" s="59" t="str">
        <f>IF(Data!O337="","",Data!O337)</f>
        <v/>
      </c>
      <c r="P300" s="59" t="str">
        <f>IF(Data!P337="","",Data!P337)</f>
        <v/>
      </c>
    </row>
    <row r="301" spans="1:16">
      <c r="A301" s="29"/>
      <c r="B301" s="70">
        <f t="shared" si="5"/>
        <v>45330</v>
      </c>
      <c r="C301" s="250" t="str">
        <f>IF(Data!C338="","",Data!C338)</f>
        <v/>
      </c>
      <c r="D301" s="29"/>
      <c r="E301" s="59">
        <f>IF(Data!E338="","",Data!E338)</f>
        <v>76.400000000000006</v>
      </c>
      <c r="F301" s="59">
        <f>IF(Data!F338="","",Data!F338)</f>
        <v>76.3</v>
      </c>
      <c r="G301" s="59">
        <f>IF(Data!G338="","",Data!G338)</f>
        <v>75.099999999999994</v>
      </c>
      <c r="H301" s="59">
        <f>IF(Data!H338="","",Data!H338)</f>
        <v>72.400000000000006</v>
      </c>
      <c r="I301" s="59">
        <f>IF(Data!I338="","",Data!I338)</f>
        <v>73.2</v>
      </c>
      <c r="J301" s="59" t="str">
        <f>IF(Data!J338="","",Data!J338)</f>
        <v/>
      </c>
      <c r="K301" s="59" t="str">
        <f>IF(Data!K338="","",Data!K338)</f>
        <v/>
      </c>
      <c r="L301" s="59" t="str">
        <f>IF(Data!L338="","",Data!L338)</f>
        <v/>
      </c>
      <c r="M301" s="59" t="str">
        <f>IF(Data!M338="","",Data!M338)</f>
        <v/>
      </c>
      <c r="N301" s="59" t="str">
        <f>IF(Data!N338="","",Data!N338)</f>
        <v/>
      </c>
      <c r="O301" s="59" t="str">
        <f>IF(Data!O338="","",Data!O338)</f>
        <v/>
      </c>
      <c r="P301" s="59" t="str">
        <f>IF(Data!P338="","",Data!P338)</f>
        <v/>
      </c>
    </row>
    <row r="302" spans="1:16">
      <c r="A302" s="29"/>
      <c r="B302" s="70">
        <f t="shared" si="5"/>
        <v>45337</v>
      </c>
      <c r="C302" s="250" t="str">
        <f>IF(Data!C339="","",Data!C339)</f>
        <v/>
      </c>
      <c r="D302" s="29"/>
      <c r="E302" s="59">
        <f>IF(Data!E339="","",Data!E339)</f>
        <v>76.400000000000006</v>
      </c>
      <c r="F302" s="59">
        <f>IF(Data!F339="","",Data!F339)</f>
        <v>76.3</v>
      </c>
      <c r="G302" s="59">
        <f>IF(Data!G339="","",Data!G339)</f>
        <v>75.099999999999994</v>
      </c>
      <c r="H302" s="59">
        <f>IF(Data!H339="","",Data!H339)</f>
        <v>72.400000000000006</v>
      </c>
      <c r="I302" s="59">
        <f>IF(Data!I339="","",Data!I339)</f>
        <v>73.2</v>
      </c>
      <c r="J302" s="59" t="str">
        <f>IF(Data!J339="","",Data!J339)</f>
        <v/>
      </c>
      <c r="K302" s="59" t="str">
        <f>IF(Data!K339="","",Data!K339)</f>
        <v/>
      </c>
      <c r="L302" s="59" t="str">
        <f>IF(Data!L339="","",Data!L339)</f>
        <v/>
      </c>
      <c r="M302" s="59" t="str">
        <f>IF(Data!M339="","",Data!M339)</f>
        <v/>
      </c>
      <c r="N302" s="59" t="str">
        <f>IF(Data!N339="","",Data!N339)</f>
        <v/>
      </c>
      <c r="O302" s="59" t="str">
        <f>IF(Data!O339="","",Data!O339)</f>
        <v/>
      </c>
      <c r="P302" s="59" t="str">
        <f>IF(Data!P339="","",Data!P339)</f>
        <v/>
      </c>
    </row>
    <row r="303" spans="1:16">
      <c r="A303" s="29"/>
      <c r="B303" s="70">
        <f t="shared" si="5"/>
        <v>45344</v>
      </c>
      <c r="C303" s="250" t="str">
        <f>IF(Data!C340="","",Data!C340)</f>
        <v/>
      </c>
      <c r="D303" s="29"/>
      <c r="E303" s="59">
        <f>IF(Data!E340="","",Data!E340)</f>
        <v>76.400000000000006</v>
      </c>
      <c r="F303" s="59">
        <f>IF(Data!F340="","",Data!F340)</f>
        <v>76.3</v>
      </c>
      <c r="G303" s="59">
        <f>IF(Data!G340="","",Data!G340)</f>
        <v>75.099999999999994</v>
      </c>
      <c r="H303" s="59">
        <f>IF(Data!H340="","",Data!H340)</f>
        <v>72.400000000000006</v>
      </c>
      <c r="I303" s="59">
        <f>IF(Data!I340="","",Data!I340)</f>
        <v>73.2</v>
      </c>
      <c r="J303" s="59" t="str">
        <f>IF(Data!J340="","",Data!J340)</f>
        <v/>
      </c>
      <c r="K303" s="59" t="str">
        <f>IF(Data!K340="","",Data!K340)</f>
        <v/>
      </c>
      <c r="L303" s="59" t="str">
        <f>IF(Data!L340="","",Data!L340)</f>
        <v/>
      </c>
      <c r="M303" s="59" t="str">
        <f>IF(Data!M340="","",Data!M340)</f>
        <v/>
      </c>
      <c r="N303" s="59" t="str">
        <f>IF(Data!N340="","",Data!N340)</f>
        <v/>
      </c>
      <c r="O303" s="59" t="str">
        <f>IF(Data!O340="","",Data!O340)</f>
        <v/>
      </c>
      <c r="P303" s="59" t="str">
        <f>IF(Data!P340="","",Data!P340)</f>
        <v/>
      </c>
    </row>
    <row r="304" spans="1:16">
      <c r="A304" s="29"/>
      <c r="B304" s="70">
        <f t="shared" si="5"/>
        <v>45351</v>
      </c>
      <c r="C304" s="250">
        <f>IF(Data!C341="","",Data!C341)</f>
        <v>45352</v>
      </c>
      <c r="D304" s="29"/>
      <c r="E304" s="59">
        <f>IF(Data!E341="","",Data!E341)</f>
        <v>76.400000000000006</v>
      </c>
      <c r="F304" s="59">
        <f>IF(Data!F341="","",Data!F341)</f>
        <v>76.3</v>
      </c>
      <c r="G304" s="59">
        <f>IF(Data!G341="","",Data!G341)</f>
        <v>75.099999999999994</v>
      </c>
      <c r="H304" s="59">
        <f>IF(Data!H341="","",Data!H341)</f>
        <v>72.400000000000006</v>
      </c>
      <c r="I304" s="59">
        <f>IF(Data!I341="","",Data!I341)</f>
        <v>73.2</v>
      </c>
      <c r="J304" s="59">
        <f>IF(Data!J341="","",Data!J341)</f>
        <v>76.400000000000006</v>
      </c>
      <c r="K304" s="59" t="str">
        <f>IF(Data!K341="","",Data!K341)</f>
        <v/>
      </c>
      <c r="L304" s="59" t="str">
        <f>IF(Data!L341="","",Data!L341)</f>
        <v/>
      </c>
      <c r="M304" s="59" t="str">
        <f>IF(Data!M341="","",Data!M341)</f>
        <v/>
      </c>
      <c r="N304" s="59" t="str">
        <f>IF(Data!N341="","",Data!N341)</f>
        <v/>
      </c>
      <c r="O304" s="59" t="str">
        <f>IF(Data!O341="","",Data!O341)</f>
        <v/>
      </c>
      <c r="P304" s="59" t="str">
        <f>IF(Data!P341="","",Data!P341)</f>
        <v/>
      </c>
    </row>
    <row r="305" spans="1:16">
      <c r="A305" s="29"/>
      <c r="B305" s="70">
        <f t="shared" si="5"/>
        <v>45358</v>
      </c>
      <c r="C305" s="250" t="str">
        <f>IF(Data!C342="","",Data!C342)</f>
        <v/>
      </c>
      <c r="D305" s="29"/>
      <c r="E305" s="59">
        <f>IF(Data!E342="","",Data!E342)</f>
        <v>76.400000000000006</v>
      </c>
      <c r="F305" s="59">
        <f>IF(Data!F342="","",Data!F342)</f>
        <v>76.3</v>
      </c>
      <c r="G305" s="59">
        <f>IF(Data!G342="","",Data!G342)</f>
        <v>75.099999999999994</v>
      </c>
      <c r="H305" s="59">
        <f>IF(Data!H342="","",Data!H342)</f>
        <v>72.400000000000006</v>
      </c>
      <c r="I305" s="59">
        <f>IF(Data!I342="","",Data!I342)</f>
        <v>73.2</v>
      </c>
      <c r="J305" s="59">
        <f>IF(Data!J342="","",Data!J342)</f>
        <v>76.400000000000006</v>
      </c>
      <c r="K305" s="59" t="str">
        <f>IF(Data!K342="","",Data!K342)</f>
        <v/>
      </c>
      <c r="L305" s="59" t="str">
        <f>IF(Data!L342="","",Data!L342)</f>
        <v/>
      </c>
      <c r="M305" s="59" t="str">
        <f>IF(Data!M342="","",Data!M342)</f>
        <v/>
      </c>
      <c r="N305" s="59" t="str">
        <f>IF(Data!N342="","",Data!N342)</f>
        <v/>
      </c>
      <c r="O305" s="59" t="str">
        <f>IF(Data!O342="","",Data!O342)</f>
        <v/>
      </c>
      <c r="P305" s="59" t="str">
        <f>IF(Data!P342="","",Data!P342)</f>
        <v/>
      </c>
    </row>
    <row r="306" spans="1:16">
      <c r="A306" s="29"/>
      <c r="B306" s="70">
        <f t="shared" si="5"/>
        <v>45365</v>
      </c>
      <c r="C306" s="250" t="str">
        <f>IF(Data!C343="","",Data!C343)</f>
        <v/>
      </c>
      <c r="D306" s="29"/>
      <c r="E306" s="59">
        <f>IF(Data!E343="","",Data!E343)</f>
        <v>76.400000000000006</v>
      </c>
      <c r="F306" s="59">
        <f>IF(Data!F343="","",Data!F343)</f>
        <v>76.3</v>
      </c>
      <c r="G306" s="59">
        <f>IF(Data!G343="","",Data!G343)</f>
        <v>75.099999999999994</v>
      </c>
      <c r="H306" s="59">
        <f>IF(Data!H343="","",Data!H343)</f>
        <v>72.400000000000006</v>
      </c>
      <c r="I306" s="59">
        <f>IF(Data!I343="","",Data!I343)</f>
        <v>73.2</v>
      </c>
      <c r="J306" s="59">
        <f>IF(Data!J343="","",Data!J343)</f>
        <v>76.400000000000006</v>
      </c>
      <c r="K306" s="59" t="str">
        <f>IF(Data!K343="","",Data!K343)</f>
        <v/>
      </c>
      <c r="L306" s="59" t="str">
        <f>IF(Data!L343="","",Data!L343)</f>
        <v/>
      </c>
      <c r="M306" s="59" t="str">
        <f>IF(Data!M343="","",Data!M343)</f>
        <v/>
      </c>
      <c r="N306" s="59" t="str">
        <f>IF(Data!N343="","",Data!N343)</f>
        <v/>
      </c>
      <c r="O306" s="59" t="str">
        <f>IF(Data!O343="","",Data!O343)</f>
        <v/>
      </c>
      <c r="P306" s="59" t="str">
        <f>IF(Data!P343="","",Data!P343)</f>
        <v/>
      </c>
    </row>
    <row r="307" spans="1:16">
      <c r="A307" s="29"/>
      <c r="B307" s="70">
        <f t="shared" si="5"/>
        <v>45372</v>
      </c>
      <c r="C307" s="250" t="str">
        <f>IF(Data!C344="","",Data!C344)</f>
        <v/>
      </c>
      <c r="D307" s="29"/>
      <c r="E307" s="59">
        <f>IF(Data!E344="","",Data!E344)</f>
        <v>76.400000000000006</v>
      </c>
      <c r="F307" s="59">
        <f>IF(Data!F344="","",Data!F344)</f>
        <v>76.3</v>
      </c>
      <c r="G307" s="59">
        <f>IF(Data!G344="","",Data!G344)</f>
        <v>75.099999999999994</v>
      </c>
      <c r="H307" s="59">
        <f>IF(Data!H344="","",Data!H344)</f>
        <v>72.400000000000006</v>
      </c>
      <c r="I307" s="59">
        <f>IF(Data!I344="","",Data!I344)</f>
        <v>73.2</v>
      </c>
      <c r="J307" s="59">
        <f>IF(Data!J344="","",Data!J344)</f>
        <v>76.400000000000006</v>
      </c>
      <c r="K307" s="59" t="str">
        <f>IF(Data!K344="","",Data!K344)</f>
        <v/>
      </c>
      <c r="L307" s="59" t="str">
        <f>IF(Data!L344="","",Data!L344)</f>
        <v/>
      </c>
      <c r="M307" s="59" t="str">
        <f>IF(Data!M344="","",Data!M344)</f>
        <v/>
      </c>
      <c r="N307" s="59" t="str">
        <f>IF(Data!N344="","",Data!N344)</f>
        <v/>
      </c>
      <c r="O307" s="59" t="str">
        <f>IF(Data!O344="","",Data!O344)</f>
        <v/>
      </c>
      <c r="P307" s="59" t="str">
        <f>IF(Data!P344="","",Data!P344)</f>
        <v/>
      </c>
    </row>
    <row r="308" spans="1:16">
      <c r="A308" s="29"/>
      <c r="B308" s="70">
        <f t="shared" si="5"/>
        <v>45379</v>
      </c>
      <c r="C308" s="250" t="str">
        <f>IF(Data!C345="","",Data!C345)</f>
        <v/>
      </c>
      <c r="D308" s="29"/>
      <c r="E308" s="59">
        <f>IF(Data!E345="","",Data!E345)</f>
        <v>76.400000000000006</v>
      </c>
      <c r="F308" s="59">
        <f>IF(Data!F345="","",Data!F345)</f>
        <v>76.3</v>
      </c>
      <c r="G308" s="59">
        <f>IF(Data!G345="","",Data!G345)</f>
        <v>75.099999999999994</v>
      </c>
      <c r="H308" s="59">
        <f>IF(Data!H345="","",Data!H345)</f>
        <v>72.400000000000006</v>
      </c>
      <c r="I308" s="59">
        <f>IF(Data!I345="","",Data!I345)</f>
        <v>73.2</v>
      </c>
      <c r="J308" s="59">
        <f>IF(Data!J345="","",Data!J345)</f>
        <v>76.400000000000006</v>
      </c>
      <c r="K308" s="59" t="str">
        <f>IF(Data!K345="","",Data!K345)</f>
        <v/>
      </c>
      <c r="L308" s="59" t="str">
        <f>IF(Data!L345="","",Data!L345)</f>
        <v/>
      </c>
      <c r="M308" s="59" t="str">
        <f>IF(Data!M345="","",Data!M345)</f>
        <v/>
      </c>
      <c r="N308" s="59" t="str">
        <f>IF(Data!N345="","",Data!N345)</f>
        <v/>
      </c>
      <c r="O308" s="59" t="str">
        <f>IF(Data!O345="","",Data!O345)</f>
        <v/>
      </c>
      <c r="P308" s="59" t="str">
        <f>IF(Data!P345="","",Data!P345)</f>
        <v/>
      </c>
    </row>
    <row r="309" spans="1:16">
      <c r="A309" s="29"/>
      <c r="B309" s="70">
        <f t="shared" si="5"/>
        <v>45386</v>
      </c>
      <c r="C309" s="250">
        <f>IF(Data!C346="","",Data!C346)</f>
        <v>45386</v>
      </c>
      <c r="D309" s="29"/>
      <c r="E309" s="59">
        <f>IF(Data!E346="","",Data!E346)</f>
        <v>76.400000000000006</v>
      </c>
      <c r="F309" s="59">
        <f>IF(Data!F346="","",Data!F346)</f>
        <v>76.3</v>
      </c>
      <c r="G309" s="59">
        <f>IF(Data!G346="","",Data!G346)</f>
        <v>75.099999999999994</v>
      </c>
      <c r="H309" s="59">
        <f>IF(Data!H346="","",Data!H346)</f>
        <v>72.400000000000006</v>
      </c>
      <c r="I309" s="59">
        <f>IF(Data!I346="","",Data!I346)</f>
        <v>73.2</v>
      </c>
      <c r="J309" s="59">
        <f>IF(Data!J346="","",Data!J346)</f>
        <v>76.400000000000006</v>
      </c>
      <c r="K309" s="59">
        <f>IF(Data!K346="","",Data!K346)</f>
        <v>77.599999999999994</v>
      </c>
      <c r="L309" s="59" t="str">
        <f>IF(Data!L346="","",Data!L346)</f>
        <v/>
      </c>
      <c r="M309" s="59" t="str">
        <f>IF(Data!M346="","",Data!M346)</f>
        <v/>
      </c>
      <c r="N309" s="59" t="str">
        <f>IF(Data!N346="","",Data!N346)</f>
        <v/>
      </c>
      <c r="O309" s="59" t="str">
        <f>IF(Data!O346="","",Data!O346)</f>
        <v/>
      </c>
      <c r="P309" s="59" t="str">
        <f>IF(Data!P346="","",Data!P346)</f>
        <v/>
      </c>
    </row>
    <row r="310" spans="1:16">
      <c r="A310" s="29"/>
      <c r="B310" s="70">
        <f t="shared" si="5"/>
        <v>45393</v>
      </c>
      <c r="C310" s="250" t="str">
        <f>IF(Data!C347="","",Data!C347)</f>
        <v/>
      </c>
      <c r="D310" s="29"/>
      <c r="E310" s="59">
        <f>IF(Data!E347="","",Data!E347)</f>
        <v>76.400000000000006</v>
      </c>
      <c r="F310" s="59">
        <f>IF(Data!F347="","",Data!F347)</f>
        <v>76.3</v>
      </c>
      <c r="G310" s="59">
        <f>IF(Data!G347="","",Data!G347)</f>
        <v>75.099999999999994</v>
      </c>
      <c r="H310" s="59">
        <f>IF(Data!H347="","",Data!H347)</f>
        <v>72.400000000000006</v>
      </c>
      <c r="I310" s="59">
        <f>IF(Data!I347="","",Data!I347)</f>
        <v>73.2</v>
      </c>
      <c r="J310" s="59">
        <f>IF(Data!J347="","",Data!J347)</f>
        <v>76.400000000000006</v>
      </c>
      <c r="K310" s="59">
        <f>IF(Data!K347="","",Data!K347)</f>
        <v>77.599999999999994</v>
      </c>
      <c r="L310" s="59" t="str">
        <f>IF(Data!L347="","",Data!L347)</f>
        <v/>
      </c>
      <c r="M310" s="59" t="str">
        <f>IF(Data!M347="","",Data!M347)</f>
        <v/>
      </c>
      <c r="N310" s="59" t="str">
        <f>IF(Data!N347="","",Data!N347)</f>
        <v/>
      </c>
      <c r="O310" s="59" t="str">
        <f>IF(Data!O347="","",Data!O347)</f>
        <v/>
      </c>
      <c r="P310" s="59" t="str">
        <f>IF(Data!P347="","",Data!P347)</f>
        <v/>
      </c>
    </row>
    <row r="311" spans="1:16">
      <c r="A311" s="29"/>
      <c r="B311" s="70">
        <f t="shared" si="5"/>
        <v>45400</v>
      </c>
      <c r="C311" s="250" t="str">
        <f>IF(Data!C348="","",Data!C348)</f>
        <v/>
      </c>
      <c r="D311" s="29"/>
      <c r="E311" s="59">
        <f>IF(Data!E348="","",Data!E348)</f>
        <v>76.400000000000006</v>
      </c>
      <c r="F311" s="59">
        <f>IF(Data!F348="","",Data!F348)</f>
        <v>76.3</v>
      </c>
      <c r="G311" s="59">
        <f>IF(Data!G348="","",Data!G348)</f>
        <v>75.099999999999994</v>
      </c>
      <c r="H311" s="59">
        <f>IF(Data!H348="","",Data!H348)</f>
        <v>72.400000000000006</v>
      </c>
      <c r="I311" s="59">
        <f>IF(Data!I348="","",Data!I348)</f>
        <v>73.2</v>
      </c>
      <c r="J311" s="59">
        <f>IF(Data!J348="","",Data!J348)</f>
        <v>76.400000000000006</v>
      </c>
      <c r="K311" s="59">
        <f>IF(Data!K348="","",Data!K348)</f>
        <v>77.599999999999994</v>
      </c>
      <c r="L311" s="59" t="str">
        <f>IF(Data!L348="","",Data!L348)</f>
        <v/>
      </c>
      <c r="M311" s="59" t="str">
        <f>IF(Data!M348="","",Data!M348)</f>
        <v/>
      </c>
      <c r="N311" s="59" t="str">
        <f>IF(Data!N348="","",Data!N348)</f>
        <v/>
      </c>
      <c r="O311" s="59" t="str">
        <f>IF(Data!O348="","",Data!O348)</f>
        <v/>
      </c>
      <c r="P311" s="59" t="str">
        <f>IF(Data!P348="","",Data!P348)</f>
        <v/>
      </c>
    </row>
    <row r="312" spans="1:16">
      <c r="A312" s="29"/>
      <c r="B312" s="70">
        <f t="shared" si="5"/>
        <v>45407</v>
      </c>
      <c r="C312" s="250" t="str">
        <f>IF(Data!C349="","",Data!C349)</f>
        <v/>
      </c>
      <c r="D312" s="29"/>
      <c r="E312" s="59">
        <f>IF(Data!E349="","",Data!E349)</f>
        <v>76.400000000000006</v>
      </c>
      <c r="F312" s="59">
        <f>IF(Data!F349="","",Data!F349)</f>
        <v>76.3</v>
      </c>
      <c r="G312" s="59">
        <f>IF(Data!G349="","",Data!G349)</f>
        <v>75.099999999999994</v>
      </c>
      <c r="H312" s="59">
        <f>IF(Data!H349="","",Data!H349)</f>
        <v>72.400000000000006</v>
      </c>
      <c r="I312" s="59">
        <f>IF(Data!I349="","",Data!I349)</f>
        <v>73.2</v>
      </c>
      <c r="J312" s="59">
        <f>IF(Data!J349="","",Data!J349)</f>
        <v>76.400000000000006</v>
      </c>
      <c r="K312" s="59">
        <f>IF(Data!K349="","",Data!K349)</f>
        <v>77.599999999999994</v>
      </c>
      <c r="L312" s="59" t="str">
        <f>IF(Data!L349="","",Data!L349)</f>
        <v/>
      </c>
      <c r="M312" s="59" t="str">
        <f>IF(Data!M349="","",Data!M349)</f>
        <v/>
      </c>
      <c r="N312" s="59" t="str">
        <f>IF(Data!N349="","",Data!N349)</f>
        <v/>
      </c>
      <c r="O312" s="59" t="str">
        <f>IF(Data!O349="","",Data!O349)</f>
        <v/>
      </c>
      <c r="P312" s="59" t="str">
        <f>IF(Data!P349="","",Data!P349)</f>
        <v/>
      </c>
    </row>
    <row r="313" spans="1:16">
      <c r="A313" s="29"/>
      <c r="B313" s="70">
        <f t="shared" si="5"/>
        <v>45414</v>
      </c>
      <c r="C313" s="250">
        <f>IF(Data!C350="","",Data!C350)</f>
        <v>45415</v>
      </c>
      <c r="D313" s="29"/>
      <c r="E313" s="59">
        <f>IF(Data!E350="","",Data!E350)</f>
        <v>76.400000000000006</v>
      </c>
      <c r="F313" s="59">
        <f>IF(Data!F350="","",Data!F350)</f>
        <v>76.3</v>
      </c>
      <c r="G313" s="59">
        <f>IF(Data!G350="","",Data!G350)</f>
        <v>75.099999999999994</v>
      </c>
      <c r="H313" s="59">
        <f>IF(Data!H350="","",Data!H350)</f>
        <v>72.400000000000006</v>
      </c>
      <c r="I313" s="59">
        <f>IF(Data!I350="","",Data!I350)</f>
        <v>73.2</v>
      </c>
      <c r="J313" s="59">
        <f>IF(Data!J350="","",Data!J350)</f>
        <v>76.400000000000006</v>
      </c>
      <c r="K313" s="59">
        <f>IF(Data!K350="","",Data!K350)</f>
        <v>77.599999999999994</v>
      </c>
      <c r="L313" s="59">
        <f>IF(Data!L350="","",Data!L350)</f>
        <v>81.8</v>
      </c>
      <c r="M313" s="59" t="str">
        <f>IF(Data!M350="","",Data!M350)</f>
        <v/>
      </c>
      <c r="N313" s="59" t="str">
        <f>IF(Data!N350="","",Data!N350)</f>
        <v/>
      </c>
      <c r="O313" s="59" t="str">
        <f>IF(Data!O350="","",Data!O350)</f>
        <v/>
      </c>
      <c r="P313" s="59" t="str">
        <f>IF(Data!P350="","",Data!P350)</f>
        <v/>
      </c>
    </row>
    <row r="314" spans="1:16">
      <c r="A314" s="29"/>
      <c r="B314" s="70">
        <f t="shared" si="5"/>
        <v>45421</v>
      </c>
      <c r="C314" s="250" t="str">
        <f>IF(Data!C351="","",Data!C351)</f>
        <v/>
      </c>
      <c r="D314" s="29"/>
      <c r="E314" s="59">
        <f>IF(Data!E351="","",Data!E351)</f>
        <v>76.400000000000006</v>
      </c>
      <c r="F314" s="59">
        <f>IF(Data!F351="","",Data!F351)</f>
        <v>76.3</v>
      </c>
      <c r="G314" s="59">
        <f>IF(Data!G351="","",Data!G351)</f>
        <v>75.099999999999994</v>
      </c>
      <c r="H314" s="59">
        <f>IF(Data!H351="","",Data!H351)</f>
        <v>72.400000000000006</v>
      </c>
      <c r="I314" s="59">
        <f>IF(Data!I351="","",Data!I351)</f>
        <v>73.2</v>
      </c>
      <c r="J314" s="59">
        <f>IF(Data!J351="","",Data!J351)</f>
        <v>76.400000000000006</v>
      </c>
      <c r="K314" s="59">
        <f>IF(Data!K351="","",Data!K351)</f>
        <v>77.599999999999994</v>
      </c>
      <c r="L314" s="59">
        <f>IF(Data!L351="","",Data!L351)</f>
        <v>81.8</v>
      </c>
      <c r="M314" s="59" t="str">
        <f>IF(Data!M351="","",Data!M351)</f>
        <v/>
      </c>
      <c r="N314" s="59" t="str">
        <f>IF(Data!N351="","",Data!N351)</f>
        <v/>
      </c>
      <c r="O314" s="59" t="str">
        <f>IF(Data!O351="","",Data!O351)</f>
        <v/>
      </c>
      <c r="P314" s="59" t="str">
        <f>IF(Data!P351="","",Data!P351)</f>
        <v/>
      </c>
    </row>
    <row r="315" spans="1:16">
      <c r="A315" s="29"/>
      <c r="B315" s="70">
        <f t="shared" si="5"/>
        <v>45428</v>
      </c>
      <c r="C315" s="250" t="str">
        <f>IF(Data!C352="","",Data!C352)</f>
        <v/>
      </c>
      <c r="D315" s="29"/>
      <c r="E315" s="59">
        <f>IF(Data!E352="","",Data!E352)</f>
        <v>76.400000000000006</v>
      </c>
      <c r="F315" s="59">
        <f>IF(Data!F352="","",Data!F352)</f>
        <v>76.3</v>
      </c>
      <c r="G315" s="59">
        <f>IF(Data!G352="","",Data!G352)</f>
        <v>75.099999999999994</v>
      </c>
      <c r="H315" s="59">
        <f>IF(Data!H352="","",Data!H352)</f>
        <v>72.400000000000006</v>
      </c>
      <c r="I315" s="59">
        <f>IF(Data!I352="","",Data!I352)</f>
        <v>73.2</v>
      </c>
      <c r="J315" s="59">
        <f>IF(Data!J352="","",Data!J352)</f>
        <v>76.400000000000006</v>
      </c>
      <c r="K315" s="59">
        <f>IF(Data!K352="","",Data!K352)</f>
        <v>77.599999999999994</v>
      </c>
      <c r="L315" s="59">
        <f>IF(Data!L352="","",Data!L352)</f>
        <v>81.8</v>
      </c>
      <c r="M315" s="59" t="str">
        <f>IF(Data!M352="","",Data!M352)</f>
        <v/>
      </c>
      <c r="N315" s="59" t="str">
        <f>IF(Data!N352="","",Data!N352)</f>
        <v/>
      </c>
      <c r="O315" s="59" t="str">
        <f>IF(Data!O352="","",Data!O352)</f>
        <v/>
      </c>
      <c r="P315" s="59" t="str">
        <f>IF(Data!P352="","",Data!P352)</f>
        <v/>
      </c>
    </row>
    <row r="316" spans="1:16">
      <c r="A316" s="29"/>
      <c r="B316" s="70">
        <f t="shared" si="5"/>
        <v>45435</v>
      </c>
      <c r="C316" s="250" t="str">
        <f>IF(Data!C353="","",Data!C353)</f>
        <v/>
      </c>
      <c r="D316" s="29"/>
      <c r="E316" s="59">
        <f>IF(Data!E353="","",Data!E353)</f>
        <v>76.400000000000006</v>
      </c>
      <c r="F316" s="59">
        <f>IF(Data!F353="","",Data!F353)</f>
        <v>76.3</v>
      </c>
      <c r="G316" s="59">
        <f>IF(Data!G353="","",Data!G353)</f>
        <v>75.099999999999994</v>
      </c>
      <c r="H316" s="59">
        <f>IF(Data!H353="","",Data!H353)</f>
        <v>72.400000000000006</v>
      </c>
      <c r="I316" s="59">
        <f>IF(Data!I353="","",Data!I353)</f>
        <v>73.2</v>
      </c>
      <c r="J316" s="59">
        <f>IF(Data!J353="","",Data!J353)</f>
        <v>76.400000000000006</v>
      </c>
      <c r="K316" s="59">
        <f>IF(Data!K353="","",Data!K353)</f>
        <v>77.599999999999994</v>
      </c>
      <c r="L316" s="59">
        <f>IF(Data!L353="","",Data!L353)</f>
        <v>81.8</v>
      </c>
      <c r="M316" s="59" t="str">
        <f>IF(Data!M353="","",Data!M353)</f>
        <v/>
      </c>
      <c r="N316" s="59" t="str">
        <f>IF(Data!N353="","",Data!N353)</f>
        <v/>
      </c>
      <c r="O316" s="59" t="str">
        <f>IF(Data!O353="","",Data!O353)</f>
        <v/>
      </c>
      <c r="P316" s="59" t="str">
        <f>IF(Data!P353="","",Data!P353)</f>
        <v/>
      </c>
    </row>
    <row r="317" spans="1:16">
      <c r="A317" s="29"/>
      <c r="B317" s="70">
        <f t="shared" si="5"/>
        <v>45442</v>
      </c>
      <c r="C317" s="250" t="str">
        <f>IF(Data!C354="","",Data!C354)</f>
        <v/>
      </c>
      <c r="D317" s="29"/>
      <c r="E317" s="59">
        <f>IF(Data!E354="","",Data!E354)</f>
        <v>76.400000000000006</v>
      </c>
      <c r="F317" s="59">
        <f>IF(Data!F354="","",Data!F354)</f>
        <v>76.3</v>
      </c>
      <c r="G317" s="59">
        <f>IF(Data!G354="","",Data!G354)</f>
        <v>75.099999999999994</v>
      </c>
      <c r="H317" s="59">
        <f>IF(Data!H354="","",Data!H354)</f>
        <v>72.400000000000006</v>
      </c>
      <c r="I317" s="59">
        <f>IF(Data!I354="","",Data!I354)</f>
        <v>73.2</v>
      </c>
      <c r="J317" s="59">
        <f>IF(Data!J354="","",Data!J354)</f>
        <v>76.400000000000006</v>
      </c>
      <c r="K317" s="59">
        <f>IF(Data!K354="","",Data!K354)</f>
        <v>77.599999999999994</v>
      </c>
      <c r="L317" s="59">
        <f>IF(Data!L354="","",Data!L354)</f>
        <v>81.8</v>
      </c>
      <c r="M317" s="59" t="str">
        <f>IF(Data!M354="","",Data!M354)</f>
        <v/>
      </c>
      <c r="N317" s="59" t="str">
        <f>IF(Data!N354="","",Data!N354)</f>
        <v/>
      </c>
      <c r="O317" s="59" t="str">
        <f>IF(Data!O354="","",Data!O354)</f>
        <v/>
      </c>
      <c r="P317" s="59" t="str">
        <f>IF(Data!P354="","",Data!P354)</f>
        <v/>
      </c>
    </row>
    <row r="318" spans="1:16">
      <c r="A318" s="29"/>
      <c r="B318" s="70">
        <f t="shared" si="5"/>
        <v>45449</v>
      </c>
      <c r="C318" s="250">
        <f>IF(Data!C355="","",Data!C355)</f>
        <v>45450</v>
      </c>
      <c r="D318" s="29"/>
      <c r="E318" s="59">
        <f>IF(Data!E355="","",Data!E355)</f>
        <v>76.400000000000006</v>
      </c>
      <c r="F318" s="59">
        <f>IF(Data!F355="","",Data!F355)</f>
        <v>76.3</v>
      </c>
      <c r="G318" s="59">
        <f>IF(Data!G355="","",Data!G355)</f>
        <v>75.099999999999994</v>
      </c>
      <c r="H318" s="59">
        <f>IF(Data!H355="","",Data!H355)</f>
        <v>72.400000000000006</v>
      </c>
      <c r="I318" s="59">
        <f>IF(Data!I355="","",Data!I355)</f>
        <v>73.2</v>
      </c>
      <c r="J318" s="59">
        <f>IF(Data!J355="","",Data!J355)</f>
        <v>76.400000000000006</v>
      </c>
      <c r="K318" s="59">
        <f>IF(Data!K355="","",Data!K355)</f>
        <v>77.599999999999994</v>
      </c>
      <c r="L318" s="59">
        <f>IF(Data!L355="","",Data!L355)</f>
        <v>81.8</v>
      </c>
      <c r="M318" s="59">
        <f>IF(Data!M355="","",Data!M355)</f>
        <v>80.8</v>
      </c>
      <c r="N318" s="59" t="str">
        <f>IF(Data!N355="","",Data!N355)</f>
        <v/>
      </c>
      <c r="O318" s="59" t="str">
        <f>IF(Data!O355="","",Data!O355)</f>
        <v/>
      </c>
      <c r="P318" s="59" t="str">
        <f>IF(Data!P355="","",Data!P355)</f>
        <v/>
      </c>
    </row>
    <row r="319" spans="1:16">
      <c r="A319" s="29"/>
      <c r="B319" s="70">
        <f t="shared" si="5"/>
        <v>45456</v>
      </c>
      <c r="C319" s="250" t="str">
        <f>IF(Data!C356="","",Data!C356)</f>
        <v/>
      </c>
      <c r="D319" s="29"/>
      <c r="E319" s="59">
        <f>IF(Data!E356="","",Data!E356)</f>
        <v>76.400000000000006</v>
      </c>
      <c r="F319" s="59">
        <f>IF(Data!F356="","",Data!F356)</f>
        <v>76.3</v>
      </c>
      <c r="G319" s="59">
        <f>IF(Data!G356="","",Data!G356)</f>
        <v>75.099999999999994</v>
      </c>
      <c r="H319" s="59">
        <f>IF(Data!H356="","",Data!H356)</f>
        <v>72.400000000000006</v>
      </c>
      <c r="I319" s="59">
        <f>IF(Data!I356="","",Data!I356)</f>
        <v>73.2</v>
      </c>
      <c r="J319" s="59">
        <f>IF(Data!J356="","",Data!J356)</f>
        <v>76.400000000000006</v>
      </c>
      <c r="K319" s="59">
        <f>IF(Data!K356="","",Data!K356)</f>
        <v>77.599999999999994</v>
      </c>
      <c r="L319" s="59">
        <f>IF(Data!L356="","",Data!L356)</f>
        <v>81.8</v>
      </c>
      <c r="M319" s="59">
        <f>IF(Data!M356="","",Data!M356)</f>
        <v>80.8</v>
      </c>
      <c r="N319" s="59" t="str">
        <f>IF(Data!N356="","",Data!N356)</f>
        <v/>
      </c>
      <c r="O319" s="59" t="str">
        <f>IF(Data!O356="","",Data!O356)</f>
        <v/>
      </c>
      <c r="P319" s="59" t="str">
        <f>IF(Data!P356="","",Data!P356)</f>
        <v/>
      </c>
    </row>
    <row r="320" spans="1:16">
      <c r="A320" s="29"/>
      <c r="B320" s="70">
        <f t="shared" si="5"/>
        <v>45463</v>
      </c>
      <c r="C320" s="250" t="str">
        <f>IF(Data!C357="","",Data!C357)</f>
        <v/>
      </c>
      <c r="D320" s="29"/>
      <c r="E320" s="59">
        <f>IF(Data!E357="","",Data!E357)</f>
        <v>76.400000000000006</v>
      </c>
      <c r="F320" s="59">
        <f>IF(Data!F357="","",Data!F357)</f>
        <v>76.3</v>
      </c>
      <c r="G320" s="59">
        <f>IF(Data!G357="","",Data!G357)</f>
        <v>75.099999999999994</v>
      </c>
      <c r="H320" s="59">
        <f>IF(Data!H357="","",Data!H357)</f>
        <v>72.400000000000006</v>
      </c>
      <c r="I320" s="59">
        <f>IF(Data!I357="","",Data!I357)</f>
        <v>73.2</v>
      </c>
      <c r="J320" s="59">
        <f>IF(Data!J357="","",Data!J357)</f>
        <v>76.400000000000006</v>
      </c>
      <c r="K320" s="59">
        <f>IF(Data!K357="","",Data!K357)</f>
        <v>77.599999999999994</v>
      </c>
      <c r="L320" s="59">
        <f>IF(Data!L357="","",Data!L357)</f>
        <v>81.8</v>
      </c>
      <c r="M320" s="59">
        <f>IF(Data!M357="","",Data!M357)</f>
        <v>80.8</v>
      </c>
      <c r="N320" s="59" t="str">
        <f>IF(Data!N357="","",Data!N357)</f>
        <v/>
      </c>
      <c r="O320" s="59" t="str">
        <f>IF(Data!O357="","",Data!O357)</f>
        <v/>
      </c>
      <c r="P320" s="59" t="str">
        <f>IF(Data!P357="","",Data!P357)</f>
        <v/>
      </c>
    </row>
    <row r="321" spans="1:16">
      <c r="A321" s="29"/>
      <c r="B321" s="70">
        <f t="shared" si="5"/>
        <v>45470</v>
      </c>
      <c r="C321" s="250" t="str">
        <f>IF(Data!C358="","",Data!C358)</f>
        <v/>
      </c>
      <c r="D321" s="29"/>
      <c r="E321" s="59">
        <f>IF(Data!E358="","",Data!E358)</f>
        <v>76.400000000000006</v>
      </c>
      <c r="F321" s="59">
        <f>IF(Data!F358="","",Data!F358)</f>
        <v>76.3</v>
      </c>
      <c r="G321" s="59">
        <f>IF(Data!G358="","",Data!G358)</f>
        <v>75.099999999999994</v>
      </c>
      <c r="H321" s="59">
        <f>IF(Data!H358="","",Data!H358)</f>
        <v>72.400000000000006</v>
      </c>
      <c r="I321" s="59">
        <f>IF(Data!I358="","",Data!I358)</f>
        <v>73.2</v>
      </c>
      <c r="J321" s="59">
        <f>IF(Data!J358="","",Data!J358)</f>
        <v>76.400000000000006</v>
      </c>
      <c r="K321" s="59">
        <f>IF(Data!K358="","",Data!K358)</f>
        <v>77.599999999999994</v>
      </c>
      <c r="L321" s="59">
        <f>IF(Data!L358="","",Data!L358)</f>
        <v>81.8</v>
      </c>
      <c r="M321" s="59">
        <f>IF(Data!M358="","",Data!M358)</f>
        <v>80.8</v>
      </c>
      <c r="N321" s="59" t="str">
        <f>IF(Data!N358="","",Data!N358)</f>
        <v/>
      </c>
      <c r="O321" s="59" t="str">
        <f>IF(Data!O358="","",Data!O358)</f>
        <v/>
      </c>
      <c r="P321" s="59" t="str">
        <f>IF(Data!P358="","",Data!P358)</f>
        <v/>
      </c>
    </row>
    <row r="322" spans="1:16">
      <c r="A322" s="29"/>
      <c r="B322" s="70">
        <f t="shared" si="5"/>
        <v>45477</v>
      </c>
      <c r="C322" s="250">
        <f>IF(Data!C359="","",Data!C359)</f>
        <v>45478</v>
      </c>
      <c r="D322" s="29"/>
      <c r="E322" s="59">
        <f>IF(Data!E359="","",Data!E359)</f>
        <v>76.400000000000006</v>
      </c>
      <c r="F322" s="59">
        <f>IF(Data!F359="","",Data!F359)</f>
        <v>76.3</v>
      </c>
      <c r="G322" s="59">
        <f>IF(Data!G359="","",Data!G359)</f>
        <v>75.099999999999994</v>
      </c>
      <c r="H322" s="59">
        <f>IF(Data!H359="","",Data!H359)</f>
        <v>72.400000000000006</v>
      </c>
      <c r="I322" s="59">
        <f>IF(Data!I359="","",Data!I359)</f>
        <v>73.2</v>
      </c>
      <c r="J322" s="59">
        <f>IF(Data!J359="","",Data!J359)</f>
        <v>76.400000000000006</v>
      </c>
      <c r="K322" s="59">
        <f>IF(Data!K359="","",Data!K359)</f>
        <v>77.599999999999994</v>
      </c>
      <c r="L322" s="59">
        <f>IF(Data!L359="","",Data!L359)</f>
        <v>81.8</v>
      </c>
      <c r="M322" s="59">
        <f>IF(Data!M359="","",Data!M359)</f>
        <v>80.8</v>
      </c>
      <c r="N322" s="59">
        <f>IF(Data!N359="","",Data!N359)</f>
        <v>83.2</v>
      </c>
      <c r="O322" s="59" t="str">
        <f>IF(Data!O359="","",Data!O359)</f>
        <v/>
      </c>
      <c r="P322" s="59" t="str">
        <f>IF(Data!P359="","",Data!P359)</f>
        <v/>
      </c>
    </row>
    <row r="323" spans="1:16">
      <c r="A323" s="29"/>
      <c r="B323" s="70">
        <f t="shared" si="5"/>
        <v>45484</v>
      </c>
      <c r="C323" s="70" t="str">
        <f>IF(Data!C360="","",Data!C360)</f>
        <v/>
      </c>
      <c r="D323" s="29"/>
      <c r="E323" s="59">
        <f>IF(Data!E360="","",Data!E360)</f>
        <v>76.400000000000006</v>
      </c>
      <c r="F323" s="59">
        <f>IF(Data!F360="","",Data!F360)</f>
        <v>76.3</v>
      </c>
      <c r="G323" s="59">
        <f>IF(Data!G360="","",Data!G360)</f>
        <v>75.099999999999994</v>
      </c>
      <c r="H323" s="59">
        <f>IF(Data!H360="","",Data!H360)</f>
        <v>72.400000000000006</v>
      </c>
      <c r="I323" s="59">
        <f>IF(Data!I360="","",Data!I360)</f>
        <v>73.2</v>
      </c>
      <c r="J323" s="59">
        <f>IF(Data!J360="","",Data!J360)</f>
        <v>76.400000000000006</v>
      </c>
      <c r="K323" s="59">
        <f>IF(Data!K360="","",Data!K360)</f>
        <v>77.599999999999994</v>
      </c>
      <c r="L323" s="59">
        <f>IF(Data!L360="","",Data!L360)</f>
        <v>81.8</v>
      </c>
      <c r="M323" s="59">
        <f>IF(Data!M360="","",Data!M360)</f>
        <v>80.8</v>
      </c>
      <c r="N323" s="59">
        <f>IF(Data!N360="","",Data!N360)</f>
        <v>83.2</v>
      </c>
      <c r="O323" s="59" t="str">
        <f>IF(Data!O360="","",Data!O360)</f>
        <v/>
      </c>
      <c r="P323" s="59" t="str">
        <f>IF(Data!P360="","",Data!P360)</f>
        <v/>
      </c>
    </row>
    <row r="324" spans="1:16">
      <c r="A324" s="29"/>
      <c r="B324" s="70">
        <f t="shared" si="5"/>
        <v>45491</v>
      </c>
      <c r="C324" s="70" t="str">
        <f>IF(Data!C361="","",Data!C361)</f>
        <v/>
      </c>
      <c r="D324" s="29"/>
      <c r="E324" s="59">
        <f>IF(Data!E361="","",Data!E361)</f>
        <v>76.400000000000006</v>
      </c>
      <c r="F324" s="59">
        <f>IF(Data!F361="","",Data!F361)</f>
        <v>76.3</v>
      </c>
      <c r="G324" s="59">
        <f>IF(Data!G361="","",Data!G361)</f>
        <v>75.099999999999994</v>
      </c>
      <c r="H324" s="59">
        <f>IF(Data!H361="","",Data!H361)</f>
        <v>72.400000000000006</v>
      </c>
      <c r="I324" s="59">
        <f>IF(Data!I361="","",Data!I361)</f>
        <v>73.2</v>
      </c>
      <c r="J324" s="59">
        <f>IF(Data!J361="","",Data!J361)</f>
        <v>76.400000000000006</v>
      </c>
      <c r="K324" s="59">
        <f>IF(Data!K361="","",Data!K361)</f>
        <v>77.599999999999994</v>
      </c>
      <c r="L324" s="59">
        <f>IF(Data!L361="","",Data!L361)</f>
        <v>81.8</v>
      </c>
      <c r="M324" s="59">
        <f>IF(Data!M361="","",Data!M361)</f>
        <v>80.8</v>
      </c>
      <c r="N324" s="59">
        <f>IF(Data!N361="","",Data!N361)</f>
        <v>83.2</v>
      </c>
      <c r="O324" s="59" t="str">
        <f>IF(Data!O361="","",Data!O361)</f>
        <v/>
      </c>
      <c r="P324" s="59" t="str">
        <f>IF(Data!P361="","",Data!P361)</f>
        <v/>
      </c>
    </row>
    <row r="325" spans="1:16" ht="13.5" thickBot="1">
      <c r="A325" s="32"/>
      <c r="B325" s="252">
        <f t="shared" si="5"/>
        <v>45498</v>
      </c>
      <c r="C325" s="252" t="str">
        <f>IF(Data!C363="","",Data!C363)</f>
        <v/>
      </c>
      <c r="D325" s="32"/>
      <c r="E325" s="58">
        <f>IF(Data!E363="","",Data!E363)</f>
        <v>76.400000000000006</v>
      </c>
      <c r="F325" s="58">
        <f>IF(Data!F363="","",Data!F363)</f>
        <v>76.3</v>
      </c>
      <c r="G325" s="58">
        <f>IF(Data!G363="","",Data!G363)</f>
        <v>75.099999999999994</v>
      </c>
      <c r="H325" s="58">
        <f>IF(Data!H363="","",Data!H363)</f>
        <v>72.400000000000006</v>
      </c>
      <c r="I325" s="58">
        <f>IF(Data!I363="","",Data!I363)</f>
        <v>73.2</v>
      </c>
      <c r="J325" s="58">
        <f>IF(Data!J363="","",Data!J363)</f>
        <v>76.400000000000006</v>
      </c>
      <c r="K325" s="58">
        <f>IF(Data!K363="","",Data!K363)</f>
        <v>77.599999999999994</v>
      </c>
      <c r="L325" s="58">
        <f>IF(Data!L363="","",Data!L363)</f>
        <v>81.8</v>
      </c>
      <c r="M325" s="58">
        <f>IF(Data!M363="","",Data!M363)</f>
        <v>80.8</v>
      </c>
      <c r="N325" s="58">
        <f>IF(Data!N363="","",Data!N363)</f>
        <v>83.2</v>
      </c>
      <c r="O325" s="58">
        <f>IF(Data!O363="","",Data!O363)</f>
        <v>81.900000000000006</v>
      </c>
      <c r="P325" s="58">
        <f>IF(Data!P363="","",Data!P363)</f>
        <v>83.9</v>
      </c>
    </row>
    <row r="326" spans="1:16">
      <c r="A326" s="52" t="s">
        <v>163</v>
      </c>
      <c r="B326" s="29"/>
      <c r="C326" s="29"/>
      <c r="D326" s="29"/>
      <c r="E326" s="29"/>
      <c r="F326" s="29"/>
      <c r="G326" s="29"/>
      <c r="H326" s="29"/>
      <c r="I326" s="29"/>
      <c r="J326" s="29"/>
      <c r="K326" s="29"/>
      <c r="L326" s="29"/>
      <c r="M326" s="29"/>
      <c r="N326" s="29"/>
      <c r="O326" s="29"/>
      <c r="P326" s="29"/>
    </row>
    <row r="327" spans="1:16">
      <c r="A327" s="95" t="s">
        <v>230</v>
      </c>
      <c r="B327" s="29"/>
      <c r="C327" s="29"/>
      <c r="D327" s="29"/>
      <c r="E327" s="29"/>
      <c r="F327" s="29"/>
      <c r="G327" s="29"/>
      <c r="H327" s="29"/>
      <c r="I327" s="29"/>
      <c r="J327" s="29"/>
      <c r="K327" s="29"/>
      <c r="L327" s="29"/>
      <c r="M327" s="29"/>
      <c r="N327" s="29"/>
      <c r="O327" s="29"/>
      <c r="P327" s="29"/>
    </row>
    <row r="328" spans="1:16">
      <c r="A328" s="95" t="s">
        <v>239</v>
      </c>
    </row>
    <row r="330" spans="1:16" ht="13.5" thickBot="1">
      <c r="A330" s="8" t="s">
        <v>370</v>
      </c>
      <c r="B330" s="8"/>
      <c r="C330" s="8"/>
      <c r="D330" s="8"/>
      <c r="E330" s="8"/>
      <c r="F330" s="8"/>
      <c r="G330" s="8"/>
      <c r="H330" s="8"/>
      <c r="I330" s="28"/>
      <c r="J330" s="28"/>
      <c r="K330" s="28"/>
      <c r="L330" s="28"/>
      <c r="M330" s="28"/>
      <c r="N330" s="28"/>
      <c r="O330" s="29"/>
      <c r="P330" s="29"/>
    </row>
    <row r="331" spans="1:16">
      <c r="A331" s="219" t="s">
        <v>20</v>
      </c>
      <c r="B331" s="219" t="s">
        <v>24</v>
      </c>
      <c r="C331" s="334"/>
      <c r="D331" s="334"/>
      <c r="E331" s="334"/>
      <c r="F331" s="334"/>
      <c r="G331" s="334"/>
      <c r="H331" s="334" t="s">
        <v>123</v>
      </c>
      <c r="I331" s="334"/>
      <c r="J331" s="334"/>
      <c r="K331" s="334"/>
      <c r="L331" s="334"/>
      <c r="M331" s="334"/>
      <c r="N331" s="334"/>
      <c r="O331" s="29"/>
      <c r="P331" s="29"/>
    </row>
    <row r="332" spans="1:16" ht="13.5" thickBot="1">
      <c r="A332" s="220" t="s">
        <v>38</v>
      </c>
      <c r="B332" s="220" t="s">
        <v>35</v>
      </c>
      <c r="C332" s="366" t="s">
        <v>62</v>
      </c>
      <c r="D332" s="220" t="s">
        <v>51</v>
      </c>
      <c r="E332" s="220" t="s">
        <v>52</v>
      </c>
      <c r="F332" s="220" t="s">
        <v>53</v>
      </c>
      <c r="G332" s="220" t="s">
        <v>54</v>
      </c>
      <c r="H332" s="220" t="s">
        <v>55</v>
      </c>
      <c r="I332" s="220" t="s">
        <v>56</v>
      </c>
      <c r="J332" s="220" t="s">
        <v>57</v>
      </c>
      <c r="K332" s="220" t="s">
        <v>58</v>
      </c>
      <c r="L332" s="220" t="s">
        <v>59</v>
      </c>
      <c r="M332" s="220" t="s">
        <v>60</v>
      </c>
      <c r="N332" s="220" t="s">
        <v>61</v>
      </c>
      <c r="O332" s="24"/>
      <c r="P332" s="24"/>
    </row>
    <row r="333" spans="1:16">
      <c r="A333" s="386"/>
      <c r="B333" s="386"/>
      <c r="C333" s="164"/>
      <c r="D333" s="367"/>
      <c r="E333" s="367"/>
      <c r="F333" s="367"/>
      <c r="G333" s="367"/>
      <c r="H333" s="164" t="s">
        <v>108</v>
      </c>
      <c r="I333" s="367"/>
      <c r="J333" s="367"/>
      <c r="K333" s="367"/>
      <c r="L333" s="367"/>
      <c r="M333" s="367"/>
      <c r="N333" s="367"/>
      <c r="O333" s="24"/>
      <c r="P333" s="24"/>
    </row>
    <row r="334" spans="1:16">
      <c r="A334" s="13">
        <v>2023</v>
      </c>
      <c r="B334" s="293">
        <v>45050</v>
      </c>
      <c r="C334" s="59">
        <f>IF(Data!E298&gt;0,Data!E298,E189)</f>
        <v>73.292397999999991</v>
      </c>
      <c r="D334" s="59">
        <f>IF(Data!F298&gt;0,Data!F298,F189)</f>
        <v>74.44468619114285</v>
      </c>
      <c r="E334" s="59">
        <f>IF(Data!G298&gt;0,Data!G298,G189)</f>
        <v>76.617943999999994</v>
      </c>
      <c r="F334" s="59">
        <f>IF(Data!H298&gt;0,Data!H298,H189)</f>
        <v>76.781162190476195</v>
      </c>
      <c r="G334" s="59">
        <f>IF(Data!I298&gt;0,Data!I298,I189)</f>
        <v>75.623385999999996</v>
      </c>
      <c r="H334" s="59">
        <f>IF(Data!J298&gt;0,Data!J298,J189)</f>
        <v>71.679249999999996</v>
      </c>
      <c r="I334" s="59">
        <f>IF(Data!K298&gt;0,Data!K298,K189)</f>
        <v>72.97999999999999</v>
      </c>
      <c r="J334" s="59">
        <f>IF(Data!L298&gt;0,Data!L298,L189)</f>
        <v>72.078632173913036</v>
      </c>
      <c r="K334" s="59">
        <f>IF(Data!M298&gt;0,Data!M298,M189)</f>
        <v>71.529213508771917</v>
      </c>
      <c r="L334" s="59">
        <f>IF(Data!N298&gt;0,Data!N298,N189)</f>
        <v>72.551254</v>
      </c>
      <c r="M334" s="59">
        <f>IF(Data!O298&gt;0,Data!O298,O189)</f>
        <v>74.564081999999999</v>
      </c>
      <c r="N334" s="59">
        <f>IF(Data!P298&gt;0,Data!P298,P189)</f>
        <v>80.015619999999998</v>
      </c>
    </row>
    <row r="335" spans="1:16">
      <c r="A335" s="29"/>
      <c r="B335" s="70">
        <f>B334+7</f>
        <v>45057</v>
      </c>
      <c r="C335" s="59">
        <f>IF(Data!E299&gt;0,Data!E299,E190)</f>
        <v>71.282398000000001</v>
      </c>
      <c r="D335" s="59">
        <f>IF(Data!F299&gt;0,Data!F299,F190)</f>
        <v>72.434686191142859</v>
      </c>
      <c r="E335" s="59">
        <f>IF(Data!G299&gt;0,Data!G299,G190)</f>
        <v>74.817943999999983</v>
      </c>
      <c r="F335" s="59">
        <f>IF(Data!H299&gt;0,Data!H299,H190)</f>
        <v>74.981162190476184</v>
      </c>
      <c r="G335" s="59">
        <f>IF(Data!I299&gt;0,Data!I299,I190)</f>
        <v>74.213386</v>
      </c>
      <c r="H335" s="59">
        <f>IF(Data!J299&gt;0,Data!J299,J190)</f>
        <v>70.26925</v>
      </c>
      <c r="I335" s="59">
        <f>IF(Data!K299&gt;0,Data!K299,K190)</f>
        <v>71.569999999999993</v>
      </c>
      <c r="J335" s="59">
        <f>IF(Data!L299&gt;0,Data!L299,L190)</f>
        <v>70.858632173913037</v>
      </c>
      <c r="K335" s="59">
        <f>IF(Data!M299&gt;0,Data!M299,M190)</f>
        <v>70.309213508771919</v>
      </c>
      <c r="L335" s="59">
        <f>IF(Data!N299&gt;0,Data!N299,N190)</f>
        <v>71.531254000000004</v>
      </c>
      <c r="M335" s="59">
        <f>IF(Data!O299&gt;0,Data!O299,O190)</f>
        <v>73.544082000000003</v>
      </c>
      <c r="N335" s="59">
        <f>IF(Data!P299&gt;0,Data!P299,P190)</f>
        <v>78.995620000000002</v>
      </c>
    </row>
    <row r="336" spans="1:16">
      <c r="A336" s="29"/>
      <c r="B336" s="70">
        <f t="shared" ref="B336:B398" si="6">B335+7</f>
        <v>45064</v>
      </c>
      <c r="C336" s="59">
        <f>IF(Data!E300&gt;0,Data!E300,E191)</f>
        <v>75.662397999999996</v>
      </c>
      <c r="D336" s="59">
        <f>IF(Data!F300&gt;0,Data!F300,F191)</f>
        <v>76.814686191142854</v>
      </c>
      <c r="E336" s="59">
        <f>IF(Data!G300&gt;0,Data!G300,G191)</f>
        <v>78.937943999999987</v>
      </c>
      <c r="F336" s="59">
        <f>IF(Data!H300&gt;0,Data!H300,H191)</f>
        <v>79.101162190476188</v>
      </c>
      <c r="G336" s="59">
        <f>IF(Data!I300&gt;0,Data!I300,I191)</f>
        <v>77.903385999999998</v>
      </c>
      <c r="H336" s="59">
        <f>IF(Data!J300&gt;0,Data!J300,J191)</f>
        <v>73.959249999999997</v>
      </c>
      <c r="I336" s="59">
        <f>IF(Data!K300&gt;0,Data!K300,K191)</f>
        <v>75.259999999999991</v>
      </c>
      <c r="J336" s="59">
        <f>IF(Data!L300&gt;0,Data!L300,L191)</f>
        <v>73.988632173913032</v>
      </c>
      <c r="K336" s="59">
        <f>IF(Data!M300&gt;0,Data!M300,M191)</f>
        <v>73.439213508771914</v>
      </c>
      <c r="L336" s="59">
        <f>IF(Data!N300&gt;0,Data!N300,N191)</f>
        <v>74.061254000000005</v>
      </c>
      <c r="M336" s="59">
        <f>IF(Data!O300&gt;0,Data!O300,O191)</f>
        <v>76.074082000000004</v>
      </c>
      <c r="N336" s="59">
        <f>IF(Data!P300&gt;0,Data!P300,P191)</f>
        <v>81.525620000000004</v>
      </c>
    </row>
    <row r="337" spans="1:14">
      <c r="A337" s="29"/>
      <c r="B337" s="70">
        <f t="shared" si="6"/>
        <v>45071</v>
      </c>
      <c r="C337" s="59">
        <f>IF(Data!E301&gt;0,Data!E301,E192)</f>
        <v>70.022397999999995</v>
      </c>
      <c r="D337" s="59">
        <f>IF(Data!F301&gt;0,Data!F301,F192)</f>
        <v>71.174686191142854</v>
      </c>
      <c r="E337" s="59">
        <f>IF(Data!G301&gt;0,Data!G301,G192)</f>
        <v>73.717943999999989</v>
      </c>
      <c r="F337" s="59">
        <f>IF(Data!H301&gt;0,Data!H301,H192)</f>
        <v>73.881162190476189</v>
      </c>
      <c r="G337" s="59">
        <f>IF(Data!I301&gt;0,Data!I301,I192)</f>
        <v>73.103386</v>
      </c>
      <c r="H337" s="59">
        <f>IF(Data!J301&gt;0,Data!J301,J192)</f>
        <v>69.15925</v>
      </c>
      <c r="I337" s="59">
        <f>IF(Data!K301&gt;0,Data!K301,K192)</f>
        <v>70.459999999999994</v>
      </c>
      <c r="J337" s="59">
        <f>IF(Data!L301&gt;0,Data!L301,L192)</f>
        <v>69.788632173913044</v>
      </c>
      <c r="K337" s="59">
        <f>IF(Data!M301&gt;0,Data!M301,M192)</f>
        <v>69.239213508771925</v>
      </c>
      <c r="L337" s="59">
        <f>IF(Data!N301&gt;0,Data!N301,N192)</f>
        <v>70.481254000000007</v>
      </c>
      <c r="M337" s="59">
        <f>IF(Data!O301&gt;0,Data!O301,O192)</f>
        <v>72.494082000000006</v>
      </c>
      <c r="N337" s="59">
        <f>IF(Data!P301&gt;0,Data!P301,P192)</f>
        <v>77.945620000000005</v>
      </c>
    </row>
    <row r="338" spans="1:14">
      <c r="A338" s="29"/>
      <c r="B338" s="70">
        <f t="shared" si="6"/>
        <v>45078</v>
      </c>
      <c r="C338" s="59">
        <f>IF(Data!E302&gt;0,Data!E302,E193)</f>
        <v>73.442397999999997</v>
      </c>
      <c r="D338" s="59">
        <f>IF(Data!F302&gt;0,Data!F302,F193)</f>
        <v>74.594686191142856</v>
      </c>
      <c r="E338" s="59">
        <f>IF(Data!G302&gt;0,Data!G302,G193)</f>
        <v>76.797943999999987</v>
      </c>
      <c r="F338" s="59">
        <f>IF(Data!H302&gt;0,Data!H302,H193)</f>
        <v>76.961162190476188</v>
      </c>
      <c r="G338" s="59">
        <f>IF(Data!I302&gt;0,Data!I302,I193)</f>
        <v>75.953385999999995</v>
      </c>
      <c r="H338" s="59">
        <f>IF(Data!J302&gt;0,Data!J302,J193)</f>
        <v>72.009249999999994</v>
      </c>
      <c r="I338" s="59">
        <f>IF(Data!K302&gt;0,Data!K302,K193)</f>
        <v>73.309999999999988</v>
      </c>
      <c r="J338" s="59">
        <f>IF(Data!L302&gt;0,Data!L302,L193)</f>
        <v>72.518632173913034</v>
      </c>
      <c r="K338" s="59">
        <f>IF(Data!M302&gt;0,Data!M302,M193)</f>
        <v>71.969213508771915</v>
      </c>
      <c r="L338" s="59">
        <f>IF(Data!N302&gt;0,Data!N302,N193)</f>
        <v>73.081254000000001</v>
      </c>
      <c r="M338" s="59">
        <f>IF(Data!O302&gt;0,Data!O302,O193)</f>
        <v>75.094082</v>
      </c>
      <c r="N338" s="59">
        <f>IF(Data!P302&gt;0,Data!P302,P193)</f>
        <v>80.54562</v>
      </c>
    </row>
    <row r="339" spans="1:14">
      <c r="A339" s="29"/>
      <c r="B339" s="70">
        <f t="shared" si="6"/>
        <v>45085</v>
      </c>
      <c r="C339" s="59">
        <f>IF(Data!E303&gt;0,Data!E303,E194)</f>
        <v>75.082397999999998</v>
      </c>
      <c r="D339" s="59">
        <f>IF(Data!F303&gt;0,Data!F303,F194)</f>
        <v>76.234686191142856</v>
      </c>
      <c r="E339" s="59">
        <f>IF(Data!G303&gt;0,Data!G303,G194)</f>
        <v>76.847943999999984</v>
      </c>
      <c r="F339" s="59">
        <f>IF(Data!H303&gt;0,Data!H303,H194)</f>
        <v>77.011162190476185</v>
      </c>
      <c r="G339" s="59">
        <f>IF(Data!I303&gt;0,Data!I303,I194)</f>
        <v>75.923385999999994</v>
      </c>
      <c r="H339" s="59">
        <f>IF(Data!J303&gt;0,Data!J303,J194)</f>
        <v>71.979249999999993</v>
      </c>
      <c r="I339" s="59">
        <f>IF(Data!K303&gt;0,Data!K303,K194)</f>
        <v>73.279999999999987</v>
      </c>
      <c r="J339" s="59">
        <f>IF(Data!L303&gt;0,Data!L303,L194)</f>
        <v>72.288632173913044</v>
      </c>
      <c r="K339" s="59">
        <f>IF(Data!M303&gt;0,Data!M303,M194)</f>
        <v>71.739213508771925</v>
      </c>
      <c r="L339" s="59">
        <f>IF(Data!N303&gt;0,Data!N303,N194)</f>
        <v>72.621254000000008</v>
      </c>
      <c r="M339" s="59">
        <f>IF(Data!O303&gt;0,Data!O303,O194)</f>
        <v>74.634082000000006</v>
      </c>
      <c r="N339" s="59">
        <f>IF(Data!P303&gt;0,Data!P303,P194)</f>
        <v>80.085620000000006</v>
      </c>
    </row>
    <row r="340" spans="1:14">
      <c r="A340" s="29"/>
      <c r="B340" s="70">
        <f t="shared" si="6"/>
        <v>45092</v>
      </c>
      <c r="C340" s="59">
        <f>IF(Data!E304&gt;0,Data!E304,E195)</f>
        <v>73.01239799999999</v>
      </c>
      <c r="D340" s="59">
        <f>IF(Data!F304&gt;0,Data!F304,F195)</f>
        <v>74.164686191142849</v>
      </c>
      <c r="E340" s="59">
        <f>IF(Data!G304&gt;0,Data!G304,G195)</f>
        <v>74.817943999999983</v>
      </c>
      <c r="F340" s="59">
        <f>IF(Data!H304&gt;0,Data!H304,H195)</f>
        <v>74.981162190476184</v>
      </c>
      <c r="G340" s="59">
        <f>IF(Data!I304&gt;0,Data!I304,I195)</f>
        <v>74.173385999999994</v>
      </c>
      <c r="H340" s="59">
        <f>IF(Data!J304&gt;0,Data!J304,J195)</f>
        <v>70.229249999999993</v>
      </c>
      <c r="I340" s="59">
        <f>IF(Data!K304&gt;0,Data!K304,K195)</f>
        <v>71.529999999999987</v>
      </c>
      <c r="J340" s="59">
        <f>IF(Data!L304&gt;0,Data!L304,L195)</f>
        <v>71.05863217391304</v>
      </c>
      <c r="K340" s="59">
        <f>IF(Data!M304&gt;0,Data!M304,M195)</f>
        <v>70.509213508771921</v>
      </c>
      <c r="L340" s="59">
        <f>IF(Data!N304&gt;0,Data!N304,N195)</f>
        <v>71.941254000000001</v>
      </c>
      <c r="M340" s="59">
        <f>IF(Data!O304&gt;0,Data!O304,O195)</f>
        <v>73.954082</v>
      </c>
      <c r="N340" s="59">
        <f>IF(Data!P304&gt;0,Data!P304,P195)</f>
        <v>79.405619999999999</v>
      </c>
    </row>
    <row r="341" spans="1:14">
      <c r="A341" s="29"/>
      <c r="B341" s="70">
        <f t="shared" si="6"/>
        <v>45099</v>
      </c>
      <c r="C341" s="59">
        <f>IF(Data!E305&gt;0,Data!E305,E196)</f>
        <v>72.922398000000001</v>
      </c>
      <c r="D341" s="59">
        <f>IF(Data!F305&gt;0,Data!F305,F196)</f>
        <v>74.07468619114286</v>
      </c>
      <c r="E341" s="59">
        <f>IF(Data!G305&gt;0,Data!G305,G196)</f>
        <v>75.367943999999994</v>
      </c>
      <c r="F341" s="59">
        <f>IF(Data!H305&gt;0,Data!H305,H196)</f>
        <v>75.531162190476195</v>
      </c>
      <c r="G341" s="59">
        <f>IF(Data!I305&gt;0,Data!I305,I196)</f>
        <v>74.753386000000006</v>
      </c>
      <c r="H341" s="59">
        <f>IF(Data!J305&gt;0,Data!J305,J196)</f>
        <v>70.809250000000006</v>
      </c>
      <c r="I341" s="59">
        <f>IF(Data!K305&gt;0,Data!K305,K196)</f>
        <v>72.11</v>
      </c>
      <c r="J341" s="59">
        <f>IF(Data!L305&gt;0,Data!L305,L196)</f>
        <v>71.408632173913034</v>
      </c>
      <c r="K341" s="59">
        <f>IF(Data!M305&gt;0,Data!M305,M196)</f>
        <v>70.859213508771916</v>
      </c>
      <c r="L341" s="59">
        <f>IF(Data!N305&gt;0,Data!N305,N196)</f>
        <v>72.111254000000002</v>
      </c>
      <c r="M341" s="59">
        <f>IF(Data!O305&gt;0,Data!O305,O196)</f>
        <v>74.124082000000001</v>
      </c>
      <c r="N341" s="59">
        <f>IF(Data!P305&gt;0,Data!P305,P196)</f>
        <v>79.575620000000001</v>
      </c>
    </row>
    <row r="342" spans="1:14">
      <c r="A342" s="29"/>
      <c r="B342" s="70">
        <f t="shared" si="6"/>
        <v>45106</v>
      </c>
      <c r="C342" s="59">
        <f>IF(Data!E306&gt;0,Data!E306,E197)</f>
        <v>70.342397999999989</v>
      </c>
      <c r="D342" s="59">
        <f>IF(Data!F306&gt;0,Data!F306,F197)</f>
        <v>71.494686191142847</v>
      </c>
      <c r="E342" s="59">
        <f>IF(Data!G306&gt;0,Data!G306,G197)</f>
        <v>74.24794399999999</v>
      </c>
      <c r="F342" s="59">
        <f>IF(Data!H306&gt;0,Data!H306,H197)</f>
        <v>74.41116219047619</v>
      </c>
      <c r="G342" s="59">
        <f>IF(Data!I306&gt;0,Data!I306,I197)</f>
        <v>73.503386000000006</v>
      </c>
      <c r="H342" s="59">
        <f>IF(Data!J306&gt;0,Data!J306,J197)</f>
        <v>69.559250000000006</v>
      </c>
      <c r="I342" s="59">
        <f>IF(Data!K306&gt;0,Data!K306,K197)</f>
        <v>70.86</v>
      </c>
      <c r="J342" s="59">
        <f>IF(Data!L306&gt;0,Data!L306,L197)</f>
        <v>70.188632173913035</v>
      </c>
      <c r="K342" s="59">
        <f>IF(Data!M306&gt;0,Data!M306,M197)</f>
        <v>69.639213508771917</v>
      </c>
      <c r="L342" s="59">
        <f>IF(Data!N306&gt;0,Data!N306,N197)</f>
        <v>70.911254</v>
      </c>
      <c r="M342" s="59">
        <f>IF(Data!O306&gt;0,Data!O306,O197)</f>
        <v>72.924081999999999</v>
      </c>
      <c r="N342" s="59">
        <f>IF(Data!P306&gt;0,Data!P306,P197)</f>
        <v>78.375619999999998</v>
      </c>
    </row>
    <row r="343" spans="1:14">
      <c r="A343" s="29"/>
      <c r="B343" s="70">
        <f t="shared" si="6"/>
        <v>45113</v>
      </c>
      <c r="C343" s="59">
        <f>IF(Data!E307&gt;0,Data!E307,E198)</f>
        <v>74.26239799999999</v>
      </c>
      <c r="D343" s="59">
        <f>IF(Data!F307&gt;0,Data!F307,F198)</f>
        <v>75.414686191142849</v>
      </c>
      <c r="E343" s="59">
        <f>IF(Data!G307&gt;0,Data!G307,G198)</f>
        <v>75.097943999999984</v>
      </c>
      <c r="F343" s="59">
        <f>IF(Data!H307&gt;0,Data!H307,H198)</f>
        <v>75.261162190476185</v>
      </c>
      <c r="G343" s="59">
        <f>IF(Data!I307&gt;0,Data!I307,I198)</f>
        <v>74.253386000000006</v>
      </c>
      <c r="H343" s="59">
        <f>IF(Data!J307&gt;0,Data!J307,J198)</f>
        <v>70.309250000000006</v>
      </c>
      <c r="I343" s="59">
        <f>IF(Data!K307&gt;0,Data!K307,K198)</f>
        <v>71.61</v>
      </c>
      <c r="J343" s="59">
        <f>IF(Data!L307&gt;0,Data!L307,L198)</f>
        <v>70.958632173913031</v>
      </c>
      <c r="K343" s="59">
        <f>IF(Data!M307&gt;0,Data!M307,M198)</f>
        <v>70.409213508771913</v>
      </c>
      <c r="L343" s="59">
        <f>IF(Data!N307&gt;0,Data!N307,N198)</f>
        <v>71.721254000000002</v>
      </c>
      <c r="M343" s="59">
        <f>IF(Data!O307&gt;0,Data!O307,O198)</f>
        <v>73.734082000000001</v>
      </c>
      <c r="N343" s="59">
        <f>IF(Data!P307&gt;0,Data!P307,P198)</f>
        <v>79.18562</v>
      </c>
    </row>
    <row r="344" spans="1:14">
      <c r="A344" s="29"/>
      <c r="B344" s="70">
        <f t="shared" si="6"/>
        <v>45120</v>
      </c>
      <c r="C344" s="59">
        <f>IF(Data!E308&gt;0,Data!E308,E199)</f>
        <v>73.922398000000001</v>
      </c>
      <c r="D344" s="59">
        <f>IF(Data!F308&gt;0,Data!F308,F199)</f>
        <v>75.07468619114286</v>
      </c>
      <c r="E344" s="59">
        <f>IF(Data!G308&gt;0,Data!G308,G199)</f>
        <v>76.897943999999995</v>
      </c>
      <c r="F344" s="59">
        <f>IF(Data!H308&gt;0,Data!H308,H199)</f>
        <v>77.061162190476196</v>
      </c>
      <c r="G344" s="59">
        <f>IF(Data!I308&gt;0,Data!I308,I199)</f>
        <v>76.213386</v>
      </c>
      <c r="H344" s="59">
        <f>IF(Data!J308&gt;0,Data!J308,J199)</f>
        <v>72.26925</v>
      </c>
      <c r="I344" s="59">
        <f>IF(Data!K308&gt;0,Data!K308,K199)</f>
        <v>73.569999999999993</v>
      </c>
      <c r="J344" s="59">
        <f>IF(Data!L308&gt;0,Data!L308,L199)</f>
        <v>72.728632173913041</v>
      </c>
      <c r="K344" s="59">
        <f>IF(Data!M308&gt;0,Data!M308,M199)</f>
        <v>72.179213508771923</v>
      </c>
      <c r="L344" s="59">
        <f>IF(Data!N308&gt;0,Data!N308,N199)</f>
        <v>73.181253999999996</v>
      </c>
      <c r="M344" s="59">
        <f>IF(Data!O308&gt;0,Data!O308,O199)</f>
        <v>75.194081999999995</v>
      </c>
      <c r="N344" s="59">
        <f>IF(Data!P308&gt;0,Data!P308,P199)</f>
        <v>80.645619999999994</v>
      </c>
    </row>
    <row r="345" spans="1:14">
      <c r="A345" s="29"/>
      <c r="B345" s="70">
        <f t="shared" si="6"/>
        <v>45127</v>
      </c>
      <c r="C345" s="59">
        <f>IF(Data!E309&gt;0,Data!E309,E200)</f>
        <v>77.062398000000002</v>
      </c>
      <c r="D345" s="59">
        <f>IF(Data!F309&gt;0,Data!F309,F200)</f>
        <v>78.21468619114286</v>
      </c>
      <c r="E345" s="59">
        <f>IF(Data!G309&gt;0,Data!G309,G200)</f>
        <v>79.527943999999991</v>
      </c>
      <c r="F345" s="59">
        <f>IF(Data!H309&gt;0,Data!H309,H200)</f>
        <v>79.691162190476192</v>
      </c>
      <c r="G345" s="59">
        <f>IF(Data!I309&gt;0,Data!I309,I200)</f>
        <v>78.763385999999997</v>
      </c>
      <c r="H345" s="59">
        <f>IF(Data!J309&gt;0,Data!J309,J200)</f>
        <v>74.819249999999997</v>
      </c>
      <c r="I345" s="59">
        <f>IF(Data!K309&gt;0,Data!K309,K200)</f>
        <v>76.11999999999999</v>
      </c>
      <c r="J345" s="59">
        <f>IF(Data!L309&gt;0,Data!L309,L200)</f>
        <v>75.208632173913031</v>
      </c>
      <c r="K345" s="59">
        <f>IF(Data!M309&gt;0,Data!M309,M200)</f>
        <v>74.659213508771913</v>
      </c>
      <c r="L345" s="59">
        <f>IF(Data!N309&gt;0,Data!N309,N200)</f>
        <v>75.521253999999999</v>
      </c>
      <c r="M345" s="59">
        <f>IF(Data!O309&gt;0,Data!O309,O200)</f>
        <v>77.534081999999998</v>
      </c>
      <c r="N345" s="59">
        <f>IF(Data!P309&gt;0,Data!P309,P200)</f>
        <v>82.985619999999997</v>
      </c>
    </row>
    <row r="346" spans="1:14">
      <c r="A346" s="29"/>
      <c r="B346" s="70">
        <f t="shared" si="6"/>
        <v>45134</v>
      </c>
      <c r="C346" s="59">
        <f>IF(Data!E310&gt;0,Data!E310,E201)</f>
        <v>77.752397999999999</v>
      </c>
      <c r="D346" s="59">
        <f>IF(Data!F310&gt;0,Data!F310,F201)</f>
        <v>78.904686191142858</v>
      </c>
      <c r="E346" s="59">
        <f>IF(Data!G310&gt;0,Data!G310,G201)</f>
        <v>79.597943999999984</v>
      </c>
      <c r="F346" s="59">
        <f>IF(Data!H310&gt;0,Data!H310,H201)</f>
        <v>79.761162190476185</v>
      </c>
      <c r="G346" s="59">
        <f>IF(Data!I310&gt;0,Data!I310,I201)</f>
        <v>79.033385999999993</v>
      </c>
      <c r="H346" s="59">
        <f>IF(Data!J310&gt;0,Data!J310,J201)</f>
        <v>75.089249999999993</v>
      </c>
      <c r="I346" s="59">
        <f>IF(Data!K310&gt;0,Data!K310,K201)</f>
        <v>76.389999999999986</v>
      </c>
      <c r="J346" s="59">
        <f>IF(Data!L310&gt;0,Data!L310,L201)</f>
        <v>75.548632173913035</v>
      </c>
      <c r="K346" s="59">
        <f>IF(Data!M310&gt;0,Data!M310,M201)</f>
        <v>74.999213508771916</v>
      </c>
      <c r="L346" s="59">
        <f>IF(Data!N310&gt;0,Data!N310,N201)</f>
        <v>75.771253999999999</v>
      </c>
      <c r="M346" s="59">
        <f>IF(Data!O310&gt;0,Data!O310,O201)</f>
        <v>77.784081999999998</v>
      </c>
      <c r="N346" s="59">
        <f>IF(Data!P310&gt;0,Data!P310,P201)</f>
        <v>83.235619999999997</v>
      </c>
    </row>
    <row r="347" spans="1:14">
      <c r="A347" s="29"/>
      <c r="B347" s="70">
        <f t="shared" si="6"/>
        <v>45141</v>
      </c>
      <c r="C347" s="59">
        <f>IF(Data!E311&gt;0,Data!E311,E202)</f>
        <v>76.412397999999996</v>
      </c>
      <c r="D347" s="59">
        <f>IF(Data!F311&gt;0,Data!F311,F202)</f>
        <v>77.564686191142854</v>
      </c>
      <c r="E347" s="59">
        <f>IF(Data!G311&gt;0,Data!G311,G202)</f>
        <v>79.917943999999991</v>
      </c>
      <c r="F347" s="59">
        <f>IF(Data!H311&gt;0,Data!H311,H202)</f>
        <v>80.081162190476192</v>
      </c>
      <c r="G347" s="59">
        <f>IF(Data!I311&gt;0,Data!I311,I202)</f>
        <v>79.273386000000002</v>
      </c>
      <c r="H347" s="59">
        <f>IF(Data!J311&gt;0,Data!J311,J202)</f>
        <v>75.329250000000002</v>
      </c>
      <c r="I347" s="59">
        <f>IF(Data!K311&gt;0,Data!K311,K202)</f>
        <v>76.63</v>
      </c>
      <c r="J347" s="59">
        <f>IF(Data!L311&gt;0,Data!L311,L202)</f>
        <v>75.878632173913033</v>
      </c>
      <c r="K347" s="59">
        <f>IF(Data!M311&gt;0,Data!M311,M202)</f>
        <v>75.329213508771915</v>
      </c>
      <c r="L347" s="59">
        <f>IF(Data!N311&gt;0,Data!N311,N202)</f>
        <v>76.141254000000004</v>
      </c>
      <c r="M347" s="59">
        <f>IF(Data!O311&gt;0,Data!O311,O202)</f>
        <v>78.154082000000002</v>
      </c>
      <c r="N347" s="59">
        <f>IF(Data!P311&gt;0,Data!P311,P202)</f>
        <v>83.605620000000002</v>
      </c>
    </row>
    <row r="348" spans="1:14">
      <c r="A348" s="29"/>
      <c r="B348" s="70">
        <f t="shared" si="6"/>
        <v>45148</v>
      </c>
      <c r="C348" s="59">
        <f>IF(Data!E312&gt;0,Data!E312,E203)</f>
        <v>78.422398000000001</v>
      </c>
      <c r="D348" s="59">
        <f>IF(Data!F312&gt;0,Data!F312,F203)</f>
        <v>79.57468619114286</v>
      </c>
      <c r="E348" s="59">
        <f>IF(Data!G312&gt;0,Data!G312,G203)</f>
        <v>81.367943999999994</v>
      </c>
      <c r="F348" s="59">
        <f>IF(Data!H312&gt;0,Data!H312,H203)</f>
        <v>81.531162190476195</v>
      </c>
      <c r="G348" s="59">
        <f>IF(Data!I312&gt;0,Data!I312,I203)</f>
        <v>80.613386000000006</v>
      </c>
      <c r="H348" s="59">
        <f>IF(Data!J312&gt;0,Data!J312,J203)</f>
        <v>76.669250000000005</v>
      </c>
      <c r="I348" s="59">
        <f>IF(Data!K312&gt;0,Data!K312,K203)</f>
        <v>77.97</v>
      </c>
      <c r="J348" s="59">
        <f>IF(Data!L312&gt;0,Data!L312,L203)</f>
        <v>77.238632173913032</v>
      </c>
      <c r="K348" s="59">
        <f>IF(Data!M312&gt;0,Data!M312,M203)</f>
        <v>76.689213508771914</v>
      </c>
      <c r="L348" s="59">
        <f>IF(Data!N312&gt;0,Data!N312,N203)</f>
        <v>77.421254000000005</v>
      </c>
      <c r="M348" s="59">
        <f>IF(Data!O312&gt;0,Data!O312,O203)</f>
        <v>79.434082000000004</v>
      </c>
      <c r="N348" s="59">
        <f>IF(Data!P312&gt;0,Data!P312,P203)</f>
        <v>84.885620000000003</v>
      </c>
    </row>
    <row r="349" spans="1:14">
      <c r="A349" s="29"/>
      <c r="B349" s="70">
        <f t="shared" si="6"/>
        <v>45155</v>
      </c>
      <c r="C349" s="59">
        <f>IF(Data!E313&gt;0,Data!E313,E204)</f>
        <v>75.492397999999994</v>
      </c>
      <c r="D349" s="59">
        <f>IF(Data!F313&gt;0,Data!F313,F204)</f>
        <v>76.644686191142853</v>
      </c>
      <c r="E349" s="59">
        <f>IF(Data!G313&gt;0,Data!G313,G204)</f>
        <v>78.827943999999988</v>
      </c>
      <c r="F349" s="59">
        <f>IF(Data!H313&gt;0,Data!H313,H204)</f>
        <v>78.991162190476189</v>
      </c>
      <c r="G349" s="59">
        <f>IF(Data!I313&gt;0,Data!I313,I204)</f>
        <v>78.043385999999998</v>
      </c>
      <c r="H349" s="59">
        <f>IF(Data!J313&gt;0,Data!J313,J204)</f>
        <v>74.099249999999998</v>
      </c>
      <c r="I349" s="59">
        <f>IF(Data!K313&gt;0,Data!K313,K204)</f>
        <v>75.399999999999991</v>
      </c>
      <c r="J349" s="59">
        <f>IF(Data!L313&gt;0,Data!L313,L204)</f>
        <v>74.678632173913044</v>
      </c>
      <c r="K349" s="59">
        <f>IF(Data!M313&gt;0,Data!M313,M204)</f>
        <v>74.129213508771926</v>
      </c>
      <c r="L349" s="59">
        <f>IF(Data!N313&gt;0,Data!N313,N204)</f>
        <v>75.121254000000008</v>
      </c>
      <c r="M349" s="59">
        <f>IF(Data!O313&gt;0,Data!O313,O204)</f>
        <v>77.134082000000006</v>
      </c>
      <c r="N349" s="59">
        <f>IF(Data!P313&gt;0,Data!P313,P204)</f>
        <v>82.585620000000006</v>
      </c>
    </row>
    <row r="350" spans="1:14">
      <c r="A350" s="29"/>
      <c r="B350" s="70">
        <f t="shared" si="6"/>
        <v>45162</v>
      </c>
      <c r="C350" s="59">
        <f>IF(Data!E314&gt;0,Data!E314,E205)</f>
        <v>77.222397999999998</v>
      </c>
      <c r="D350" s="59">
        <f>IF(Data!F314&gt;0,Data!F314,F205)</f>
        <v>78.374686191142857</v>
      </c>
      <c r="E350" s="59">
        <f>IF(Data!G314&gt;0,Data!G314,G205)</f>
        <v>81.307943999999992</v>
      </c>
      <c r="F350" s="59">
        <f>IF(Data!H314&gt;0,Data!H314,H205)</f>
        <v>81.471162190476193</v>
      </c>
      <c r="G350" s="59">
        <f>IF(Data!I314&gt;0,Data!I314,I205)</f>
        <v>80.503386000000006</v>
      </c>
      <c r="H350" s="59">
        <f>IF(Data!J314&gt;0,Data!J314,J205)</f>
        <v>76.559250000000006</v>
      </c>
      <c r="I350" s="59">
        <f>IF(Data!K314&gt;0,Data!K314,K205)</f>
        <v>77.86</v>
      </c>
      <c r="J350" s="59">
        <f>IF(Data!L314&gt;0,Data!L314,L205)</f>
        <v>77.008632173913043</v>
      </c>
      <c r="K350" s="59">
        <f>IF(Data!M314&gt;0,Data!M314,M205)</f>
        <v>76.459213508771924</v>
      </c>
      <c r="L350" s="59">
        <f>IF(Data!N314&gt;0,Data!N314,N205)</f>
        <v>77.211253999999997</v>
      </c>
      <c r="M350" s="59">
        <f>IF(Data!O314&gt;0,Data!O314,O205)</f>
        <v>79.224081999999996</v>
      </c>
      <c r="N350" s="59">
        <f>IF(Data!P314&gt;0,Data!P314,P205)</f>
        <v>84.675619999999995</v>
      </c>
    </row>
    <row r="351" spans="1:14">
      <c r="A351" s="29"/>
      <c r="B351" s="70">
        <f t="shared" si="6"/>
        <v>45169</v>
      </c>
      <c r="C351" s="59">
        <f>IF(Data!E315&gt;0,Data!E315,E206)</f>
        <v>79.232397999999989</v>
      </c>
      <c r="D351" s="59">
        <f>IF(Data!F315&gt;0,Data!F315,F206)</f>
        <v>80.384686191142848</v>
      </c>
      <c r="E351" s="59">
        <f>IF(Data!G315&gt;0,Data!G315,G206)</f>
        <v>83.037943999999982</v>
      </c>
      <c r="F351" s="59">
        <f>IF(Data!H315&gt;0,Data!H315,H206)</f>
        <v>83.201162190476182</v>
      </c>
      <c r="G351" s="59">
        <f>IF(Data!I315&gt;0,Data!I315,I206)</f>
        <v>82.193386000000004</v>
      </c>
      <c r="H351" s="59">
        <f>IF(Data!J315&gt;0,Data!J315,J206)</f>
        <v>78.249250000000004</v>
      </c>
      <c r="I351" s="59">
        <f>IF(Data!K315&gt;0,Data!K315,K206)</f>
        <v>79.55</v>
      </c>
      <c r="J351" s="59">
        <f>IF(Data!L315&gt;0,Data!L315,L206)</f>
        <v>78.678632173913044</v>
      </c>
      <c r="K351" s="59">
        <f>IF(Data!M315&gt;0,Data!M315,M206)</f>
        <v>78.129213508771926</v>
      </c>
      <c r="L351" s="59">
        <f>IF(Data!N315&gt;0,Data!N315,N206)</f>
        <v>78.431253999999996</v>
      </c>
      <c r="M351" s="59">
        <f>IF(Data!O315&gt;0,Data!O315,O206)</f>
        <v>80.444081999999995</v>
      </c>
      <c r="N351" s="59">
        <f>IF(Data!P315&gt;0,Data!P315,P206)</f>
        <v>85.895619999999994</v>
      </c>
    </row>
    <row r="352" spans="1:14">
      <c r="A352" s="29"/>
      <c r="B352" s="70">
        <f t="shared" si="6"/>
        <v>45176</v>
      </c>
      <c r="C352" s="59">
        <f>IF(Data!E316&gt;0,Data!E316,E207)</f>
        <v>73.354398000000003</v>
      </c>
      <c r="D352" s="59">
        <f>IF(Data!F316&gt;0,Data!F316,F207)</f>
        <v>74.346686191142865</v>
      </c>
      <c r="E352" s="59">
        <f>IF(Data!G316&gt;0,Data!G316,G207)</f>
        <v>79.557943999999992</v>
      </c>
      <c r="F352" s="59">
        <f>IF(Data!H316&gt;0,Data!H316,H207)</f>
        <v>80.28316219047619</v>
      </c>
      <c r="G352" s="59">
        <f>IF(Data!I316&gt;0,Data!I316,I207)</f>
        <v>79.053386000000003</v>
      </c>
      <c r="H352" s="59">
        <f>IF(Data!J316&gt;0,Data!J316,J207)</f>
        <v>76.149850000000001</v>
      </c>
      <c r="I352" s="59">
        <f>IF(Data!K316&gt;0,Data!K316,K207)</f>
        <v>75.580799999999996</v>
      </c>
      <c r="J352" s="59">
        <f>IF(Data!L316&gt;0,Data!L316,L207)</f>
        <v>75.93063217391304</v>
      </c>
      <c r="K352" s="59">
        <f>IF(Data!M316&gt;0,Data!M316,M207)</f>
        <v>77.49321350877193</v>
      </c>
      <c r="L352" s="59">
        <f>IF(Data!N316&gt;0,Data!N316,N207)</f>
        <v>79.272526727272719</v>
      </c>
      <c r="M352" s="59">
        <f>IF(Data!O316&gt;0,Data!O316,O207)</f>
        <v>81.607224857142853</v>
      </c>
      <c r="N352" s="59">
        <f>IF(Data!P316&gt;0,Data!P316,P207)</f>
        <v>86.977620000000002</v>
      </c>
    </row>
    <row r="353" spans="1:14">
      <c r="A353" s="29"/>
      <c r="B353" s="70">
        <f t="shared" si="6"/>
        <v>45183</v>
      </c>
      <c r="C353" s="59">
        <f>IF(Data!E317&gt;0,Data!E317,E208)</f>
        <v>76.204397999999998</v>
      </c>
      <c r="D353" s="59">
        <f>IF(Data!F317&gt;0,Data!F317,F208)</f>
        <v>77.196686191142859</v>
      </c>
      <c r="E353" s="59">
        <f>IF(Data!G317&gt;0,Data!G317,G208)</f>
        <v>81.977943999999994</v>
      </c>
      <c r="F353" s="59">
        <f>IF(Data!H317&gt;0,Data!H317,H208)</f>
        <v>82.703162190476192</v>
      </c>
      <c r="G353" s="59">
        <f>IF(Data!I317&gt;0,Data!I317,I208)</f>
        <v>81.723386000000005</v>
      </c>
      <c r="H353" s="59">
        <f>IF(Data!J317&gt;0,Data!J317,J208)</f>
        <v>78.819850000000002</v>
      </c>
      <c r="I353" s="59">
        <f>IF(Data!K317&gt;0,Data!K317,K208)</f>
        <v>78.250799999999998</v>
      </c>
      <c r="J353" s="59">
        <f>IF(Data!L317&gt;0,Data!L317,L208)</f>
        <v>78.610632173913032</v>
      </c>
      <c r="K353" s="59">
        <f>IF(Data!M317&gt;0,Data!M317,M208)</f>
        <v>80.173213508771923</v>
      </c>
      <c r="L353" s="59">
        <f>IF(Data!N317&gt;0,Data!N317,N208)</f>
        <v>81.552526727272721</v>
      </c>
      <c r="M353" s="59">
        <f>IF(Data!O317&gt;0,Data!O317,O208)</f>
        <v>83.887224857142854</v>
      </c>
      <c r="N353" s="59">
        <f>IF(Data!P317&gt;0,Data!P317,P208)</f>
        <v>89.257620000000003</v>
      </c>
    </row>
    <row r="354" spans="1:14">
      <c r="A354" s="29"/>
      <c r="B354" s="70">
        <f t="shared" si="6"/>
        <v>45190</v>
      </c>
      <c r="C354" s="59">
        <f>IF(Data!E318&gt;0,Data!E318,E209)</f>
        <v>74.604398000000003</v>
      </c>
      <c r="D354" s="59">
        <f>IF(Data!F318&gt;0,Data!F318,F209)</f>
        <v>75.596686191142865</v>
      </c>
      <c r="E354" s="59">
        <f>IF(Data!G318&gt;0,Data!G318,G209)</f>
        <v>80.647943999999995</v>
      </c>
      <c r="F354" s="59">
        <f>IF(Data!H318&gt;0,Data!H318,H209)</f>
        <v>81.373162190476194</v>
      </c>
      <c r="G354" s="59">
        <f>IF(Data!I318&gt;0,Data!I318,I209)</f>
        <v>80.763385999999997</v>
      </c>
      <c r="H354" s="59">
        <f>IF(Data!J318&gt;0,Data!J318,J209)</f>
        <v>77.859849999999994</v>
      </c>
      <c r="I354" s="59">
        <f>IF(Data!K318&gt;0,Data!K318,K209)</f>
        <v>77.29079999999999</v>
      </c>
      <c r="J354" s="59">
        <f>IF(Data!L318&gt;0,Data!L318,L209)</f>
        <v>78.100632173913041</v>
      </c>
      <c r="K354" s="59">
        <f>IF(Data!M318&gt;0,Data!M318,M209)</f>
        <v>79.663213508771932</v>
      </c>
      <c r="L354" s="59">
        <f>IF(Data!N318&gt;0,Data!N318,N209)</f>
        <v>81.582526727272722</v>
      </c>
      <c r="M354" s="59">
        <f>IF(Data!O318&gt;0,Data!O318,O209)</f>
        <v>83.917224857142855</v>
      </c>
      <c r="N354" s="59">
        <f>IF(Data!P318&gt;0,Data!P318,P209)</f>
        <v>89.287620000000004</v>
      </c>
    </row>
    <row r="355" spans="1:14">
      <c r="A355" s="29"/>
      <c r="B355" s="70">
        <f t="shared" si="6"/>
        <v>45197</v>
      </c>
      <c r="C355" s="59">
        <f>IF(Data!E319&gt;0,Data!E319,E210)</f>
        <v>78.464398000000003</v>
      </c>
      <c r="D355" s="59">
        <f>IF(Data!F319&gt;0,Data!F319,F210)</f>
        <v>79.456686191142865</v>
      </c>
      <c r="E355" s="59">
        <f>IF(Data!G319&gt;0,Data!G319,G210)</f>
        <v>82.88794399999999</v>
      </c>
      <c r="F355" s="59">
        <f>IF(Data!H319&gt;0,Data!H319,H210)</f>
        <v>83.613162190476189</v>
      </c>
      <c r="G355" s="59">
        <f>IF(Data!I319&gt;0,Data!I319,I210)</f>
        <v>82.743386000000001</v>
      </c>
      <c r="H355" s="59">
        <f>IF(Data!J319&gt;0,Data!J319,J210)</f>
        <v>79.839849999999998</v>
      </c>
      <c r="I355" s="59">
        <f>IF(Data!K319&gt;0,Data!K319,K210)</f>
        <v>79.270799999999994</v>
      </c>
      <c r="J355" s="59">
        <f>IF(Data!L319&gt;0,Data!L319,L210)</f>
        <v>79.730632173913037</v>
      </c>
      <c r="K355" s="59">
        <f>IF(Data!M319&gt;0,Data!M319,M210)</f>
        <v>81.293213508771927</v>
      </c>
      <c r="L355" s="59">
        <f>IF(Data!N319&gt;0,Data!N319,N210)</f>
        <v>82.882526727272719</v>
      </c>
      <c r="M355" s="59">
        <f>IF(Data!O319&gt;0,Data!O319,O210)</f>
        <v>85.217224857142853</v>
      </c>
      <c r="N355" s="59">
        <f>IF(Data!P319&gt;0,Data!P319,P210)</f>
        <v>90.587619999999987</v>
      </c>
    </row>
    <row r="356" spans="1:14">
      <c r="A356" s="29"/>
      <c r="B356" s="70">
        <f t="shared" si="6"/>
        <v>45204</v>
      </c>
      <c r="C356" s="59">
        <f>IF(Data!E320&gt;0,Data!E320,E211)</f>
        <v>76.400000000000006</v>
      </c>
      <c r="D356" s="59">
        <f>IF(Data!F320&gt;0,Data!F320,F211)</f>
        <v>73.296686191142854</v>
      </c>
      <c r="E356" s="59">
        <f>IF(Data!G320&gt;0,Data!G320,G211)</f>
        <v>80.717944000000003</v>
      </c>
      <c r="F356" s="59">
        <f>IF(Data!H320&gt;0,Data!H320,H211)</f>
        <v>81.443162190476201</v>
      </c>
      <c r="G356" s="59">
        <f>IF(Data!I320&gt;0,Data!I320,I211)</f>
        <v>81.083386000000004</v>
      </c>
      <c r="H356" s="59">
        <f>IF(Data!J320&gt;0,Data!J320,J211)</f>
        <v>78.179850000000002</v>
      </c>
      <c r="I356" s="59">
        <f>IF(Data!K320&gt;0,Data!K320,K211)</f>
        <v>77.610799999999998</v>
      </c>
      <c r="J356" s="59">
        <f>IF(Data!L320&gt;0,Data!L320,L211)</f>
        <v>78.480632173913037</v>
      </c>
      <c r="K356" s="59">
        <f>IF(Data!M320&gt;0,Data!M320,M211)</f>
        <v>80.043213508771927</v>
      </c>
      <c r="L356" s="59">
        <f>IF(Data!N320&gt;0,Data!N320,N211)</f>
        <v>82.04252672727273</v>
      </c>
      <c r="M356" s="59">
        <f>IF(Data!O320&gt;0,Data!O320,O211)</f>
        <v>84.377224857142863</v>
      </c>
      <c r="N356" s="59">
        <f>IF(Data!P320&gt;0,Data!P320,P211)</f>
        <v>89.747620000000012</v>
      </c>
    </row>
    <row r="357" spans="1:14">
      <c r="A357" s="29"/>
      <c r="B357" s="70">
        <f t="shared" si="6"/>
        <v>45211</v>
      </c>
      <c r="C357" s="59">
        <f>IF(Data!E321&gt;0,Data!E321,E212)</f>
        <v>76.400000000000006</v>
      </c>
      <c r="D357" s="59">
        <f>IF(Data!F321&gt;0,Data!F321,F212)</f>
        <v>73.296686191142854</v>
      </c>
      <c r="E357" s="59">
        <f>IF(Data!G321&gt;0,Data!G321,G212)</f>
        <v>75.337943999999993</v>
      </c>
      <c r="F357" s="59">
        <f>IF(Data!H321&gt;0,Data!H321,H212)</f>
        <v>76.063162190476191</v>
      </c>
      <c r="G357" s="59">
        <f>IF(Data!I321&gt;0,Data!I321,I212)</f>
        <v>80.153385999999998</v>
      </c>
      <c r="H357" s="59">
        <f>IF(Data!J321&gt;0,Data!J321,J212)</f>
        <v>77.249849999999995</v>
      </c>
      <c r="I357" s="59">
        <f>IF(Data!K321&gt;0,Data!K321,K212)</f>
        <v>76.680799999999991</v>
      </c>
      <c r="J357" s="59">
        <f>IF(Data!L321&gt;0,Data!L321,L212)</f>
        <v>77.830632173913031</v>
      </c>
      <c r="K357" s="59">
        <f>IF(Data!M321&gt;0,Data!M321,M212)</f>
        <v>79.393213508771922</v>
      </c>
      <c r="L357" s="59">
        <f>IF(Data!N321&gt;0,Data!N321,N212)</f>
        <v>81.54252672727273</v>
      </c>
      <c r="M357" s="59">
        <f>IF(Data!O321&gt;0,Data!O321,O212)</f>
        <v>83.877224857142863</v>
      </c>
      <c r="N357" s="59">
        <f>IF(Data!P321&gt;0,Data!P321,P212)</f>
        <v>89.247620000000012</v>
      </c>
    </row>
    <row r="358" spans="1:14">
      <c r="A358" s="29"/>
      <c r="B358" s="70">
        <f t="shared" si="6"/>
        <v>45218</v>
      </c>
      <c r="C358" s="59">
        <f>IF(Data!E322&gt;0,Data!E322,E213)</f>
        <v>76.400000000000006</v>
      </c>
      <c r="D358" s="59">
        <f>IF(Data!F322&gt;0,Data!F322,F213)</f>
        <v>73.296686191142854</v>
      </c>
      <c r="E358" s="59">
        <f>IF(Data!G322&gt;0,Data!G322,G213)</f>
        <v>75.717944000000003</v>
      </c>
      <c r="F358" s="59">
        <f>IF(Data!H322&gt;0,Data!H322,H213)</f>
        <v>76.443162190476201</v>
      </c>
      <c r="G358" s="59">
        <f>IF(Data!I322&gt;0,Data!I322,I213)</f>
        <v>79.673386000000008</v>
      </c>
      <c r="H358" s="59">
        <f>IF(Data!J322&gt;0,Data!J322,J213)</f>
        <v>76.769850000000005</v>
      </c>
      <c r="I358" s="59">
        <f>IF(Data!K322&gt;0,Data!K322,K213)</f>
        <v>76.200800000000001</v>
      </c>
      <c r="J358" s="59">
        <f>IF(Data!L322&gt;0,Data!L322,L213)</f>
        <v>77.480632173913037</v>
      </c>
      <c r="K358" s="59">
        <f>IF(Data!M322&gt;0,Data!M322,M213)</f>
        <v>79.043213508771927</v>
      </c>
      <c r="L358" s="59">
        <f>IF(Data!N322&gt;0,Data!N322,N213)</f>
        <v>81.16252672727272</v>
      </c>
      <c r="M358" s="59">
        <f>IF(Data!O322&gt;0,Data!O322,O213)</f>
        <v>83.497224857142854</v>
      </c>
      <c r="N358" s="59">
        <f>IF(Data!P322&gt;0,Data!P322,P213)</f>
        <v>88.867619999999988</v>
      </c>
    </row>
    <row r="359" spans="1:14">
      <c r="A359" s="29"/>
      <c r="B359" s="70">
        <f t="shared" si="6"/>
        <v>45225</v>
      </c>
      <c r="C359" s="59">
        <f>IF(Data!E323&gt;0,Data!E323,E214)</f>
        <v>76.400000000000006</v>
      </c>
      <c r="D359" s="59">
        <f>IF(Data!F323&gt;0,Data!F323,F214)</f>
        <v>73.296686191142854</v>
      </c>
      <c r="E359" s="59">
        <f>IF(Data!G323&gt;0,Data!G323,G214)</f>
        <v>75.197943999999993</v>
      </c>
      <c r="F359" s="59">
        <f>IF(Data!H323&gt;0,Data!H323,H214)</f>
        <v>75.923162190476191</v>
      </c>
      <c r="G359" s="59">
        <f>IF(Data!I323&gt;0,Data!I323,I214)</f>
        <v>79.613386000000006</v>
      </c>
      <c r="H359" s="59">
        <f>IF(Data!J323&gt;0,Data!J323,J214)</f>
        <v>76.709850000000003</v>
      </c>
      <c r="I359" s="59">
        <f>IF(Data!K323&gt;0,Data!K323,K214)</f>
        <v>76.140799999999999</v>
      </c>
      <c r="J359" s="59">
        <f>IF(Data!L323&gt;0,Data!L323,L214)</f>
        <v>77.100632173913041</v>
      </c>
      <c r="K359" s="59">
        <f>IF(Data!M323&gt;0,Data!M323,M214)</f>
        <v>78.663213508771932</v>
      </c>
      <c r="L359" s="59">
        <f>IF(Data!N323&gt;0,Data!N323,N214)</f>
        <v>80.93252672727273</v>
      </c>
      <c r="M359" s="59">
        <f>IF(Data!O323&gt;0,Data!O323,O214)</f>
        <v>83.267224857142864</v>
      </c>
      <c r="N359" s="59">
        <f>IF(Data!P323&gt;0,Data!P323,P214)</f>
        <v>88.637619999999998</v>
      </c>
    </row>
    <row r="360" spans="1:14">
      <c r="A360" s="29"/>
      <c r="B360" s="70">
        <f t="shared" si="6"/>
        <v>45232</v>
      </c>
      <c r="C360" s="59">
        <f>IF(Data!E324&gt;0,Data!E324,E215)</f>
        <v>76.400000000000006</v>
      </c>
      <c r="D360" s="59">
        <f>IF(Data!F324&gt;0,Data!F324,F215)</f>
        <v>76.3</v>
      </c>
      <c r="E360" s="59">
        <f>IF(Data!G324&gt;0,Data!G324,G215)</f>
        <v>73.017944</v>
      </c>
      <c r="F360" s="59">
        <f>IF(Data!H324&gt;0,Data!H324,H215)</f>
        <v>73.743162190476198</v>
      </c>
      <c r="G360" s="59">
        <f>IF(Data!I324&gt;0,Data!I324,I215)</f>
        <v>75.733385999999996</v>
      </c>
      <c r="H360" s="59">
        <f>IF(Data!J324&gt;0,Data!J324,J215)</f>
        <v>72.829849999999993</v>
      </c>
      <c r="I360" s="59">
        <f>IF(Data!K324&gt;0,Data!K324,K215)</f>
        <v>72.260799999999989</v>
      </c>
      <c r="J360" s="59">
        <f>IF(Data!L324&gt;0,Data!L324,L215)</f>
        <v>73.540632173913039</v>
      </c>
      <c r="K360" s="59">
        <f>IF(Data!M324&gt;0,Data!M324,M215)</f>
        <v>75.10321350877193</v>
      </c>
      <c r="L360" s="59">
        <f>IF(Data!N324&gt;0,Data!N324,N215)</f>
        <v>77.632526727272719</v>
      </c>
      <c r="M360" s="59">
        <f>IF(Data!O324&gt;0,Data!O324,O215)</f>
        <v>79.967224857142853</v>
      </c>
      <c r="N360" s="59">
        <f>IF(Data!P324&gt;0,Data!P324,P215)</f>
        <v>85.337619999999987</v>
      </c>
    </row>
    <row r="361" spans="1:14">
      <c r="A361" s="29"/>
      <c r="B361" s="70">
        <f t="shared" si="6"/>
        <v>45239</v>
      </c>
      <c r="C361" s="59">
        <f>IF(Data!E325&gt;0,Data!E325,E216)</f>
        <v>76.400000000000006</v>
      </c>
      <c r="D361" s="59">
        <f>IF(Data!F325&gt;0,Data!F325,F216)</f>
        <v>76.3</v>
      </c>
      <c r="E361" s="59">
        <f>IF(Data!G325&gt;0,Data!G325,G216)</f>
        <v>72.537943999999996</v>
      </c>
      <c r="F361" s="59">
        <f>IF(Data!H325&gt;0,Data!H325,H216)</f>
        <v>73.263162190476194</v>
      </c>
      <c r="G361" s="59">
        <f>IF(Data!I325&gt;0,Data!I325,I216)</f>
        <v>74.090385999999995</v>
      </c>
      <c r="H361" s="59">
        <f>IF(Data!J325&gt;0,Data!J325,J216)</f>
        <v>71.186849999999993</v>
      </c>
      <c r="I361" s="59">
        <f>IF(Data!K325&gt;0,Data!K325,K216)</f>
        <v>70.617799999999988</v>
      </c>
      <c r="J361" s="59">
        <f>IF(Data!L325&gt;0,Data!L325,L216)</f>
        <v>71.650632173913039</v>
      </c>
      <c r="K361" s="59">
        <f>IF(Data!M325&gt;0,Data!M325,M216)</f>
        <v>73.213213508771929</v>
      </c>
      <c r="L361" s="59">
        <f>IF(Data!N325&gt;0,Data!N325,N216)</f>
        <v>75.872526727272728</v>
      </c>
      <c r="M361" s="59">
        <f>IF(Data!O325&gt;0,Data!O325,O216)</f>
        <v>78.207224857142862</v>
      </c>
      <c r="N361" s="59">
        <f>IF(Data!P325&gt;0,Data!P325,P216)</f>
        <v>83.577619999999996</v>
      </c>
    </row>
    <row r="362" spans="1:14">
      <c r="A362" s="29"/>
      <c r="B362" s="70">
        <f t="shared" si="6"/>
        <v>45246</v>
      </c>
      <c r="C362" s="59">
        <f>IF(Data!E326&gt;0,Data!E326,E217)</f>
        <v>76.400000000000006</v>
      </c>
      <c r="D362" s="59">
        <f>IF(Data!F326&gt;0,Data!F326,F217)</f>
        <v>76.3</v>
      </c>
      <c r="E362" s="59">
        <f>IF(Data!G326&gt;0,Data!G326,G217)</f>
        <v>70.697943999999993</v>
      </c>
      <c r="F362" s="59">
        <f>IF(Data!H326&gt;0,Data!H326,H217)</f>
        <v>71.423162190476191</v>
      </c>
      <c r="G362" s="59">
        <f>IF(Data!I326&gt;0,Data!I326,I217)</f>
        <v>72.703385999999995</v>
      </c>
      <c r="H362" s="59">
        <f>IF(Data!J326&gt;0,Data!J326,J217)</f>
        <v>69.799849999999992</v>
      </c>
      <c r="I362" s="59">
        <f>IF(Data!K326&gt;0,Data!K326,K217)</f>
        <v>69.230799999999988</v>
      </c>
      <c r="J362" s="59">
        <f>IF(Data!L326&gt;0,Data!L326,L217)</f>
        <v>70.330632173913031</v>
      </c>
      <c r="K362" s="59">
        <f>IF(Data!M326&gt;0,Data!M326,M217)</f>
        <v>71.893213508771922</v>
      </c>
      <c r="L362" s="59">
        <f>IF(Data!N326&gt;0,Data!N326,N217)</f>
        <v>74.722526727272722</v>
      </c>
      <c r="M362" s="59">
        <f>IF(Data!O326&gt;0,Data!O326,O217)</f>
        <v>77.057224857142856</v>
      </c>
      <c r="N362" s="59">
        <f>IF(Data!P326&gt;0,Data!P326,P217)</f>
        <v>82.42761999999999</v>
      </c>
    </row>
    <row r="363" spans="1:14">
      <c r="A363" s="29"/>
      <c r="B363" s="70">
        <f t="shared" si="6"/>
        <v>45253</v>
      </c>
      <c r="C363" s="59">
        <f>IF(Data!E327&gt;0,Data!E327,E218)</f>
        <v>76.400000000000006</v>
      </c>
      <c r="D363" s="59">
        <f>IF(Data!F327&gt;0,Data!F327,F218)</f>
        <v>76.3</v>
      </c>
      <c r="E363" s="59">
        <f>IF(Data!G327&gt;0,Data!G327,G218)</f>
        <v>72.857944000000003</v>
      </c>
      <c r="F363" s="59">
        <f>IF(Data!H327&gt;0,Data!H327,H218)</f>
        <v>73.583162190476202</v>
      </c>
      <c r="G363" s="59">
        <f>IF(Data!I327&gt;0,Data!I327,I218)</f>
        <v>74.373385999999996</v>
      </c>
      <c r="H363" s="59">
        <f>IF(Data!J327&gt;0,Data!J327,J218)</f>
        <v>71.469849999999994</v>
      </c>
      <c r="I363" s="59">
        <f>IF(Data!K327&gt;0,Data!K327,K218)</f>
        <v>70.90079999999999</v>
      </c>
      <c r="J363" s="59">
        <f>IF(Data!L327&gt;0,Data!L327,L218)</f>
        <v>71.830632173913031</v>
      </c>
      <c r="K363" s="59">
        <f>IF(Data!M327&gt;0,Data!M327,M218)</f>
        <v>73.393213508771922</v>
      </c>
      <c r="L363" s="59">
        <f>IF(Data!N327&gt;0,Data!N327,N218)</f>
        <v>75.962526727272717</v>
      </c>
      <c r="M363" s="59">
        <f>IF(Data!O327&gt;0,Data!O327,O218)</f>
        <v>78.297224857142851</v>
      </c>
      <c r="N363" s="59">
        <f>IF(Data!P327&gt;0,Data!P327,P218)</f>
        <v>83.667619999999999</v>
      </c>
    </row>
    <row r="364" spans="1:14">
      <c r="A364" s="29"/>
      <c r="B364" s="70">
        <f t="shared" si="6"/>
        <v>45260</v>
      </c>
      <c r="C364" s="59">
        <f>IF(Data!E328&gt;0,Data!E328,E219)</f>
        <v>76.400000000000006</v>
      </c>
      <c r="D364" s="59">
        <f>IF(Data!F328&gt;0,Data!F328,F219)</f>
        <v>76.3</v>
      </c>
      <c r="E364" s="59">
        <f>IF(Data!G328&gt;0,Data!G328,G219)</f>
        <v>75.099999999999994</v>
      </c>
      <c r="F364" s="59">
        <f>IF(Data!H328&gt;0,Data!H328,H219)</f>
        <v>74.303162190476201</v>
      </c>
      <c r="G364" s="59">
        <f>IF(Data!I328&gt;0,Data!I328,I219)</f>
        <v>73.553386000000003</v>
      </c>
      <c r="H364" s="59">
        <f>IF(Data!J328&gt;0,Data!J328,J219)</f>
        <v>70.649850000000001</v>
      </c>
      <c r="I364" s="59">
        <f>IF(Data!K328&gt;0,Data!K328,K219)</f>
        <v>70.080799999999996</v>
      </c>
      <c r="J364" s="59">
        <f>IF(Data!L328&gt;0,Data!L328,L219)</f>
        <v>70.900632173913039</v>
      </c>
      <c r="K364" s="59">
        <f>IF(Data!M328&gt;0,Data!M328,M219)</f>
        <v>72.463213508771929</v>
      </c>
      <c r="L364" s="59">
        <f>IF(Data!N328&gt;0,Data!N328,N219)</f>
        <v>75.172526727272725</v>
      </c>
      <c r="M364" s="59">
        <f>IF(Data!O328&gt;0,Data!O328,O219)</f>
        <v>77.507224857142859</v>
      </c>
      <c r="N364" s="59">
        <f>IF(Data!P328&gt;0,Data!P328,P219)</f>
        <v>82.877620000000007</v>
      </c>
    </row>
    <row r="365" spans="1:14">
      <c r="A365" s="29"/>
      <c r="B365" s="70">
        <f t="shared" si="6"/>
        <v>45267</v>
      </c>
      <c r="C365" s="59">
        <f>IF(Data!E329&gt;0,Data!E329,E220)</f>
        <v>76.400000000000006</v>
      </c>
      <c r="D365" s="59">
        <f>IF(Data!F329&gt;0,Data!F329,F220)</f>
        <v>76.3</v>
      </c>
      <c r="E365" s="59">
        <f>IF(Data!G329&gt;0,Data!G329,G220)</f>
        <v>75.099999999999994</v>
      </c>
      <c r="F365" s="59">
        <f>IF(Data!H329&gt;0,Data!H329,H220)</f>
        <v>75.773162190476199</v>
      </c>
      <c r="G365" s="59">
        <f>IF(Data!I329&gt;0,Data!I329,I220)</f>
        <v>76.083386000000004</v>
      </c>
      <c r="H365" s="59">
        <f>IF(Data!J329&gt;0,Data!J329,J220)</f>
        <v>73.179850000000002</v>
      </c>
      <c r="I365" s="59">
        <f>IF(Data!K329&gt;0,Data!K329,K220)</f>
        <v>72.610799999999998</v>
      </c>
      <c r="J365" s="59">
        <f>IF(Data!L329&gt;0,Data!L329,L220)</f>
        <v>73.270632173913029</v>
      </c>
      <c r="K365" s="59">
        <f>IF(Data!M329&gt;0,Data!M329,M220)</f>
        <v>74.833213508771919</v>
      </c>
      <c r="L365" s="59">
        <f>IF(Data!N329&gt;0,Data!N329,N220)</f>
        <v>77.18252672727273</v>
      </c>
      <c r="M365" s="59">
        <f>IF(Data!O329&gt;0,Data!O329,O220)</f>
        <v>79.517224857142864</v>
      </c>
      <c r="N365" s="59">
        <f>IF(Data!P329&gt;0,Data!P329,P220)</f>
        <v>84.887619999999998</v>
      </c>
    </row>
    <row r="366" spans="1:14">
      <c r="A366" s="29"/>
      <c r="B366" s="70">
        <f t="shared" si="6"/>
        <v>45274</v>
      </c>
      <c r="C366" s="59">
        <f>IF(Data!E330&gt;0,Data!E330,E221)</f>
        <v>76.400000000000006</v>
      </c>
      <c r="D366" s="59">
        <f>IF(Data!F330&gt;0,Data!F330,F221)</f>
        <v>76.3</v>
      </c>
      <c r="E366" s="59">
        <f>IF(Data!G330&gt;0,Data!G330,G221)</f>
        <v>75.099999999999994</v>
      </c>
      <c r="F366" s="59">
        <f>IF(Data!H330&gt;0,Data!H330,H221)</f>
        <v>75.773162190476199</v>
      </c>
      <c r="G366" s="59">
        <f>IF(Data!I330&gt;0,Data!I330,I221)</f>
        <v>74.303386000000003</v>
      </c>
      <c r="H366" s="59">
        <f>IF(Data!J330&gt;0,Data!J330,J221)</f>
        <v>71.399850000000001</v>
      </c>
      <c r="I366" s="59">
        <f>IF(Data!K330&gt;0,Data!K330,K221)</f>
        <v>70.830799999999996</v>
      </c>
      <c r="J366" s="59">
        <f>IF(Data!L330&gt;0,Data!L330,L221)</f>
        <v>71.690632173913031</v>
      </c>
      <c r="K366" s="59">
        <f>IF(Data!M330&gt;0,Data!M330,M221)</f>
        <v>73.253213508771921</v>
      </c>
      <c r="L366" s="59">
        <f>IF(Data!N330&gt;0,Data!N330,N221)</f>
        <v>75.832526727272722</v>
      </c>
      <c r="M366" s="59">
        <f>IF(Data!O330&gt;0,Data!O330,O221)</f>
        <v>78.167224857142855</v>
      </c>
      <c r="N366" s="59">
        <f>IF(Data!P330&gt;0,Data!P330,P221)</f>
        <v>83.537620000000004</v>
      </c>
    </row>
    <row r="367" spans="1:14">
      <c r="A367" s="29"/>
      <c r="B367" s="70">
        <f t="shared" si="6"/>
        <v>45281</v>
      </c>
      <c r="C367" s="59">
        <f>IF(Data!E331&gt;0,Data!E331,E222)</f>
        <v>76.400000000000006</v>
      </c>
      <c r="D367" s="59">
        <f>IF(Data!F331&gt;0,Data!F331,F222)</f>
        <v>76.3</v>
      </c>
      <c r="E367" s="59">
        <f>IF(Data!G331&gt;0,Data!G331,G222)</f>
        <v>75.099999999999994</v>
      </c>
      <c r="F367" s="59">
        <f>IF(Data!H331&gt;0,Data!H331,H222)</f>
        <v>75.773162190476199</v>
      </c>
      <c r="G367" s="59">
        <f>IF(Data!I331&gt;0,Data!I331,I222)</f>
        <v>72.623385999999996</v>
      </c>
      <c r="H367" s="59">
        <f>IF(Data!J331&gt;0,Data!J331,J222)</f>
        <v>69.719849999999994</v>
      </c>
      <c r="I367" s="59">
        <f>IF(Data!K331&gt;0,Data!K331,K222)</f>
        <v>69.15079999999999</v>
      </c>
      <c r="J367" s="59">
        <f>IF(Data!L331&gt;0,Data!L331,L222)</f>
        <v>70.220632173913032</v>
      </c>
      <c r="K367" s="59">
        <f>IF(Data!M331&gt;0,Data!M331,M222)</f>
        <v>71.783213508771922</v>
      </c>
      <c r="L367" s="59">
        <f>IF(Data!N331&gt;0,Data!N331,N222)</f>
        <v>74.322526727272731</v>
      </c>
      <c r="M367" s="59">
        <f>IF(Data!O331&gt;0,Data!O331,O222)</f>
        <v>76.657224857142864</v>
      </c>
      <c r="N367" s="59">
        <f>IF(Data!P331&gt;0,Data!P331,P222)</f>
        <v>82.027620000000013</v>
      </c>
    </row>
    <row r="368" spans="1:14">
      <c r="A368" s="13" t="s">
        <v>63</v>
      </c>
      <c r="B368" s="70">
        <f t="shared" si="6"/>
        <v>45288</v>
      </c>
      <c r="C368" s="59">
        <f>IF(Data!E332&gt;0,Data!E332,E223)</f>
        <v>76.400000000000006</v>
      </c>
      <c r="D368" s="59">
        <f>IF(Data!F332&gt;0,Data!F332,F223)</f>
        <v>76.3</v>
      </c>
      <c r="E368" s="59">
        <f>IF(Data!G332&gt;0,Data!G332,G223)</f>
        <v>75.099999999999994</v>
      </c>
      <c r="F368" s="59">
        <f>IF(Data!H332&gt;0,Data!H332,H223)</f>
        <v>75.773162190476199</v>
      </c>
      <c r="G368" s="59">
        <f>IF(Data!I332&gt;0,Data!I332,I223)</f>
        <v>74.443386000000004</v>
      </c>
      <c r="H368" s="59">
        <f>IF(Data!J332&gt;0,Data!J332,J223)</f>
        <v>71.539850000000001</v>
      </c>
      <c r="I368" s="59">
        <f>IF(Data!K332&gt;0,Data!K332,K223)</f>
        <v>70.970799999999997</v>
      </c>
      <c r="J368" s="59">
        <f>IF(Data!L332&gt;0,Data!L332,L223)</f>
        <v>72.100632173913041</v>
      </c>
      <c r="K368" s="59">
        <f>IF(Data!M332&gt;0,Data!M332,M223)</f>
        <v>73.663213508771932</v>
      </c>
      <c r="L368" s="59">
        <f>IF(Data!N332&gt;0,Data!N332,N223)</f>
        <v>76.312526727272726</v>
      </c>
      <c r="M368" s="59">
        <f>IF(Data!O332&gt;0,Data!O332,O223)</f>
        <v>78.647224857142859</v>
      </c>
      <c r="N368" s="59">
        <f>IF(Data!P332&gt;0,Data!P332,P223)</f>
        <v>84.017619999999994</v>
      </c>
    </row>
    <row r="369" spans="1:14">
      <c r="A369" s="13">
        <f>A334+1</f>
        <v>2024</v>
      </c>
      <c r="B369" s="70">
        <f t="shared" si="6"/>
        <v>45295</v>
      </c>
      <c r="C369" s="59">
        <f>IF(Data!E333&gt;0,Data!E333,E224)</f>
        <v>76.400000000000006</v>
      </c>
      <c r="D369" s="59">
        <f>IF(Data!F333&gt;0,Data!F333,F224)</f>
        <v>76.3</v>
      </c>
      <c r="E369" s="59">
        <f>IF(Data!G333&gt;0,Data!G333,G224)</f>
        <v>75.099999999999994</v>
      </c>
      <c r="F369" s="59">
        <f>IF(Data!H333&gt;0,Data!H333,H224)</f>
        <v>72.400000000000006</v>
      </c>
      <c r="G369" s="59">
        <f>IF(Data!I333&gt;0,Data!I333,I224)</f>
        <v>73.613386000000006</v>
      </c>
      <c r="H369" s="59">
        <f>IF(Data!J333&gt;0,Data!J333,J224)</f>
        <v>70.709850000000003</v>
      </c>
      <c r="I369" s="59">
        <f>IF(Data!K333&gt;0,Data!K333,K224)</f>
        <v>70.140799999999999</v>
      </c>
      <c r="J369" s="59">
        <f>IF(Data!L333&gt;0,Data!L333,L224)</f>
        <v>71.520632173913029</v>
      </c>
      <c r="K369" s="59">
        <f>IF(Data!M333&gt;0,Data!M333,M224)</f>
        <v>73.083213508771919</v>
      </c>
      <c r="L369" s="59">
        <f>IF(Data!N333&gt;0,Data!N333,N224)</f>
        <v>76.012526727272729</v>
      </c>
      <c r="M369" s="59">
        <f>IF(Data!O333&gt;0,Data!O333,O224)</f>
        <v>78.347224857142862</v>
      </c>
      <c r="N369" s="59">
        <f>IF(Data!P333&gt;0,Data!P333,P224)</f>
        <v>83.717620000000011</v>
      </c>
    </row>
    <row r="370" spans="1:14">
      <c r="A370" s="29"/>
      <c r="B370" s="70">
        <f t="shared" si="6"/>
        <v>45302</v>
      </c>
      <c r="C370" s="59">
        <f>IF(Data!E334&gt;0,Data!E334,E225)</f>
        <v>76.400000000000006</v>
      </c>
      <c r="D370" s="59">
        <f>IF(Data!F334&gt;0,Data!F334,F225)</f>
        <v>76.3</v>
      </c>
      <c r="E370" s="59">
        <f>IF(Data!G334&gt;0,Data!G334,G225)</f>
        <v>75.099999999999994</v>
      </c>
      <c r="F370" s="59">
        <f>IF(Data!H334&gt;0,Data!H334,H225)</f>
        <v>72.400000000000006</v>
      </c>
      <c r="G370" s="59">
        <f>IF(Data!I334&gt;0,Data!I334,I225)</f>
        <v>74.853386</v>
      </c>
      <c r="H370" s="59">
        <f>IF(Data!J334&gt;0,Data!J334,J225)</f>
        <v>71.949849999999998</v>
      </c>
      <c r="I370" s="59">
        <f>IF(Data!K334&gt;0,Data!K334,K225)</f>
        <v>71.380799999999994</v>
      </c>
      <c r="J370" s="59">
        <f>IF(Data!L334&gt;0,Data!L334,L225)</f>
        <v>72.530632173913034</v>
      </c>
      <c r="K370" s="59">
        <f>IF(Data!M334&gt;0,Data!M334,M225)</f>
        <v>74.093213508771925</v>
      </c>
      <c r="L370" s="59">
        <f>IF(Data!N334&gt;0,Data!N334,N225)</f>
        <v>76.832526727272722</v>
      </c>
      <c r="M370" s="59">
        <f>IF(Data!O334&gt;0,Data!O334,O225)</f>
        <v>79.167224857142855</v>
      </c>
      <c r="N370" s="59">
        <f>IF(Data!P334&gt;0,Data!P334,P225)</f>
        <v>84.537620000000004</v>
      </c>
    </row>
    <row r="371" spans="1:14">
      <c r="A371" s="29"/>
      <c r="B371" s="70">
        <f t="shared" si="6"/>
        <v>45309</v>
      </c>
      <c r="C371" s="59">
        <f>IF(Data!E335&gt;0,Data!E335,E226)</f>
        <v>76.400000000000006</v>
      </c>
      <c r="D371" s="59">
        <f>IF(Data!F335&gt;0,Data!F335,F226)</f>
        <v>76.3</v>
      </c>
      <c r="E371" s="59">
        <f>IF(Data!G335&gt;0,Data!G335,G226)</f>
        <v>75.099999999999994</v>
      </c>
      <c r="F371" s="59">
        <f>IF(Data!H335&gt;0,Data!H335,H226)</f>
        <v>72.400000000000006</v>
      </c>
      <c r="G371" s="59">
        <f>IF(Data!I335&gt;0,Data!I335,I226)</f>
        <v>76.003386000000006</v>
      </c>
      <c r="H371" s="59">
        <f>IF(Data!J335&gt;0,Data!J335,J226)</f>
        <v>73.099850000000004</v>
      </c>
      <c r="I371" s="59">
        <f>IF(Data!K335&gt;0,Data!K335,K226)</f>
        <v>72.530799999999999</v>
      </c>
      <c r="J371" s="59">
        <f>IF(Data!L335&gt;0,Data!L335,L226)</f>
        <v>73.590632173913036</v>
      </c>
      <c r="K371" s="59">
        <f>IF(Data!M335&gt;0,Data!M335,M226)</f>
        <v>75.153213508771927</v>
      </c>
      <c r="L371" s="59">
        <f>IF(Data!N335&gt;0,Data!N335,N226)</f>
        <v>77.852526727272718</v>
      </c>
      <c r="M371" s="59">
        <f>IF(Data!O335&gt;0,Data!O335,O226)</f>
        <v>80.187224857142851</v>
      </c>
      <c r="N371" s="59">
        <f>IF(Data!P335&gt;0,Data!P335,P226)</f>
        <v>85.557619999999986</v>
      </c>
    </row>
    <row r="372" spans="1:14">
      <c r="A372" s="29"/>
      <c r="B372" s="70">
        <f t="shared" si="6"/>
        <v>45316</v>
      </c>
      <c r="C372" s="59">
        <f>IF(Data!E336&gt;0,Data!E336,E227)</f>
        <v>76.400000000000006</v>
      </c>
      <c r="D372" s="59">
        <f>IF(Data!F336&gt;0,Data!F336,F227)</f>
        <v>76.3</v>
      </c>
      <c r="E372" s="59">
        <f>IF(Data!G336&gt;0,Data!G336,G227)</f>
        <v>75.099999999999994</v>
      </c>
      <c r="F372" s="59">
        <f>IF(Data!H336&gt;0,Data!H336,H227)</f>
        <v>72.400000000000006</v>
      </c>
      <c r="G372" s="59">
        <f>IF(Data!I336&gt;0,Data!I336,I227)</f>
        <v>79.253386000000006</v>
      </c>
      <c r="H372" s="59">
        <f>IF(Data!J336&gt;0,Data!J336,J227)</f>
        <v>76.349850000000004</v>
      </c>
      <c r="I372" s="59">
        <f>IF(Data!K336&gt;0,Data!K336,K227)</f>
        <v>75.780799999999999</v>
      </c>
      <c r="J372" s="59">
        <f>IF(Data!L336&gt;0,Data!L336,L227)</f>
        <v>77.18063217391304</v>
      </c>
      <c r="K372" s="59">
        <f>IF(Data!M336&gt;0,Data!M336,M227)</f>
        <v>78.74321350877193</v>
      </c>
      <c r="L372" s="59">
        <f>IF(Data!N336&gt;0,Data!N336,N227)</f>
        <v>81.482526727272727</v>
      </c>
      <c r="M372" s="59">
        <f>IF(Data!O336&gt;0,Data!O336,O227)</f>
        <v>83.817224857142861</v>
      </c>
      <c r="N372" s="59">
        <f>IF(Data!P336&gt;0,Data!P336,P227)</f>
        <v>89.18762000000001</v>
      </c>
    </row>
    <row r="373" spans="1:14">
      <c r="A373" s="29"/>
      <c r="B373" s="70">
        <f t="shared" si="6"/>
        <v>45323</v>
      </c>
      <c r="C373" s="59">
        <f>IF(Data!E337&gt;0,Data!E337,E228)</f>
        <v>76.400000000000006</v>
      </c>
      <c r="D373" s="59">
        <f>IF(Data!F337&gt;0,Data!F337,F228)</f>
        <v>76.3</v>
      </c>
      <c r="E373" s="59">
        <f>IF(Data!G337&gt;0,Data!G337,G228)</f>
        <v>75.099999999999994</v>
      </c>
      <c r="F373" s="59">
        <f>IF(Data!H337&gt;0,Data!H337,H228)</f>
        <v>72.400000000000006</v>
      </c>
      <c r="G373" s="59">
        <f>IF(Data!I337&gt;0,Data!I337,I228)</f>
        <v>73.2</v>
      </c>
      <c r="H373" s="59">
        <f>IF(Data!J337&gt;0,Data!J337,J228)</f>
        <v>77.079849999999993</v>
      </c>
      <c r="I373" s="59">
        <f>IF(Data!K337&gt;0,Data!K337,K228)</f>
        <v>76.510799999999989</v>
      </c>
      <c r="J373" s="59">
        <f>IF(Data!L337&gt;0,Data!L337,L228)</f>
        <v>77.840632173913036</v>
      </c>
      <c r="K373" s="59">
        <f>IF(Data!M337&gt;0,Data!M337,M228)</f>
        <v>79.403213508771927</v>
      </c>
      <c r="L373" s="59">
        <f>IF(Data!N337&gt;0,Data!N337,N228)</f>
        <v>82.142526727272724</v>
      </c>
      <c r="M373" s="59">
        <f>IF(Data!O337&gt;0,Data!O337,O228)</f>
        <v>84.477224857142858</v>
      </c>
      <c r="N373" s="59">
        <f>IF(Data!P337&gt;0,Data!P337,P228)</f>
        <v>89.847620000000006</v>
      </c>
    </row>
    <row r="374" spans="1:14">
      <c r="A374" s="29"/>
      <c r="B374" s="70">
        <f t="shared" si="6"/>
        <v>45330</v>
      </c>
      <c r="C374" s="59">
        <f>IF(Data!E338&gt;0,Data!E338,E229)</f>
        <v>76.400000000000006</v>
      </c>
      <c r="D374" s="59">
        <f>IF(Data!F338&gt;0,Data!F338,F229)</f>
        <v>76.3</v>
      </c>
      <c r="E374" s="59">
        <f>IF(Data!G338&gt;0,Data!G338,G229)</f>
        <v>75.099999999999994</v>
      </c>
      <c r="F374" s="59">
        <f>IF(Data!H338&gt;0,Data!H338,H229)</f>
        <v>72.400000000000006</v>
      </c>
      <c r="G374" s="59">
        <f>IF(Data!I338&gt;0,Data!I338,I229)</f>
        <v>73.2</v>
      </c>
      <c r="H374" s="59">
        <f>IF(Data!J338&gt;0,Data!J338,J229)</f>
        <v>79.689849999999993</v>
      </c>
      <c r="I374" s="59">
        <f>IF(Data!K338&gt;0,Data!K338,K229)</f>
        <v>79.120799999999988</v>
      </c>
      <c r="J374" s="59">
        <f>IF(Data!L338&gt;0,Data!L338,L229)</f>
        <v>79.880632173913042</v>
      </c>
      <c r="K374" s="59">
        <f>IF(Data!M338&gt;0,Data!M338,M229)</f>
        <v>81.443213508771933</v>
      </c>
      <c r="L374" s="59">
        <f>IF(Data!N338&gt;0,Data!N338,N229)</f>
        <v>83.812526727272726</v>
      </c>
      <c r="M374" s="59">
        <f>IF(Data!O338&gt;0,Data!O338,O229)</f>
        <v>86.147224857142859</v>
      </c>
      <c r="N374" s="59">
        <f>IF(Data!P338&gt;0,Data!P338,P229)</f>
        <v>91.517619999999994</v>
      </c>
    </row>
    <row r="375" spans="1:14">
      <c r="A375" s="29"/>
      <c r="B375" s="70">
        <f t="shared" si="6"/>
        <v>45337</v>
      </c>
      <c r="C375" s="59">
        <f>IF(Data!E339&gt;0,Data!E339,E230)</f>
        <v>76.400000000000006</v>
      </c>
      <c r="D375" s="59">
        <f>IF(Data!F339&gt;0,Data!F339,F230)</f>
        <v>76.3</v>
      </c>
      <c r="E375" s="59">
        <f>IF(Data!G339&gt;0,Data!G339,G230)</f>
        <v>75.099999999999994</v>
      </c>
      <c r="F375" s="59">
        <f>IF(Data!H339&gt;0,Data!H339,H230)</f>
        <v>72.400000000000006</v>
      </c>
      <c r="G375" s="59">
        <f>IF(Data!I339&gt;0,Data!I339,I230)</f>
        <v>73.2</v>
      </c>
      <c r="H375" s="59">
        <f>IF(Data!J339&gt;0,Data!J339,J230)</f>
        <v>85.219849999999994</v>
      </c>
      <c r="I375" s="59">
        <f>IF(Data!K339&gt;0,Data!K339,K230)</f>
        <v>84.65079999999999</v>
      </c>
      <c r="J375" s="59">
        <f>IF(Data!L339&gt;0,Data!L339,L230)</f>
        <v>85.510632173913038</v>
      </c>
      <c r="K375" s="59">
        <f>IF(Data!M339&gt;0,Data!M339,M230)</f>
        <v>87.073213508771929</v>
      </c>
      <c r="L375" s="59">
        <f>IF(Data!N339&gt;0,Data!N339,N230)</f>
        <v>89.222526727272722</v>
      </c>
      <c r="M375" s="59">
        <f>IF(Data!O339&gt;0,Data!O339,O230)</f>
        <v>91.557224857142856</v>
      </c>
      <c r="N375" s="59">
        <f>IF(Data!P339&gt;0,Data!P339,P230)</f>
        <v>96.92761999999999</v>
      </c>
    </row>
    <row r="376" spans="1:14">
      <c r="A376" s="29"/>
      <c r="B376" s="70">
        <f t="shared" si="6"/>
        <v>45344</v>
      </c>
      <c r="C376" s="59">
        <f>IF(Data!E340&gt;0,Data!E340,E231)</f>
        <v>76.400000000000006</v>
      </c>
      <c r="D376" s="59">
        <f>IF(Data!F340&gt;0,Data!F340,F231)</f>
        <v>76.3</v>
      </c>
      <c r="E376" s="59">
        <f>IF(Data!G340&gt;0,Data!G340,G231)</f>
        <v>75.099999999999994</v>
      </c>
      <c r="F376" s="59">
        <f>IF(Data!H340&gt;0,Data!H340,H231)</f>
        <v>72.400000000000006</v>
      </c>
      <c r="G376" s="59">
        <f>IF(Data!I340&gt;0,Data!I340,I231)</f>
        <v>73.2</v>
      </c>
      <c r="H376" s="59">
        <f>IF(Data!J340&gt;0,Data!J340,J231)</f>
        <v>84.789850000000001</v>
      </c>
      <c r="I376" s="59">
        <f>IF(Data!K340&gt;0,Data!K340,K231)</f>
        <v>84.220799999999997</v>
      </c>
      <c r="J376" s="59">
        <f>IF(Data!L340&gt;0,Data!L340,L231)</f>
        <v>84.660632173913029</v>
      </c>
      <c r="K376" s="59">
        <f>IF(Data!M340&gt;0,Data!M340,M231)</f>
        <v>86.22321350877192</v>
      </c>
      <c r="L376" s="59">
        <f>IF(Data!N340&gt;0,Data!N340,N231)</f>
        <v>87.512526727272729</v>
      </c>
      <c r="M376" s="59">
        <f>IF(Data!O340&gt;0,Data!O340,O231)</f>
        <v>89.847224857142862</v>
      </c>
      <c r="N376" s="59">
        <f>IF(Data!P340&gt;0,Data!P340,P231)</f>
        <v>95.217620000000011</v>
      </c>
    </row>
    <row r="377" spans="1:14">
      <c r="A377" s="29"/>
      <c r="B377" s="70">
        <f t="shared" si="6"/>
        <v>45351</v>
      </c>
      <c r="C377" s="59">
        <f>IF(Data!E341&gt;0,Data!E341,E232)</f>
        <v>76.400000000000006</v>
      </c>
      <c r="D377" s="59">
        <f>IF(Data!F341&gt;0,Data!F341,F232)</f>
        <v>76.3</v>
      </c>
      <c r="E377" s="59">
        <f>IF(Data!G341&gt;0,Data!G341,G232)</f>
        <v>75.099999999999994</v>
      </c>
      <c r="F377" s="59">
        <f>IF(Data!H341&gt;0,Data!H341,H232)</f>
        <v>72.400000000000006</v>
      </c>
      <c r="G377" s="59">
        <f>IF(Data!I341&gt;0,Data!I341,I232)</f>
        <v>73.2</v>
      </c>
      <c r="H377" s="59">
        <f>IF(Data!J341&gt;0,Data!J341,J232)</f>
        <v>76.400000000000006</v>
      </c>
      <c r="I377" s="59">
        <f>IF(Data!K341&gt;0,Data!K341,K232)</f>
        <v>91.580799999999996</v>
      </c>
      <c r="J377" s="59">
        <f>IF(Data!L341&gt;0,Data!L341,L232)</f>
        <v>89.770632173913029</v>
      </c>
      <c r="K377" s="59">
        <f>IF(Data!M341&gt;0,Data!M341,M232)</f>
        <v>91.333213508771919</v>
      </c>
      <c r="L377" s="59">
        <f>IF(Data!N341&gt;0,Data!N341,N232)</f>
        <v>91.66252672727272</v>
      </c>
      <c r="M377" s="59">
        <f>IF(Data!O341&gt;0,Data!O341,O232)</f>
        <v>93.997224857142854</v>
      </c>
      <c r="N377" s="59">
        <f>IF(Data!P341&gt;0,Data!P341,P232)</f>
        <v>99.367619999999988</v>
      </c>
    </row>
    <row r="378" spans="1:14">
      <c r="A378" s="29"/>
      <c r="B378" s="70">
        <f t="shared" si="6"/>
        <v>45358</v>
      </c>
      <c r="C378" s="59">
        <f>IF(Data!E342&gt;0,Data!E342,E233)</f>
        <v>76.400000000000006</v>
      </c>
      <c r="D378" s="59">
        <f>IF(Data!F342&gt;0,Data!F342,F233)</f>
        <v>76.3</v>
      </c>
      <c r="E378" s="59">
        <f>IF(Data!G342&gt;0,Data!G342,G233)</f>
        <v>75.099999999999994</v>
      </c>
      <c r="F378" s="59">
        <f>IF(Data!H342&gt;0,Data!H342,H233)</f>
        <v>72.400000000000006</v>
      </c>
      <c r="G378" s="59">
        <f>IF(Data!I342&gt;0,Data!I342,I233)</f>
        <v>73.2</v>
      </c>
      <c r="H378" s="59">
        <f>IF(Data!J342&gt;0,Data!J342,J233)</f>
        <v>76.400000000000006</v>
      </c>
      <c r="I378" s="59">
        <f>IF(Data!K342&gt;0,Data!K342,K233)</f>
        <v>84.110799999999998</v>
      </c>
      <c r="J378" s="59">
        <f>IF(Data!L342&gt;0,Data!L342,L233)</f>
        <v>89.480632173913037</v>
      </c>
      <c r="K378" s="59">
        <f>IF(Data!M342&gt;0,Data!M342,M233)</f>
        <v>91.043213508771927</v>
      </c>
      <c r="L378" s="59">
        <f>IF(Data!N342&gt;0,Data!N342,N233)</f>
        <v>91.672526727272725</v>
      </c>
      <c r="M378" s="59">
        <f>IF(Data!O342&gt;0,Data!O342,O233)</f>
        <v>94.007224857142859</v>
      </c>
      <c r="N378" s="59">
        <f>IF(Data!P342&gt;0,Data!P342,P233)</f>
        <v>99.377620000000007</v>
      </c>
    </row>
    <row r="379" spans="1:14">
      <c r="A379" s="29"/>
      <c r="B379" s="70">
        <f t="shared" si="6"/>
        <v>45365</v>
      </c>
      <c r="C379" s="59">
        <f>IF(Data!E343&gt;0,Data!E343,E234)</f>
        <v>76.400000000000006</v>
      </c>
      <c r="D379" s="59">
        <f>IF(Data!F343&gt;0,Data!F343,F234)</f>
        <v>76.3</v>
      </c>
      <c r="E379" s="59">
        <f>IF(Data!G343&gt;0,Data!G343,G234)</f>
        <v>75.099999999999994</v>
      </c>
      <c r="F379" s="59">
        <f>IF(Data!H343&gt;0,Data!H343,H234)</f>
        <v>72.400000000000006</v>
      </c>
      <c r="G379" s="59">
        <f>IF(Data!I343&gt;0,Data!I343,I234)</f>
        <v>73.2</v>
      </c>
      <c r="H379" s="59">
        <f>IF(Data!J343&gt;0,Data!J343,J234)</f>
        <v>76.400000000000006</v>
      </c>
      <c r="I379" s="59">
        <f>IF(Data!K343&gt;0,Data!K343,K234)</f>
        <v>84.110799999999998</v>
      </c>
      <c r="J379" s="59">
        <f>IF(Data!L343&gt;0,Data!L343,L234)</f>
        <v>83.68063217391304</v>
      </c>
      <c r="K379" s="59">
        <f>IF(Data!M343&gt;0,Data!M343,M234)</f>
        <v>85.24321350877193</v>
      </c>
      <c r="L379" s="59">
        <f>IF(Data!N343&gt;0,Data!N343,N234)</f>
        <v>87.152526727272729</v>
      </c>
      <c r="M379" s="59">
        <f>IF(Data!O343&gt;0,Data!O343,O234)</f>
        <v>89.487224857142863</v>
      </c>
      <c r="N379" s="59">
        <f>IF(Data!P343&gt;0,Data!P343,P234)</f>
        <v>94.857619999999997</v>
      </c>
    </row>
    <row r="380" spans="1:14">
      <c r="A380" s="29"/>
      <c r="B380" s="70">
        <f t="shared" si="6"/>
        <v>45372</v>
      </c>
      <c r="C380" s="59">
        <f>IF(Data!E344&gt;0,Data!E344,E235)</f>
        <v>76.400000000000006</v>
      </c>
      <c r="D380" s="59">
        <f>IF(Data!F344&gt;0,Data!F344,F235)</f>
        <v>76.3</v>
      </c>
      <c r="E380" s="59">
        <f>IF(Data!G344&gt;0,Data!G344,G235)</f>
        <v>75.099999999999994</v>
      </c>
      <c r="F380" s="59">
        <f>IF(Data!H344&gt;0,Data!H344,H235)</f>
        <v>72.400000000000006</v>
      </c>
      <c r="G380" s="59">
        <f>IF(Data!I344&gt;0,Data!I344,I235)</f>
        <v>73.2</v>
      </c>
      <c r="H380" s="59">
        <f>IF(Data!J344&gt;0,Data!J344,J235)</f>
        <v>76.400000000000006</v>
      </c>
      <c r="I380" s="59">
        <f>IF(Data!K344&gt;0,Data!K344,K235)</f>
        <v>84.110799999999998</v>
      </c>
      <c r="J380" s="59">
        <f>IF(Data!L344&gt;0,Data!L344,L235)</f>
        <v>82.410632173913029</v>
      </c>
      <c r="K380" s="59">
        <f>IF(Data!M344&gt;0,Data!M344,M235)</f>
        <v>83.97321350877192</v>
      </c>
      <c r="L380" s="59">
        <f>IF(Data!N344&gt;0,Data!N344,N235)</f>
        <v>86.152526727272729</v>
      </c>
      <c r="M380" s="59">
        <f>IF(Data!O344&gt;0,Data!O344,O235)</f>
        <v>88.487224857142863</v>
      </c>
      <c r="N380" s="59">
        <f>IF(Data!P344&gt;0,Data!P344,P235)</f>
        <v>93.857619999999997</v>
      </c>
    </row>
    <row r="381" spans="1:14">
      <c r="A381" s="29"/>
      <c r="B381" s="70">
        <f t="shared" si="6"/>
        <v>45379</v>
      </c>
      <c r="C381" s="59">
        <f>IF(Data!E345&gt;0,Data!E345,E236)</f>
        <v>76.400000000000006</v>
      </c>
      <c r="D381" s="59">
        <f>IF(Data!F345&gt;0,Data!F345,F236)</f>
        <v>76.3</v>
      </c>
      <c r="E381" s="59">
        <f>IF(Data!G345&gt;0,Data!G345,G236)</f>
        <v>75.099999999999994</v>
      </c>
      <c r="F381" s="59">
        <f>IF(Data!H345&gt;0,Data!H345,H236)</f>
        <v>72.400000000000006</v>
      </c>
      <c r="G381" s="59">
        <f>IF(Data!I345&gt;0,Data!I345,I236)</f>
        <v>73.2</v>
      </c>
      <c r="H381" s="59">
        <f>IF(Data!J345&gt;0,Data!J345,J236)</f>
        <v>76.400000000000006</v>
      </c>
      <c r="I381" s="59">
        <f>IF(Data!K345&gt;0,Data!K345,K236)</f>
        <v>84.110799999999998</v>
      </c>
      <c r="J381" s="59">
        <f>IF(Data!L345&gt;0,Data!L345,L236)</f>
        <v>81.580632173913031</v>
      </c>
      <c r="K381" s="59">
        <f>IF(Data!M345&gt;0,Data!M345,M236)</f>
        <v>83.143213508771922</v>
      </c>
      <c r="L381" s="59">
        <f>IF(Data!N345&gt;0,Data!N345,N236)</f>
        <v>85.862526727272723</v>
      </c>
      <c r="M381" s="59">
        <f>IF(Data!O345&gt;0,Data!O345,O236)</f>
        <v>88.197224857142857</v>
      </c>
      <c r="N381" s="59">
        <f>IF(Data!P345&gt;0,Data!P345,P236)</f>
        <v>93.567620000000005</v>
      </c>
    </row>
    <row r="382" spans="1:14">
      <c r="A382" s="29"/>
      <c r="B382" s="70">
        <f t="shared" si="6"/>
        <v>45386</v>
      </c>
      <c r="C382" s="59">
        <f>IF(Data!E346&gt;0,Data!E346,E237)</f>
        <v>76.400000000000006</v>
      </c>
      <c r="D382" s="59">
        <f>IF(Data!F346&gt;0,Data!F346,F237)</f>
        <v>76.3</v>
      </c>
      <c r="E382" s="59">
        <f>IF(Data!G346&gt;0,Data!G346,G237)</f>
        <v>75.099999999999994</v>
      </c>
      <c r="F382" s="59">
        <f>IF(Data!H346&gt;0,Data!H346,H237)</f>
        <v>72.400000000000006</v>
      </c>
      <c r="G382" s="59">
        <f>IF(Data!I346&gt;0,Data!I346,I237)</f>
        <v>73.2</v>
      </c>
      <c r="H382" s="59">
        <f>IF(Data!J346&gt;0,Data!J346,J237)</f>
        <v>76.400000000000006</v>
      </c>
      <c r="I382" s="59">
        <f>IF(Data!K346&gt;0,Data!K346,K237)</f>
        <v>77.599999999999994</v>
      </c>
      <c r="J382" s="59">
        <f>IF(Data!L346&gt;0,Data!L346,L237)</f>
        <v>77.340632173913036</v>
      </c>
      <c r="K382" s="59">
        <f>IF(Data!M346&gt;0,Data!M346,M237)</f>
        <v>78.903213508771927</v>
      </c>
      <c r="L382" s="59">
        <f>IF(Data!N346&gt;0,Data!N346,N237)</f>
        <v>82.462526727272717</v>
      </c>
      <c r="M382" s="59">
        <f>IF(Data!O346&gt;0,Data!O346,O237)</f>
        <v>84.797224857142851</v>
      </c>
      <c r="N382" s="59">
        <f>IF(Data!P346&gt;0,Data!P346,P237)</f>
        <v>90.167619999999999</v>
      </c>
    </row>
    <row r="383" spans="1:14">
      <c r="A383" s="29"/>
      <c r="B383" s="70">
        <f t="shared" si="6"/>
        <v>45393</v>
      </c>
      <c r="C383" s="59">
        <f>IF(Data!E347&gt;0,Data!E347,E238)</f>
        <v>76.400000000000006</v>
      </c>
      <c r="D383" s="59">
        <f>IF(Data!F347&gt;0,Data!F347,F238)</f>
        <v>76.3</v>
      </c>
      <c r="E383" s="59">
        <f>IF(Data!G347&gt;0,Data!G347,G238)</f>
        <v>75.099999999999994</v>
      </c>
      <c r="F383" s="59">
        <f>IF(Data!H347&gt;0,Data!H347,H238)</f>
        <v>72.400000000000006</v>
      </c>
      <c r="G383" s="59">
        <f>IF(Data!I347&gt;0,Data!I347,I238)</f>
        <v>73.2</v>
      </c>
      <c r="H383" s="59">
        <f>IF(Data!J347&gt;0,Data!J347,J238)</f>
        <v>76.400000000000006</v>
      </c>
      <c r="I383" s="59">
        <f>IF(Data!K347&gt;0,Data!K347,K238)</f>
        <v>77.599999999999994</v>
      </c>
      <c r="J383" s="59">
        <f>IF(Data!L347&gt;0,Data!L347,L238)</f>
        <v>73.57063217391304</v>
      </c>
      <c r="K383" s="59">
        <f>IF(Data!M347&gt;0,Data!M347,M238)</f>
        <v>75.133213508771931</v>
      </c>
      <c r="L383" s="59">
        <f>IF(Data!N347&gt;0,Data!N347,N238)</f>
        <v>79.142526727272724</v>
      </c>
      <c r="M383" s="59">
        <f>IF(Data!O347&gt;0,Data!O347,O238)</f>
        <v>81.477224857142858</v>
      </c>
      <c r="N383" s="59">
        <f>IF(Data!P347&gt;0,Data!P347,P238)</f>
        <v>86.847620000000006</v>
      </c>
    </row>
    <row r="384" spans="1:14">
      <c r="A384" s="29"/>
      <c r="B384" s="70">
        <f t="shared" si="6"/>
        <v>45400</v>
      </c>
      <c r="C384" s="59">
        <f>IF(Data!E348&gt;0,Data!E348,E239)</f>
        <v>76.400000000000006</v>
      </c>
      <c r="D384" s="59">
        <f>IF(Data!F348&gt;0,Data!F348,F239)</f>
        <v>76.3</v>
      </c>
      <c r="E384" s="59">
        <f>IF(Data!G348&gt;0,Data!G348,G239)</f>
        <v>75.099999999999994</v>
      </c>
      <c r="F384" s="59">
        <f>IF(Data!H348&gt;0,Data!H348,H239)</f>
        <v>72.400000000000006</v>
      </c>
      <c r="G384" s="59">
        <f>IF(Data!I348&gt;0,Data!I348,I239)</f>
        <v>73.2</v>
      </c>
      <c r="H384" s="59">
        <f>IF(Data!J348&gt;0,Data!J348,J239)</f>
        <v>76.400000000000006</v>
      </c>
      <c r="I384" s="59">
        <f>IF(Data!K348&gt;0,Data!K348,K239)</f>
        <v>77.599999999999994</v>
      </c>
      <c r="J384" s="59">
        <f>IF(Data!L348&gt;0,Data!L348,L239)</f>
        <v>68.30063217391303</v>
      </c>
      <c r="K384" s="59">
        <f>IF(Data!M348&gt;0,Data!M348,M239)</f>
        <v>69.863213508771921</v>
      </c>
      <c r="L384" s="59">
        <f>IF(Data!N348&gt;0,Data!N348,N239)</f>
        <v>74.502526727272723</v>
      </c>
      <c r="M384" s="59">
        <f>IF(Data!O348&gt;0,Data!O348,O239)</f>
        <v>76.837224857142857</v>
      </c>
      <c r="N384" s="59">
        <f>IF(Data!P348&gt;0,Data!P348,P239)</f>
        <v>82.207619999999991</v>
      </c>
    </row>
    <row r="385" spans="1:14">
      <c r="A385" s="29"/>
      <c r="B385" s="70">
        <f t="shared" si="6"/>
        <v>45407</v>
      </c>
      <c r="C385" s="59">
        <f>IF(Data!E349&gt;0,Data!E349,E240)</f>
        <v>76.400000000000006</v>
      </c>
      <c r="D385" s="59">
        <f>IF(Data!F349&gt;0,Data!F349,F240)</f>
        <v>76.3</v>
      </c>
      <c r="E385" s="59">
        <f>IF(Data!G349&gt;0,Data!G349,G240)</f>
        <v>75.099999999999994</v>
      </c>
      <c r="F385" s="59">
        <f>IF(Data!H349&gt;0,Data!H349,H240)</f>
        <v>72.400000000000006</v>
      </c>
      <c r="G385" s="59">
        <f>IF(Data!I349&gt;0,Data!I349,I240)</f>
        <v>73.2</v>
      </c>
      <c r="H385" s="59">
        <f>IF(Data!J349&gt;0,Data!J349,J240)</f>
        <v>76.400000000000006</v>
      </c>
      <c r="I385" s="59">
        <f>IF(Data!K349&gt;0,Data!K349,K240)</f>
        <v>77.599999999999994</v>
      </c>
      <c r="J385" s="59">
        <f>IF(Data!L349&gt;0,Data!L349,L240)</f>
        <v>69.780632173913034</v>
      </c>
      <c r="K385" s="59">
        <f>IF(Data!M349&gt;0,Data!M349,M240)</f>
        <v>71.343213508771925</v>
      </c>
      <c r="L385" s="59">
        <f>IF(Data!N349&gt;0,Data!N349,N240)</f>
        <v>74.972526727272722</v>
      </c>
      <c r="M385" s="59">
        <f>IF(Data!O349&gt;0,Data!O349,O240)</f>
        <v>77.307224857142856</v>
      </c>
      <c r="N385" s="59">
        <f>IF(Data!P349&gt;0,Data!P349,P240)</f>
        <v>82.67761999999999</v>
      </c>
    </row>
    <row r="386" spans="1:14">
      <c r="A386" s="29"/>
      <c r="B386" s="70">
        <f t="shared" si="6"/>
        <v>45414</v>
      </c>
      <c r="C386" s="59">
        <f>IF(Data!E350&gt;0,Data!E350,E241)</f>
        <v>76.400000000000006</v>
      </c>
      <c r="D386" s="59">
        <f>IF(Data!F350&gt;0,Data!F350,F241)</f>
        <v>76.3</v>
      </c>
      <c r="E386" s="59">
        <f>IF(Data!G350&gt;0,Data!G350,G241)</f>
        <v>75.099999999999994</v>
      </c>
      <c r="F386" s="59">
        <f>IF(Data!H350&gt;0,Data!H350,H241)</f>
        <v>72.400000000000006</v>
      </c>
      <c r="G386" s="59">
        <f>IF(Data!I350&gt;0,Data!I350,I241)</f>
        <v>73.2</v>
      </c>
      <c r="H386" s="59">
        <f>IF(Data!J350&gt;0,Data!J350,J241)</f>
        <v>76.400000000000006</v>
      </c>
      <c r="I386" s="59">
        <f>IF(Data!K350&gt;0,Data!K350,K241)</f>
        <v>77.599999999999994</v>
      </c>
      <c r="J386" s="59">
        <f>IF(Data!L350&gt;0,Data!L350,L241)</f>
        <v>81.8</v>
      </c>
      <c r="K386" s="59">
        <f>IF(Data!M350&gt;0,Data!M350,M241)</f>
        <v>66.683213508771928</v>
      </c>
      <c r="L386" s="59">
        <f>IF(Data!N350&gt;0,Data!N350,N241)</f>
        <v>69.512526727272729</v>
      </c>
      <c r="M386" s="59">
        <f>IF(Data!O350&gt;0,Data!O350,O241)</f>
        <v>71.847224857142862</v>
      </c>
      <c r="N386" s="59">
        <f>IF(Data!P350&gt;0,Data!P350,P241)</f>
        <v>77.217620000000011</v>
      </c>
    </row>
    <row r="387" spans="1:14">
      <c r="A387" s="29"/>
      <c r="B387" s="70">
        <f t="shared" si="6"/>
        <v>45421</v>
      </c>
      <c r="C387" s="59">
        <f>IF(Data!E351&gt;0,Data!E351,E242)</f>
        <v>76.400000000000006</v>
      </c>
      <c r="D387" s="59">
        <f>IF(Data!F351&gt;0,Data!F351,F242)</f>
        <v>76.3</v>
      </c>
      <c r="E387" s="59">
        <f>IF(Data!G351&gt;0,Data!G351,G242)</f>
        <v>75.099999999999994</v>
      </c>
      <c r="F387" s="59">
        <f>IF(Data!H351&gt;0,Data!H351,H242)</f>
        <v>72.400000000000006</v>
      </c>
      <c r="G387" s="59">
        <f>IF(Data!I351&gt;0,Data!I351,I242)</f>
        <v>73.2</v>
      </c>
      <c r="H387" s="59">
        <f>IF(Data!J351&gt;0,Data!J351,J242)</f>
        <v>76.400000000000006</v>
      </c>
      <c r="I387" s="59">
        <f>IF(Data!K351&gt;0,Data!K351,K242)</f>
        <v>77.599999999999994</v>
      </c>
      <c r="J387" s="59">
        <f>IF(Data!L351&gt;0,Data!L351,L242)</f>
        <v>81.8</v>
      </c>
      <c r="K387" s="59">
        <f>IF(Data!M351&gt;0,Data!M351,M242)</f>
        <v>69.753213508771921</v>
      </c>
      <c r="L387" s="59">
        <f>IF(Data!N351&gt;0,Data!N351,N242)</f>
        <v>72.492526727272718</v>
      </c>
      <c r="M387" s="59">
        <f>IF(Data!O351&gt;0,Data!O351,O242)</f>
        <v>74.827224857142852</v>
      </c>
      <c r="N387" s="59">
        <f>IF(Data!P351&gt;0,Data!P351,P242)</f>
        <v>80.197620000000001</v>
      </c>
    </row>
    <row r="388" spans="1:14">
      <c r="A388" s="29"/>
      <c r="B388" s="70">
        <f t="shared" si="6"/>
        <v>45428</v>
      </c>
      <c r="C388" s="59">
        <f>IF(Data!E352&gt;0,Data!E352,E243)</f>
        <v>76.400000000000006</v>
      </c>
      <c r="D388" s="59">
        <f>IF(Data!F352&gt;0,Data!F352,F243)</f>
        <v>76.3</v>
      </c>
      <c r="E388" s="59">
        <f>IF(Data!G352&gt;0,Data!G352,G243)</f>
        <v>75.099999999999994</v>
      </c>
      <c r="F388" s="59">
        <f>IF(Data!H352&gt;0,Data!H352,H243)</f>
        <v>72.400000000000006</v>
      </c>
      <c r="G388" s="59">
        <f>IF(Data!I352&gt;0,Data!I352,I243)</f>
        <v>73.2</v>
      </c>
      <c r="H388" s="59">
        <f>IF(Data!J352&gt;0,Data!J352,J243)</f>
        <v>76.400000000000006</v>
      </c>
      <c r="I388" s="59">
        <f>IF(Data!K352&gt;0,Data!K352,K243)</f>
        <v>77.599999999999994</v>
      </c>
      <c r="J388" s="59">
        <f>IF(Data!L352&gt;0,Data!L352,L243)</f>
        <v>81.8</v>
      </c>
      <c r="K388" s="59">
        <f>IF(Data!M352&gt;0,Data!M352,M243)</f>
        <v>69.753213508771921</v>
      </c>
      <c r="L388" s="59">
        <f>IF(Data!N352&gt;0,Data!N352,N243)</f>
        <v>70.132526727272719</v>
      </c>
      <c r="M388" s="59">
        <f>IF(Data!O352&gt;0,Data!O352,O243)</f>
        <v>72.467224857142853</v>
      </c>
      <c r="N388" s="59">
        <f>IF(Data!P352&gt;0,Data!P352,P243)</f>
        <v>77.837619999999987</v>
      </c>
    </row>
    <row r="389" spans="1:14">
      <c r="A389" s="29"/>
      <c r="B389" s="70">
        <f t="shared" si="6"/>
        <v>45435</v>
      </c>
      <c r="C389" s="59">
        <f>IF(Data!E353&gt;0,Data!E353,E244)</f>
        <v>76.400000000000006</v>
      </c>
      <c r="D389" s="59">
        <f>IF(Data!F353&gt;0,Data!F353,F244)</f>
        <v>76.3</v>
      </c>
      <c r="E389" s="59">
        <f>IF(Data!G353&gt;0,Data!G353,G244)</f>
        <v>75.099999999999994</v>
      </c>
      <c r="F389" s="59">
        <f>IF(Data!H353&gt;0,Data!H353,H244)</f>
        <v>72.400000000000006</v>
      </c>
      <c r="G389" s="59">
        <f>IF(Data!I353&gt;0,Data!I353,I244)</f>
        <v>73.2</v>
      </c>
      <c r="H389" s="59">
        <f>IF(Data!J353&gt;0,Data!J353,J244)</f>
        <v>76.400000000000006</v>
      </c>
      <c r="I389" s="59">
        <f>IF(Data!K353&gt;0,Data!K353,K244)</f>
        <v>77.599999999999994</v>
      </c>
      <c r="J389" s="59">
        <f>IF(Data!L353&gt;0,Data!L353,L244)</f>
        <v>81.8</v>
      </c>
      <c r="K389" s="59">
        <f>IF(Data!M353&gt;0,Data!M353,M244)</f>
        <v>69.753213508771921</v>
      </c>
      <c r="L389" s="59">
        <f>IF(Data!N353&gt;0,Data!N353,N244)</f>
        <v>75.612526727272723</v>
      </c>
      <c r="M389" s="59">
        <f>IF(Data!O353&gt;0,Data!O353,O244)</f>
        <v>77.947224857142857</v>
      </c>
      <c r="N389" s="59">
        <f>IF(Data!P353&gt;0,Data!P353,P244)</f>
        <v>83.317620000000005</v>
      </c>
    </row>
    <row r="390" spans="1:14">
      <c r="A390" s="29"/>
      <c r="B390" s="70">
        <f t="shared" si="6"/>
        <v>45442</v>
      </c>
      <c r="C390" s="59">
        <f>IF(Data!E354&gt;0,Data!E354,E245)</f>
        <v>76.400000000000006</v>
      </c>
      <c r="D390" s="59">
        <f>IF(Data!F354&gt;0,Data!F354,F245)</f>
        <v>76.3</v>
      </c>
      <c r="E390" s="59">
        <f>IF(Data!G354&gt;0,Data!G354,G245)</f>
        <v>75.099999999999994</v>
      </c>
      <c r="F390" s="59">
        <f>IF(Data!H354&gt;0,Data!H354,H245)</f>
        <v>72.400000000000006</v>
      </c>
      <c r="G390" s="59">
        <f>IF(Data!I354&gt;0,Data!I354,I245)</f>
        <v>73.2</v>
      </c>
      <c r="H390" s="59">
        <f>IF(Data!J354&gt;0,Data!J354,J245)</f>
        <v>76.400000000000006</v>
      </c>
      <c r="I390" s="59">
        <f>IF(Data!K354&gt;0,Data!K354,K245)</f>
        <v>77.599999999999994</v>
      </c>
      <c r="J390" s="59">
        <f>IF(Data!L354&gt;0,Data!L354,L245)</f>
        <v>81.8</v>
      </c>
      <c r="K390" s="59">
        <f>IF(Data!M354&gt;0,Data!M354,M245)</f>
        <v>69.753213508771921</v>
      </c>
      <c r="L390" s="59">
        <f>IF(Data!N354&gt;0,Data!N354,N245)</f>
        <v>71.652526727272729</v>
      </c>
      <c r="M390" s="59">
        <f>IF(Data!O354&gt;0,Data!O354,O245)</f>
        <v>73.987224857142863</v>
      </c>
      <c r="N390" s="59">
        <f>IF(Data!P354&gt;0,Data!P354,P245)</f>
        <v>79.357619999999997</v>
      </c>
    </row>
    <row r="391" spans="1:14">
      <c r="A391" s="29"/>
      <c r="B391" s="70">
        <f t="shared" si="6"/>
        <v>45449</v>
      </c>
      <c r="C391" s="59">
        <f>IF(Data!E355&gt;0,Data!E355,E246)</f>
        <v>76.400000000000006</v>
      </c>
      <c r="D391" s="59">
        <f>IF(Data!F355&gt;0,Data!F355,F246)</f>
        <v>76.3</v>
      </c>
      <c r="E391" s="59">
        <f>IF(Data!G355&gt;0,Data!G355,G246)</f>
        <v>75.099999999999994</v>
      </c>
      <c r="F391" s="59">
        <f>IF(Data!H355&gt;0,Data!H355,H246)</f>
        <v>72.400000000000006</v>
      </c>
      <c r="G391" s="59">
        <f>IF(Data!I355&gt;0,Data!I355,I246)</f>
        <v>73.2</v>
      </c>
      <c r="H391" s="59">
        <f>IF(Data!J355&gt;0,Data!J355,J246)</f>
        <v>76.400000000000006</v>
      </c>
      <c r="I391" s="59">
        <f>IF(Data!K355&gt;0,Data!K355,K246)</f>
        <v>77.599999999999994</v>
      </c>
      <c r="J391" s="59">
        <f>IF(Data!L355&gt;0,Data!L355,L246)</f>
        <v>81.8</v>
      </c>
      <c r="K391" s="59">
        <f>IF(Data!M355&gt;0,Data!M355,M246)</f>
        <v>80.8</v>
      </c>
      <c r="L391" s="59">
        <f>IF(Data!N355&gt;0,Data!N355,N246)</f>
        <v>69.332526727272722</v>
      </c>
      <c r="M391" s="59">
        <f>IF(Data!O355&gt;0,Data!O355,O246)</f>
        <v>71.667224857142855</v>
      </c>
      <c r="N391" s="59">
        <f>IF(Data!P355&gt;0,Data!P355,P246)</f>
        <v>77.037620000000004</v>
      </c>
    </row>
    <row r="392" spans="1:14">
      <c r="A392" s="29"/>
      <c r="B392" s="70">
        <f t="shared" si="6"/>
        <v>45456</v>
      </c>
      <c r="C392" s="59">
        <f>IF(Data!E356&gt;0,Data!E356,E247)</f>
        <v>76.400000000000006</v>
      </c>
      <c r="D392" s="59">
        <f>IF(Data!F356&gt;0,Data!F356,F247)</f>
        <v>76.3</v>
      </c>
      <c r="E392" s="59">
        <f>IF(Data!G356&gt;0,Data!G356,G247)</f>
        <v>75.099999999999994</v>
      </c>
      <c r="F392" s="59">
        <f>IF(Data!H356&gt;0,Data!H356,H247)</f>
        <v>72.400000000000006</v>
      </c>
      <c r="G392" s="59">
        <f>IF(Data!I356&gt;0,Data!I356,I247)</f>
        <v>73.2</v>
      </c>
      <c r="H392" s="59">
        <f>IF(Data!J356&gt;0,Data!J356,J247)</f>
        <v>76.400000000000006</v>
      </c>
      <c r="I392" s="59">
        <f>IF(Data!K356&gt;0,Data!K356,K247)</f>
        <v>77.599999999999994</v>
      </c>
      <c r="J392" s="59">
        <f>IF(Data!L356&gt;0,Data!L356,L247)</f>
        <v>81.8</v>
      </c>
      <c r="K392" s="59">
        <f>IF(Data!M356&gt;0,Data!M356,M247)</f>
        <v>80.8</v>
      </c>
      <c r="L392" s="59">
        <f>IF(Data!N356&gt;0,Data!N356,N247)</f>
        <v>65.242526727272718</v>
      </c>
      <c r="M392" s="59">
        <f>IF(Data!O356&gt;0,Data!O356,O247)</f>
        <v>67.577224857142852</v>
      </c>
      <c r="N392" s="59">
        <f>IF(Data!P356&gt;0,Data!P356,P247)</f>
        <v>72.947620000000001</v>
      </c>
    </row>
    <row r="393" spans="1:14">
      <c r="A393" s="29"/>
      <c r="B393" s="70">
        <f t="shared" si="6"/>
        <v>45463</v>
      </c>
      <c r="C393" s="59">
        <f>IF(Data!E357&gt;0,Data!E357,E248)</f>
        <v>76.400000000000006</v>
      </c>
      <c r="D393" s="59">
        <f>IF(Data!F357&gt;0,Data!F357,F248)</f>
        <v>76.3</v>
      </c>
      <c r="E393" s="59">
        <f>IF(Data!G357&gt;0,Data!G357,G248)</f>
        <v>75.099999999999994</v>
      </c>
      <c r="F393" s="59">
        <f>IF(Data!H357&gt;0,Data!H357,H248)</f>
        <v>72.400000000000006</v>
      </c>
      <c r="G393" s="59">
        <f>IF(Data!I357&gt;0,Data!I357,I248)</f>
        <v>73.2</v>
      </c>
      <c r="H393" s="59">
        <f>IF(Data!J357&gt;0,Data!J357,J248)</f>
        <v>76.400000000000006</v>
      </c>
      <c r="I393" s="59">
        <f>IF(Data!K357&gt;0,Data!K357,K248)</f>
        <v>77.599999999999994</v>
      </c>
      <c r="J393" s="59">
        <f>IF(Data!L357&gt;0,Data!L357,L248)</f>
        <v>81.8</v>
      </c>
      <c r="K393" s="59">
        <f>IF(Data!M357&gt;0,Data!M357,M248)</f>
        <v>80.8</v>
      </c>
      <c r="L393" s="59">
        <f>IF(Data!N357&gt;0,Data!N357,N248)</f>
        <v>64.742526727272718</v>
      </c>
      <c r="M393" s="59">
        <f>IF(Data!O357&gt;0,Data!O357,O248)</f>
        <v>67.077224857142852</v>
      </c>
      <c r="N393" s="59">
        <f>IF(Data!P357&gt;0,Data!P357,P248)</f>
        <v>72.447620000000001</v>
      </c>
    </row>
    <row r="394" spans="1:14">
      <c r="A394" s="29"/>
      <c r="B394" s="70">
        <f t="shared" si="6"/>
        <v>45470</v>
      </c>
      <c r="C394" s="59">
        <f>IF(Data!E358&gt;0,Data!E358,E249)</f>
        <v>76.400000000000006</v>
      </c>
      <c r="D394" s="59">
        <f>IF(Data!F358&gt;0,Data!F358,F249)</f>
        <v>76.3</v>
      </c>
      <c r="E394" s="59">
        <f>IF(Data!G358&gt;0,Data!G358,G249)</f>
        <v>75.099999999999994</v>
      </c>
      <c r="F394" s="59">
        <f>IF(Data!H358&gt;0,Data!H358,H249)</f>
        <v>72.400000000000006</v>
      </c>
      <c r="G394" s="59">
        <f>IF(Data!I358&gt;0,Data!I358,I249)</f>
        <v>73.2</v>
      </c>
      <c r="H394" s="59">
        <f>IF(Data!J358&gt;0,Data!J358,J249)</f>
        <v>76.400000000000006</v>
      </c>
      <c r="I394" s="59">
        <f>IF(Data!K358&gt;0,Data!K358,K249)</f>
        <v>77.599999999999994</v>
      </c>
      <c r="J394" s="59">
        <f>IF(Data!L358&gt;0,Data!L358,L249)</f>
        <v>81.8</v>
      </c>
      <c r="K394" s="59">
        <f>IF(Data!M358&gt;0,Data!M358,M249)</f>
        <v>80.8</v>
      </c>
      <c r="L394" s="59">
        <f>IF(Data!N358&gt;0,Data!N358,N249)</f>
        <v>65.91252672727272</v>
      </c>
      <c r="M394" s="59">
        <f>IF(Data!O358&gt;0,Data!O358,O249)</f>
        <v>68.247224857142854</v>
      </c>
      <c r="N394" s="59">
        <f>IF(Data!P358&gt;0,Data!P358,P249)</f>
        <v>73.617619999999988</v>
      </c>
    </row>
    <row r="395" spans="1:14">
      <c r="A395" s="29"/>
      <c r="B395" s="70">
        <f t="shared" si="6"/>
        <v>45477</v>
      </c>
      <c r="C395" s="59">
        <f>IF(Data!E359&gt;0,Data!E359,E250)</f>
        <v>76.400000000000006</v>
      </c>
      <c r="D395" s="59">
        <f>IF(Data!F359&gt;0,Data!F359,F250)</f>
        <v>76.3</v>
      </c>
      <c r="E395" s="59">
        <f>IF(Data!G359&gt;0,Data!G359,G250)</f>
        <v>75.099999999999994</v>
      </c>
      <c r="F395" s="59">
        <f>IF(Data!H359&gt;0,Data!H359,H250)</f>
        <v>72.400000000000006</v>
      </c>
      <c r="G395" s="59">
        <f>IF(Data!I359&gt;0,Data!I359,I250)</f>
        <v>73.2</v>
      </c>
      <c r="H395" s="59">
        <f>IF(Data!J359&gt;0,Data!J359,J250)</f>
        <v>76.400000000000006</v>
      </c>
      <c r="I395" s="59">
        <f>IF(Data!K359&gt;0,Data!K359,K250)</f>
        <v>77.599999999999994</v>
      </c>
      <c r="J395" s="59">
        <f>IF(Data!L359&gt;0,Data!L359,L250)</f>
        <v>81.8</v>
      </c>
      <c r="K395" s="59">
        <f>IF(Data!M359&gt;0,Data!M359,M250)</f>
        <v>80.8</v>
      </c>
      <c r="L395" s="59">
        <f>IF(Data!N359&gt;0,Data!N359,N250)</f>
        <v>83.2</v>
      </c>
      <c r="M395" s="59">
        <f>IF(Data!O359&gt;0,Data!O359,O250)</f>
        <v>68.647224857142859</v>
      </c>
      <c r="N395" s="59">
        <f>IF(Data!P359&gt;0,Data!P359,P250)</f>
        <v>74.017619999999994</v>
      </c>
    </row>
    <row r="396" spans="1:14">
      <c r="A396" s="29"/>
      <c r="B396" s="70">
        <f t="shared" si="6"/>
        <v>45484</v>
      </c>
      <c r="C396" s="59">
        <f>IF(Data!E360&gt;0,Data!E360,E251)</f>
        <v>76.400000000000006</v>
      </c>
      <c r="D396" s="59">
        <f>IF(Data!F360&gt;0,Data!F360,F251)</f>
        <v>76.3</v>
      </c>
      <c r="E396" s="59">
        <f>IF(Data!G360&gt;0,Data!G360,G251)</f>
        <v>75.099999999999994</v>
      </c>
      <c r="F396" s="59">
        <f>IF(Data!H360&gt;0,Data!H360,H251)</f>
        <v>72.400000000000006</v>
      </c>
      <c r="G396" s="59">
        <f>IF(Data!I360&gt;0,Data!I360,I251)</f>
        <v>73.2</v>
      </c>
      <c r="H396" s="59">
        <f>IF(Data!J360&gt;0,Data!J360,J251)</f>
        <v>76.400000000000006</v>
      </c>
      <c r="I396" s="59">
        <f>IF(Data!K360&gt;0,Data!K360,K251)</f>
        <v>77.599999999999994</v>
      </c>
      <c r="J396" s="59">
        <f>IF(Data!L360&gt;0,Data!L360,L251)</f>
        <v>81.8</v>
      </c>
      <c r="K396" s="59">
        <f>IF(Data!M360&gt;0,Data!M360,M251)</f>
        <v>80.8</v>
      </c>
      <c r="L396" s="59">
        <f>IF(Data!N360&gt;0,Data!N360,N251)</f>
        <v>83.2</v>
      </c>
      <c r="M396" s="59">
        <f>IF(Data!O360&gt;0,Data!O360,O251)</f>
        <v>68.647224857142859</v>
      </c>
      <c r="N396" s="59">
        <f>IF(Data!P360&gt;0,Data!P360,P251)</f>
        <v>74.017619999999994</v>
      </c>
    </row>
    <row r="397" spans="1:14">
      <c r="A397" s="29"/>
      <c r="B397" s="70">
        <f t="shared" si="6"/>
        <v>45491</v>
      </c>
      <c r="C397" s="59">
        <f>IF(Data!E361&gt;0,Data!E361,E252)</f>
        <v>76.400000000000006</v>
      </c>
      <c r="D397" s="59">
        <f>IF(Data!F361&gt;0,Data!F361,F252)</f>
        <v>76.3</v>
      </c>
      <c r="E397" s="59">
        <f>IF(Data!G361&gt;0,Data!G361,G252)</f>
        <v>75.099999999999994</v>
      </c>
      <c r="F397" s="59">
        <f>IF(Data!H361&gt;0,Data!H361,H252)</f>
        <v>72.400000000000006</v>
      </c>
      <c r="G397" s="59">
        <f>IF(Data!I361&gt;0,Data!I361,I252)</f>
        <v>73.2</v>
      </c>
      <c r="H397" s="59">
        <f>IF(Data!J361&gt;0,Data!J361,J252)</f>
        <v>76.400000000000006</v>
      </c>
      <c r="I397" s="59">
        <f>IF(Data!K361&gt;0,Data!K361,K252)</f>
        <v>77.599999999999994</v>
      </c>
      <c r="J397" s="59">
        <f>IF(Data!L361&gt;0,Data!L361,L252)</f>
        <v>81.8</v>
      </c>
      <c r="K397" s="59">
        <f>IF(Data!M361&gt;0,Data!M361,M252)</f>
        <v>80.8</v>
      </c>
      <c r="L397" s="59">
        <f>IF(Data!N361&gt;0,Data!N361,N252)</f>
        <v>83.2</v>
      </c>
      <c r="M397" s="59">
        <f>IF(Data!O361&gt;0,Data!O361,O252)</f>
        <v>68.647224857142859</v>
      </c>
      <c r="N397" s="59">
        <f>IF(Data!P361&gt;0,Data!P361,P252)</f>
        <v>74.017619999999994</v>
      </c>
    </row>
    <row r="398" spans="1:14" ht="13.5" thickBot="1">
      <c r="A398" s="32"/>
      <c r="B398" s="252">
        <f t="shared" si="6"/>
        <v>45498</v>
      </c>
      <c r="C398" s="58">
        <f>IF(Data!E363&gt;0,Data!E363,E253)</f>
        <v>76.400000000000006</v>
      </c>
      <c r="D398" s="58">
        <f>IF(Data!F363&gt;0,Data!F363,F253)</f>
        <v>76.3</v>
      </c>
      <c r="E398" s="58">
        <f>IF(Data!G363&gt;0,Data!G363,G253)</f>
        <v>75.099999999999994</v>
      </c>
      <c r="F398" s="58">
        <f>IF(Data!H363&gt;0,Data!H363,H253)</f>
        <v>72.400000000000006</v>
      </c>
      <c r="G398" s="58">
        <f>IF(Data!I363&gt;0,Data!I363,I253)</f>
        <v>73.2</v>
      </c>
      <c r="H398" s="58">
        <f>IF(Data!J363&gt;0,Data!J363,J253)</f>
        <v>76.400000000000006</v>
      </c>
      <c r="I398" s="58">
        <f>IF(Data!K363&gt;0,Data!K363,K253)</f>
        <v>77.599999999999994</v>
      </c>
      <c r="J398" s="58">
        <f>IF(Data!L363&gt;0,Data!L363,L253)</f>
        <v>81.8</v>
      </c>
      <c r="K398" s="58">
        <f>IF(Data!M363&gt;0,Data!M363,M253)</f>
        <v>80.8</v>
      </c>
      <c r="L398" s="58">
        <f>IF(Data!N363&gt;0,Data!N363,N253)</f>
        <v>83.2</v>
      </c>
      <c r="M398" s="58">
        <f>IF(Data!O363&gt;0,Data!O363,O253)</f>
        <v>81.900000000000006</v>
      </c>
      <c r="N398" s="58">
        <f>IF(Data!P363&gt;0,Data!P363,P253)</f>
        <v>83.9</v>
      </c>
    </row>
    <row r="399" spans="1:14">
      <c r="A399" s="52" t="s">
        <v>89</v>
      </c>
      <c r="B399" s="29"/>
      <c r="C399" s="29"/>
      <c r="D399" s="29"/>
      <c r="E399" s="29"/>
      <c r="F399" s="29"/>
      <c r="G399" s="29"/>
      <c r="H399" s="29"/>
      <c r="I399" s="29"/>
      <c r="J399" s="29"/>
      <c r="K399" s="29"/>
      <c r="L399" s="29"/>
      <c r="M399" s="29"/>
      <c r="N399" s="29"/>
    </row>
    <row r="400" spans="1:14">
      <c r="A400" s="95" t="s">
        <v>267</v>
      </c>
    </row>
    <row r="402" spans="1:17" ht="13.5" thickBot="1">
      <c r="A402" s="8" t="s">
        <v>371</v>
      </c>
      <c r="B402" s="8"/>
      <c r="C402" s="8"/>
      <c r="D402" s="8"/>
      <c r="E402" s="8"/>
      <c r="F402" s="8"/>
      <c r="G402" s="8"/>
      <c r="H402" s="8"/>
      <c r="I402" s="8"/>
      <c r="J402" s="8"/>
      <c r="K402" s="8"/>
      <c r="L402" s="8"/>
      <c r="M402" s="8"/>
      <c r="N402" s="28"/>
      <c r="O402" s="28"/>
      <c r="P402" s="28"/>
    </row>
    <row r="403" spans="1:17">
      <c r="A403" s="219" t="s">
        <v>20</v>
      </c>
      <c r="B403" s="219" t="s">
        <v>24</v>
      </c>
      <c r="C403" s="368" t="s">
        <v>37</v>
      </c>
      <c r="D403" s="333"/>
      <c r="E403" s="334"/>
      <c r="F403" s="334"/>
      <c r="G403" s="334"/>
      <c r="H403" s="334"/>
      <c r="I403" s="334"/>
      <c r="J403" s="334" t="s">
        <v>123</v>
      </c>
      <c r="K403" s="334"/>
      <c r="L403" s="334"/>
      <c r="M403" s="334"/>
      <c r="N403" s="334"/>
      <c r="O403" s="334"/>
      <c r="P403" s="334"/>
    </row>
    <row r="404" spans="1:17" ht="13.5" thickBot="1">
      <c r="A404" s="220" t="s">
        <v>38</v>
      </c>
      <c r="B404" s="220" t="s">
        <v>35</v>
      </c>
      <c r="C404" s="370"/>
      <c r="D404" s="370"/>
      <c r="E404" s="366" t="s">
        <v>62</v>
      </c>
      <c r="F404" s="220" t="s">
        <v>51</v>
      </c>
      <c r="G404" s="220" t="s">
        <v>52</v>
      </c>
      <c r="H404" s="220" t="s">
        <v>53</v>
      </c>
      <c r="I404" s="220" t="s">
        <v>54</v>
      </c>
      <c r="J404" s="220" t="s">
        <v>55</v>
      </c>
      <c r="K404" s="220" t="s">
        <v>56</v>
      </c>
      <c r="L404" s="220" t="s">
        <v>57</v>
      </c>
      <c r="M404" s="220" t="s">
        <v>58</v>
      </c>
      <c r="N404" s="220" t="s">
        <v>59</v>
      </c>
      <c r="O404" s="220" t="s">
        <v>60</v>
      </c>
      <c r="P404" s="220" t="s">
        <v>61</v>
      </c>
    </row>
    <row r="405" spans="1:17">
      <c r="A405" s="219"/>
      <c r="B405" s="219"/>
      <c r="C405" s="219"/>
      <c r="D405" s="219"/>
      <c r="E405" s="164"/>
      <c r="F405" s="367"/>
      <c r="G405" s="367"/>
      <c r="H405" s="367"/>
      <c r="I405" s="367"/>
      <c r="J405" s="164" t="s">
        <v>108</v>
      </c>
      <c r="K405" s="367"/>
      <c r="L405" s="367"/>
      <c r="M405" s="367"/>
      <c r="N405" s="367"/>
      <c r="O405" s="367"/>
      <c r="P405" s="367"/>
    </row>
    <row r="406" spans="1:17" ht="13.15" customHeight="1">
      <c r="A406" s="13">
        <v>2023</v>
      </c>
      <c r="B406" s="70">
        <v>45050</v>
      </c>
      <c r="C406" s="54" t="s">
        <v>282</v>
      </c>
      <c r="E406" s="59">
        <f>IF(C334="","",C334*Data!C$648)</f>
        <v>1.7078276911180212</v>
      </c>
      <c r="F406" s="59">
        <f>IF(D334="","",D334*Data!D$648)</f>
        <v>2.1333696842103937</v>
      </c>
      <c r="G406" s="59">
        <f>IF(E334="","",E334*Data!E$648)</f>
        <v>5.5469037790004805</v>
      </c>
      <c r="H406" s="59">
        <f>IF(F334="","",F334*Data!F$648)</f>
        <v>12.872342393603864</v>
      </c>
      <c r="I406" s="59">
        <f>IF(G334="","",G334*Data!G$648)</f>
        <v>14.82983109974451</v>
      </c>
      <c r="J406" s="59">
        <f>IF(H334="","",H334*Data!H$648)</f>
        <v>13.643915100528005</v>
      </c>
      <c r="K406" s="59">
        <f>IF(I334="","",I334*Data!I$648)</f>
        <v>6.5768737757613378</v>
      </c>
      <c r="L406" s="59">
        <f>IF(J334="","",J334*Data!J$648)</f>
        <v>5.3455244673512681</v>
      </c>
      <c r="M406" s="59">
        <f>IF(K334="","",K334*Data!K$648)</f>
        <v>3.460062939178254</v>
      </c>
      <c r="N406" s="59">
        <f>IF(L334="","",L334*Data!L$648)</f>
        <v>2.3467701737983568</v>
      </c>
      <c r="O406" s="59">
        <f>IF(M334="","",M334*Data!M$648)</f>
        <v>1.9254671927720095</v>
      </c>
      <c r="P406" s="59">
        <f>IF(N334="","",N334*Data!N$648)</f>
        <v>4.0586637400853149</v>
      </c>
      <c r="Q406" s="59" t="str">
        <f>IF(O334="","",O334*Data!O$649)</f>
        <v/>
      </c>
    </row>
    <row r="407" spans="1:17">
      <c r="A407" s="29"/>
      <c r="B407" s="70">
        <f>B406+7</f>
        <v>45057</v>
      </c>
      <c r="C407" s="54" t="s">
        <v>431</v>
      </c>
      <c r="E407" s="59">
        <f>IF(C335="","",C335*Data!C$648)</f>
        <v>1.6609915423110575</v>
      </c>
      <c r="F407" s="59">
        <f>IF(D335="","",D335*Data!D$648)</f>
        <v>2.0757688897862909</v>
      </c>
      <c r="G407" s="59">
        <f>IF(E335="","",E335*Data!E$648)</f>
        <v>5.4165893085129797</v>
      </c>
      <c r="H407" s="59">
        <f>IF(F335="","",F335*Data!F$648)</f>
        <v>12.570572849519507</v>
      </c>
      <c r="I407" s="59">
        <f>IF(G335="","",G335*Data!G$648)</f>
        <v>14.553328512956876</v>
      </c>
      <c r="J407" s="59">
        <f>IF(H335="","",H335*Data!H$648)</f>
        <v>13.375526127544269</v>
      </c>
      <c r="K407" s="59">
        <f>IF(I335="","",I335*Data!I$648)</f>
        <v>6.4498061952759524</v>
      </c>
      <c r="L407" s="59">
        <f>IF(J335="","",J335*Data!J$648)</f>
        <v>5.2550463373774194</v>
      </c>
      <c r="M407" s="59">
        <f>IF(K335="","",K335*Data!K$648)</f>
        <v>3.4010482152811461</v>
      </c>
      <c r="N407" s="59">
        <f>IF(L335="","",L335*Data!L$648)</f>
        <v>2.3137768698194301</v>
      </c>
      <c r="O407" s="59">
        <f>IF(M335="","",M335*Data!M$648)</f>
        <v>1.8991277477745179</v>
      </c>
      <c r="P407" s="59">
        <f>IF(N335="","",N335*Data!N$648)</f>
        <v>4.0069258792165616</v>
      </c>
    </row>
    <row r="408" spans="1:17">
      <c r="A408" s="29"/>
      <c r="B408" s="70">
        <f t="shared" ref="B408:B470" si="7">B407+7</f>
        <v>45064</v>
      </c>
      <c r="C408" s="24"/>
      <c r="D408" s="24"/>
      <c r="E408" s="59">
        <f>IF(C336="","",C336*Data!C$648)</f>
        <v>1.7630524038904116</v>
      </c>
      <c r="F408" s="59">
        <f>IF(D336="","",D336*Data!D$648)</f>
        <v>2.2012870388298587</v>
      </c>
      <c r="G408" s="59">
        <f>IF(E336="","",E336*Data!E$648)</f>
        <v>5.7148646520732562</v>
      </c>
      <c r="H408" s="59">
        <f>IF(F336="","",F336*Data!F$648)</f>
        <v>13.261289805979255</v>
      </c>
      <c r="I408" s="59">
        <f>IF(G336="","",G336*Data!G$648)</f>
        <v>15.276941665613876</v>
      </c>
      <c r="J408" s="59">
        <f>IF(H336="","",H336*Data!H$648)</f>
        <v>14.077905780246388</v>
      </c>
      <c r="K408" s="59">
        <f>IF(I336="","",I336*Data!I$648)</f>
        <v>6.7823447569717503</v>
      </c>
      <c r="L408" s="59">
        <f>IF(J336="","",J336*Data!J$648)</f>
        <v>5.4871746544414739</v>
      </c>
      <c r="M408" s="59">
        <f>IF(K336="","",K336*Data!K$648)</f>
        <v>3.5524548429843823</v>
      </c>
      <c r="N408" s="59">
        <f>IF(L336="","",L336*Data!L$648)</f>
        <v>2.3956132022377483</v>
      </c>
      <c r="O408" s="59">
        <f>IF(M336="","",M336*Data!M$648)</f>
        <v>1.9644599005624137</v>
      </c>
      <c r="P408" s="59">
        <f>IF(N336="","",N336*Data!N$648)</f>
        <v>4.1352560635282734</v>
      </c>
    </row>
    <row r="409" spans="1:17">
      <c r="A409" s="29"/>
      <c r="B409" s="70">
        <f t="shared" si="7"/>
        <v>45071</v>
      </c>
      <c r="C409" s="24"/>
      <c r="D409" s="24"/>
      <c r="E409" s="59">
        <f>IF(C337="","",C337*Data!C$648)</f>
        <v>1.631631568432065</v>
      </c>
      <c r="F409" s="59">
        <f>IF(D337="","",D337*Data!D$648)</f>
        <v>2.0396609291025247</v>
      </c>
      <c r="G409" s="59">
        <f>IF(E337="","",E337*Data!E$648)</f>
        <v>5.336952687659509</v>
      </c>
      <c r="H409" s="59">
        <f>IF(F337="","",F337*Data!F$648)</f>
        <v>12.386158128134625</v>
      </c>
      <c r="I409" s="59">
        <f>IF(G337="","",G337*Data!G$648)</f>
        <v>14.335656263783633</v>
      </c>
      <c r="J409" s="59">
        <f>IF(H337="","",H337*Data!H$648)</f>
        <v>13.164241191365583</v>
      </c>
      <c r="K409" s="59">
        <f>IF(I337="","",I337*Data!I$648)</f>
        <v>6.3497742702129889</v>
      </c>
      <c r="L409" s="59">
        <f>IF(J337="","",J337*Data!J$648)</f>
        <v>5.1756925676462577</v>
      </c>
      <c r="M409" s="59">
        <f>IF(K337="","",K337*Data!K$648)</f>
        <v>3.3492894000599125</v>
      </c>
      <c r="N409" s="59">
        <f>IF(L337="","",L337*Data!L$648)</f>
        <v>2.2798131745470056</v>
      </c>
      <c r="O409" s="59">
        <f>IF(M337="","",M337*Data!M$648)</f>
        <v>1.8720136132182768</v>
      </c>
      <c r="P409" s="59">
        <f>IF(N337="","",N337*Data!N$648)</f>
        <v>3.9536663165575514</v>
      </c>
    </row>
    <row r="410" spans="1:17">
      <c r="A410" s="29"/>
      <c r="B410" s="70">
        <f t="shared" si="7"/>
        <v>45078</v>
      </c>
      <c r="C410" s="24"/>
      <c r="D410" s="24"/>
      <c r="E410" s="59">
        <f>IF(C338="","",C338*Data!C$648)</f>
        <v>1.7113229261036156</v>
      </c>
      <c r="F410" s="59">
        <f>IF(D338="","",D338*Data!D$648)</f>
        <v>2.1376682509584612</v>
      </c>
      <c r="G410" s="59">
        <f>IF(E338="","",E338*Data!E$648)</f>
        <v>5.5599352260492294</v>
      </c>
      <c r="H410" s="59">
        <f>IF(F338="","",F338*Data!F$648)</f>
        <v>12.902519348012298</v>
      </c>
      <c r="I410" s="59">
        <f>IF(G338="","",G338*Data!G$648)</f>
        <v>14.894544471120339</v>
      </c>
      <c r="J410" s="59">
        <f>IF(H338="","",H338*Data!H$648)</f>
        <v>13.70672954101356</v>
      </c>
      <c r="K410" s="59">
        <f>IF(I338="","",I338*Data!I$648)</f>
        <v>6.6066129967260032</v>
      </c>
      <c r="L410" s="59">
        <f>IF(J338="","",J338*Data!J$648)</f>
        <v>5.3781559240631482</v>
      </c>
      <c r="M410" s="59">
        <f>IF(K338="","",K338*Data!K$648)</f>
        <v>3.4813469379608177</v>
      </c>
      <c r="N410" s="59">
        <f>IF(L338="","",L338*Data!L$648)</f>
        <v>2.3639137533168189</v>
      </c>
      <c r="O410" s="59">
        <f>IF(M338="","",M338*Data!M$648)</f>
        <v>1.9391533749765884</v>
      </c>
      <c r="P410" s="59">
        <f>IF(N338="","",N338*Data!N$648)</f>
        <v>4.0855471383798632</v>
      </c>
    </row>
    <row r="411" spans="1:17">
      <c r="A411" s="29"/>
      <c r="B411" s="70">
        <f t="shared" si="7"/>
        <v>45085</v>
      </c>
      <c r="C411" s="24"/>
      <c r="D411" s="24"/>
      <c r="E411" s="59">
        <f>IF(C339="","",C339*Data!C$648)</f>
        <v>1.7495374952794469</v>
      </c>
      <c r="F411" s="59">
        <f>IF(D339="","",D339*Data!D$648)</f>
        <v>2.1846659140706648</v>
      </c>
      <c r="G411" s="59">
        <f>IF(E339="","",E339*Data!E$648)</f>
        <v>5.5635550724516598</v>
      </c>
      <c r="H411" s="59">
        <f>IF(F339="","",F339*Data!F$648)</f>
        <v>12.910901835347975</v>
      </c>
      <c r="I411" s="59">
        <f>IF(G339="","",G339*Data!G$648)</f>
        <v>14.8886614373589</v>
      </c>
      <c r="J411" s="59">
        <f>IF(H339="","",H339*Data!H$648)</f>
        <v>13.701019137333054</v>
      </c>
      <c r="K411" s="59">
        <f>IF(I339="","",I339*Data!I$648)</f>
        <v>6.6039094311837605</v>
      </c>
      <c r="L411" s="59">
        <f>IF(J339="","",J339*Data!J$648)</f>
        <v>5.3610985716910298</v>
      </c>
      <c r="M411" s="59">
        <f>IF(K339="","",K339*Data!K$648)</f>
        <v>3.4702212113244779</v>
      </c>
      <c r="N411" s="59">
        <f>IF(L339="","",L339*Data!L$648)</f>
        <v>2.3490344201498519</v>
      </c>
      <c r="O411" s="59">
        <f>IF(M339="","",M339*Data!M$648)</f>
        <v>1.9272748017424257</v>
      </c>
      <c r="P411" s="59">
        <f>IF(N339="","",N339*Data!N$648)</f>
        <v>4.0622143775959154</v>
      </c>
    </row>
    <row r="412" spans="1:17">
      <c r="A412" s="29"/>
      <c r="B412" s="70">
        <f t="shared" si="7"/>
        <v>45092</v>
      </c>
      <c r="C412" s="24"/>
      <c r="D412" s="24"/>
      <c r="E412" s="59">
        <f>IF(C340="","",C340*Data!C$648)</f>
        <v>1.7013032524782452</v>
      </c>
      <c r="F412" s="59">
        <f>IF(D340="","",D340*Data!D$648)</f>
        <v>2.1253456929473344</v>
      </c>
      <c r="G412" s="59">
        <f>IF(E340="","",E340*Data!E$648)</f>
        <v>5.4165893085129797</v>
      </c>
      <c r="H412" s="59">
        <f>IF(F340="","",F340*Data!F$648)</f>
        <v>12.570572849519507</v>
      </c>
      <c r="I412" s="59">
        <f>IF(G340="","",G340*Data!G$648)</f>
        <v>14.545484467941623</v>
      </c>
      <c r="J412" s="59">
        <f>IF(H340="","",H340*Data!H$648)</f>
        <v>13.367912255970261</v>
      </c>
      <c r="K412" s="59">
        <f>IF(I340="","",I340*Data!I$648)</f>
        <v>6.4462014412196291</v>
      </c>
      <c r="L412" s="59">
        <f>IF(J340="","",J340*Data!J$648)</f>
        <v>5.2698788177010014</v>
      </c>
      <c r="M412" s="59">
        <f>IF(K340="","",K340*Data!K$648)</f>
        <v>3.4107227601823116</v>
      </c>
      <c r="N412" s="59">
        <f>IF(L340="","",L340*Data!L$648)</f>
        <v>2.3270388841639007</v>
      </c>
      <c r="O412" s="59">
        <f>IF(M340="","",M340*Data!M$648)</f>
        <v>1.9097151717440979</v>
      </c>
      <c r="P412" s="59">
        <f>IF(N340="","",N340*Data!N$648)</f>
        <v>4.0277224703500796</v>
      </c>
    </row>
    <row r="413" spans="1:17">
      <c r="A413" s="29"/>
      <c r="B413" s="70">
        <f t="shared" si="7"/>
        <v>45099</v>
      </c>
      <c r="C413" s="24"/>
      <c r="D413" s="24"/>
      <c r="E413" s="59">
        <f>IF(C341="","",C341*Data!C$648)</f>
        <v>1.6992061114868888</v>
      </c>
      <c r="F413" s="59">
        <f>IF(D341="","",D341*Data!D$648)</f>
        <v>2.1227665528984945</v>
      </c>
      <c r="G413" s="59">
        <f>IF(E341="","",E341*Data!E$648)</f>
        <v>5.4564076189397168</v>
      </c>
      <c r="H413" s="59">
        <f>IF(F341="","",F341*Data!F$648)</f>
        <v>12.662780210211951</v>
      </c>
      <c r="I413" s="59">
        <f>IF(G341="","",G341*Data!G$648)</f>
        <v>14.65922312066278</v>
      </c>
      <c r="J413" s="59">
        <f>IF(H341="","",H341*Data!H$648)</f>
        <v>13.478313393793361</v>
      </c>
      <c r="K413" s="59">
        <f>IF(I341="","",I341*Data!I$648)</f>
        <v>6.4984703750363133</v>
      </c>
      <c r="L413" s="59">
        <f>IF(J341="","",J341*Data!J$648)</f>
        <v>5.2958356582672694</v>
      </c>
      <c r="M413" s="59">
        <f>IF(K341="","",K341*Data!K$648)</f>
        <v>3.4276532137593505</v>
      </c>
      <c r="N413" s="59">
        <f>IF(L341="","",L341*Data!L$648)</f>
        <v>2.3325377681603885</v>
      </c>
      <c r="O413" s="59">
        <f>IF(M341="","",M341*Data!M$648)</f>
        <v>1.9141050792436798</v>
      </c>
      <c r="P413" s="59">
        <f>IF(N341="","",N341*Data!N$648)</f>
        <v>4.0363454471615388</v>
      </c>
    </row>
    <row r="414" spans="1:17">
      <c r="A414" s="29"/>
      <c r="B414" s="70">
        <f t="shared" si="7"/>
        <v>45106</v>
      </c>
      <c r="C414" s="24"/>
      <c r="D414" s="24"/>
      <c r="E414" s="59">
        <f>IF(C342="","",C342*Data!C$648)</f>
        <v>1.6390880697346661</v>
      </c>
      <c r="F414" s="59">
        <f>IF(D342="","",D342*Data!D$648)</f>
        <v>2.048831204831735</v>
      </c>
      <c r="G414" s="59">
        <f>IF(E342="","",E342*Data!E$648)</f>
        <v>5.3753230595252726</v>
      </c>
      <c r="H414" s="59">
        <f>IF(F342="","",F342*Data!F$648)</f>
        <v>12.475012493892796</v>
      </c>
      <c r="I414" s="59">
        <f>IF(G342="","",G342*Data!G$648)</f>
        <v>14.414096713936154</v>
      </c>
      <c r="J414" s="59">
        <f>IF(H342="","",H342*Data!H$648)</f>
        <v>13.240379907105652</v>
      </c>
      <c r="K414" s="59">
        <f>IF(I342="","",I342*Data!I$648)</f>
        <v>6.3858218107762195</v>
      </c>
      <c r="L414" s="59">
        <f>IF(J342="","",J342*Data!J$648)</f>
        <v>5.2053575282934199</v>
      </c>
      <c r="M414" s="59">
        <f>IF(K342="","",K342*Data!K$648)</f>
        <v>3.3686384898622426</v>
      </c>
      <c r="N414" s="59">
        <f>IF(L342="","",L342*Data!L$648)</f>
        <v>2.2937221164204744</v>
      </c>
      <c r="O414" s="59">
        <f>IF(M342="","",M342*Data!M$648)</f>
        <v>1.8831174968936897</v>
      </c>
      <c r="P414" s="59">
        <f>IF(N342="","",N342*Data!N$648)</f>
        <v>3.9754773755512409</v>
      </c>
    </row>
    <row r="415" spans="1:17">
      <c r="A415" s="29"/>
      <c r="B415" s="70">
        <f t="shared" si="7"/>
        <v>45113</v>
      </c>
      <c r="C415" s="24"/>
      <c r="D415" s="24"/>
      <c r="E415" s="59">
        <f>IF(C343="","",C343*Data!C$648)</f>
        <v>1.730430210691531</v>
      </c>
      <c r="F415" s="59">
        <f>IF(D343="","",D343*Data!D$648)</f>
        <v>2.161167082514563</v>
      </c>
      <c r="G415" s="59">
        <f>IF(E343="","",E343*Data!E$648)</f>
        <v>5.4368604483665912</v>
      </c>
      <c r="H415" s="59">
        <f>IF(F343="","",F343*Data!F$648)</f>
        <v>12.617514778599295</v>
      </c>
      <c r="I415" s="59">
        <f>IF(G343="","",G343*Data!G$648)</f>
        <v>14.56117255797213</v>
      </c>
      <c r="J415" s="59">
        <f>IF(H343="","",H343*Data!H$648)</f>
        <v>13.383139999118276</v>
      </c>
      <c r="K415" s="59">
        <f>IF(I343="","",I343*Data!I$648)</f>
        <v>6.4534109493322758</v>
      </c>
      <c r="L415" s="59">
        <f>IF(J343="","",J343*Data!J$648)</f>
        <v>5.2624625775392095</v>
      </c>
      <c r="M415" s="59">
        <f>IF(K343="","",K343*Data!K$648)</f>
        <v>3.4058854877317284</v>
      </c>
      <c r="N415" s="59">
        <f>IF(L343="","",L343*Data!L$648)</f>
        <v>2.3199226813449165</v>
      </c>
      <c r="O415" s="59">
        <f>IF(M343="","",M343*Data!M$648)</f>
        <v>1.9040341149799329</v>
      </c>
      <c r="P415" s="59">
        <f>IF(N343="","",N343*Data!N$648)</f>
        <v>4.0165633238881924</v>
      </c>
    </row>
    <row r="416" spans="1:17">
      <c r="A416" s="29"/>
      <c r="B416" s="70">
        <f t="shared" si="7"/>
        <v>45120</v>
      </c>
      <c r="C416" s="24"/>
      <c r="D416" s="24"/>
      <c r="E416" s="59">
        <f>IF(C344="","",C344*Data!C$648)</f>
        <v>1.7225076780575175</v>
      </c>
      <c r="F416" s="59">
        <f>IF(D344="","",D344*Data!D$648)</f>
        <v>2.1514236645522771</v>
      </c>
      <c r="G416" s="59">
        <f>IF(E344="","",E344*Data!E$648)</f>
        <v>5.5671749188540911</v>
      </c>
      <c r="H416" s="59">
        <f>IF(F344="","",F344*Data!F$648)</f>
        <v>12.919284322683653</v>
      </c>
      <c r="I416" s="59">
        <f>IF(G344="","",G344*Data!G$648)</f>
        <v>14.945530763719479</v>
      </c>
      <c r="J416" s="59">
        <f>IF(H344="","",H344*Data!H$648)</f>
        <v>13.756219706244604</v>
      </c>
      <c r="K416" s="59">
        <f>IF(I344="","",I344*Data!I$648)</f>
        <v>6.6300438980921026</v>
      </c>
      <c r="L416" s="59">
        <f>IF(J344="","",J344*Data!J$648)</f>
        <v>5.393730028402909</v>
      </c>
      <c r="M416" s="59">
        <f>IF(K344="","",K344*Data!K$648)</f>
        <v>3.4915052101070416</v>
      </c>
      <c r="N416" s="59">
        <f>IF(L344="","",L344*Data!L$648)</f>
        <v>2.3671483909618112</v>
      </c>
      <c r="O416" s="59">
        <f>IF(M344="","",M344*Data!M$648)</f>
        <v>1.941735673505754</v>
      </c>
      <c r="P416" s="59">
        <f>IF(N344="","",N344*Data!N$648)</f>
        <v>4.090619477680721</v>
      </c>
    </row>
    <row r="417" spans="1:16">
      <c r="A417" s="29"/>
      <c r="B417" s="70">
        <f t="shared" si="7"/>
        <v>45127</v>
      </c>
      <c r="C417" s="24"/>
      <c r="D417" s="24"/>
      <c r="E417" s="59">
        <f>IF(C345="","",C345*Data!C$648)</f>
        <v>1.795674597089292</v>
      </c>
      <c r="F417" s="59">
        <f>IF(D345="","",D345*Data!D$648)</f>
        <v>2.2414069951451547</v>
      </c>
      <c r="G417" s="59">
        <f>IF(E345="","",E345*Data!E$648)</f>
        <v>5.757578839621937</v>
      </c>
      <c r="H417" s="59">
        <f>IF(F345="","",F345*Data!F$648)</f>
        <v>13.360203156540239</v>
      </c>
      <c r="I417" s="59">
        <f>IF(G345="","",G345*Data!G$648)</f>
        <v>15.445588633441794</v>
      </c>
      <c r="J417" s="59">
        <f>IF(H345="","",H345*Data!H$648)</f>
        <v>14.24160401908753</v>
      </c>
      <c r="K417" s="59">
        <f>IF(I345="","",I345*Data!I$648)</f>
        <v>6.8598469691826951</v>
      </c>
      <c r="L417" s="59">
        <f>IF(J345="","",J345*Data!J$648)</f>
        <v>5.5776527844153225</v>
      </c>
      <c r="M417" s="59">
        <f>IF(K345="","",K345*Data!K$648)</f>
        <v>3.6114695668814902</v>
      </c>
      <c r="N417" s="59">
        <f>IF(L345="","",L345*Data!L$648)</f>
        <v>2.4428389118546434</v>
      </c>
      <c r="O417" s="59">
        <f>IF(M345="","",M345*Data!M$648)</f>
        <v>2.0021614590882346</v>
      </c>
      <c r="P417" s="59">
        <f>IF(N345="","",N345*Data!N$648)</f>
        <v>4.209312217320802</v>
      </c>
    </row>
    <row r="418" spans="1:16">
      <c r="A418" s="29"/>
      <c r="B418" s="70">
        <f t="shared" si="7"/>
        <v>45134</v>
      </c>
      <c r="C418" s="24"/>
      <c r="D418" s="24"/>
      <c r="E418" s="59">
        <f>IF(C346="","",C346*Data!C$648)</f>
        <v>1.8117526780230258</v>
      </c>
      <c r="F418" s="59">
        <f>IF(D346="","",D346*Data!D$648)</f>
        <v>2.2611804021862647</v>
      </c>
      <c r="G418" s="59">
        <f>IF(E346="","",E346*Data!E$648)</f>
        <v>5.7626466245853392</v>
      </c>
      <c r="H418" s="59">
        <f>IF(F346="","",F346*Data!F$648)</f>
        <v>13.371938638810185</v>
      </c>
      <c r="I418" s="59">
        <f>IF(G346="","",G346*Data!G$648)</f>
        <v>15.498535937294745</v>
      </c>
      <c r="J418" s="59">
        <f>IF(H346="","",H346*Data!H$648)</f>
        <v>14.292997652212076</v>
      </c>
      <c r="K418" s="59">
        <f>IF(I346="","",I346*Data!I$648)</f>
        <v>6.8841790590628751</v>
      </c>
      <c r="L418" s="59">
        <f>IF(J346="","",J346*Data!J$648)</f>
        <v>5.6028680009654117</v>
      </c>
      <c r="M418" s="59">
        <f>IF(K346="","",K346*Data!K$648)</f>
        <v>3.6279162932134716</v>
      </c>
      <c r="N418" s="59">
        <f>IF(L346="","",L346*Data!L$648)</f>
        <v>2.4509255059671253</v>
      </c>
      <c r="O418" s="59">
        <f>IF(M346="","",M346*Data!M$648)</f>
        <v>2.0086172054111495</v>
      </c>
      <c r="P418" s="59">
        <f>IF(N346="","",N346*Data!N$648)</f>
        <v>4.2219930655729474</v>
      </c>
    </row>
    <row r="419" spans="1:16">
      <c r="A419" s="29"/>
      <c r="B419" s="70">
        <f t="shared" si="7"/>
        <v>45141</v>
      </c>
      <c r="C419" s="24"/>
      <c r="D419" s="24"/>
      <c r="E419" s="59">
        <f>IF(C347="","",C347*Data!C$648)</f>
        <v>1.7805285788183831</v>
      </c>
      <c r="F419" s="59">
        <f>IF(D347="","",D347*Data!D$648)</f>
        <v>2.2227798725701957</v>
      </c>
      <c r="G419" s="59">
        <f>IF(E347="","",E347*Data!E$648)</f>
        <v>5.7858136415608952</v>
      </c>
      <c r="H419" s="59">
        <f>IF(F347="","",F347*Data!F$648)</f>
        <v>13.425586557758516</v>
      </c>
      <c r="I419" s="59">
        <f>IF(G347="","",G347*Data!G$648)</f>
        <v>15.54560020738626</v>
      </c>
      <c r="J419" s="59">
        <f>IF(H347="","",H347*Data!H$648)</f>
        <v>14.338680881656117</v>
      </c>
      <c r="K419" s="59">
        <f>IF(I347="","",I347*Data!I$648)</f>
        <v>6.9058075834008141</v>
      </c>
      <c r="L419" s="59">
        <f>IF(J347="","",J347*Data!J$648)</f>
        <v>5.6273415934993221</v>
      </c>
      <c r="M419" s="59">
        <f>IF(K347="","",K347*Data!K$648)</f>
        <v>3.6438792923003942</v>
      </c>
      <c r="N419" s="59">
        <f>IF(L347="","",L347*Data!L$648)</f>
        <v>2.4628936652535991</v>
      </c>
      <c r="O419" s="59">
        <f>IF(M347="","",M347*Data!M$648)</f>
        <v>2.0181717099690633</v>
      </c>
      <c r="P419" s="59">
        <f>IF(N347="","",N347*Data!N$648)</f>
        <v>4.2407607209861222</v>
      </c>
    </row>
    <row r="420" spans="1:16">
      <c r="A420" s="29"/>
      <c r="B420" s="70">
        <f t="shared" si="7"/>
        <v>45148</v>
      </c>
      <c r="C420" s="24"/>
      <c r="D420" s="24"/>
      <c r="E420" s="59">
        <f>IF(C348="","",C348*Data!C$648)</f>
        <v>1.8273647276253473</v>
      </c>
      <c r="F420" s="59">
        <f>IF(D348="","",D348*Data!D$648)</f>
        <v>2.280380666994299</v>
      </c>
      <c r="G420" s="59">
        <f>IF(E348="","",E348*Data!E$648)</f>
        <v>5.8907891872313805</v>
      </c>
      <c r="H420" s="59">
        <f>IF(F348="","",F348*Data!F$648)</f>
        <v>13.668678690493136</v>
      </c>
      <c r="I420" s="59">
        <f>IF(G348="","",G348*Data!G$648)</f>
        <v>15.808375715397203</v>
      </c>
      <c r="J420" s="59">
        <f>IF(H348="","",H348*Data!H$648)</f>
        <v>14.593745579385343</v>
      </c>
      <c r="K420" s="59">
        <f>IF(I348="","",I348*Data!I$648)</f>
        <v>7.0265668442876352</v>
      </c>
      <c r="L420" s="59">
        <f>IF(J348="","",J348*Data!J$648)</f>
        <v>5.7282024596996779</v>
      </c>
      <c r="M420" s="59">
        <f>IF(K348="","",K348*Data!K$648)</f>
        <v>3.7096661976283176</v>
      </c>
      <c r="N420" s="59">
        <f>IF(L348="","",L348*Data!L$648)</f>
        <v>2.5042970271095069</v>
      </c>
      <c r="O420" s="59">
        <f>IF(M348="","",M348*Data!M$648)</f>
        <v>2.0512251311423859</v>
      </c>
      <c r="P420" s="59">
        <f>IF(N348="","",N348*Data!N$648)</f>
        <v>4.3056866640371068</v>
      </c>
    </row>
    <row r="421" spans="1:16">
      <c r="A421" s="29"/>
      <c r="B421" s="70">
        <f t="shared" si="7"/>
        <v>45155</v>
      </c>
      <c r="C421" s="24"/>
      <c r="D421" s="24"/>
      <c r="E421" s="59">
        <f>IF(C349="","",C349*Data!C$648)</f>
        <v>1.7590911375734046</v>
      </c>
      <c r="F421" s="59">
        <f>IF(D349="","",D349*Data!D$648)</f>
        <v>2.1964153298487159</v>
      </c>
      <c r="G421" s="59">
        <f>IF(E349="","",E349*Data!E$648)</f>
        <v>5.7069009899879095</v>
      </c>
      <c r="H421" s="59">
        <f>IF(F349="","",F349*Data!F$648)</f>
        <v>13.242848333840767</v>
      </c>
      <c r="I421" s="59">
        <f>IF(G349="","",G349*Data!G$648)</f>
        <v>15.304395823167258</v>
      </c>
      <c r="J421" s="59">
        <f>IF(H349="","",H349*Data!H$648)</f>
        <v>14.104554330755411</v>
      </c>
      <c r="K421" s="59">
        <f>IF(I349="","",I349*Data!I$648)</f>
        <v>6.7949613961688806</v>
      </c>
      <c r="L421" s="59">
        <f>IF(J349="","",J349*Data!J$648)</f>
        <v>5.538346711557832</v>
      </c>
      <c r="M421" s="59">
        <f>IF(K349="","",K349*Data!K$648)</f>
        <v>3.5858320228934031</v>
      </c>
      <c r="N421" s="59">
        <f>IF(L349="","",L349*Data!L$648)</f>
        <v>2.4299003612746723</v>
      </c>
      <c r="O421" s="59">
        <f>IF(M349="","",M349*Data!M$648)</f>
        <v>1.9918322649715716</v>
      </c>
      <c r="P421" s="59">
        <f>IF(N349="","",N349*Data!N$648)</f>
        <v>4.1890228601173698</v>
      </c>
    </row>
    <row r="422" spans="1:16">
      <c r="A422" s="29"/>
      <c r="B422" s="70">
        <f t="shared" si="7"/>
        <v>45162</v>
      </c>
      <c r="C422" s="24"/>
      <c r="D422" s="24"/>
      <c r="E422" s="59">
        <f>IF(C350="","",C350*Data!C$648)</f>
        <v>1.7994028477405926</v>
      </c>
      <c r="F422" s="59">
        <f>IF(D350="","",D350*Data!D$648)</f>
        <v>2.2459921330097599</v>
      </c>
      <c r="G422" s="59">
        <f>IF(E350="","",E350*Data!E$648)</f>
        <v>5.8864453715484641</v>
      </c>
      <c r="H422" s="59">
        <f>IF(F350="","",F350*Data!F$648)</f>
        <v>13.658619705690324</v>
      </c>
      <c r="I422" s="59">
        <f>IF(G350="","",G350*Data!G$648)</f>
        <v>15.786804591605259</v>
      </c>
      <c r="J422" s="59">
        <f>IF(H350="","",H350*Data!H$648)</f>
        <v>14.572807432556825</v>
      </c>
      <c r="K422" s="59">
        <f>IF(I350="","",I350*Data!I$648)</f>
        <v>7.0166537706327468</v>
      </c>
      <c r="L422" s="59">
        <f>IF(J350="","",J350*Data!J$648)</f>
        <v>5.7111451073275594</v>
      </c>
      <c r="M422" s="59">
        <f>IF(K350="","",K350*Data!K$648)</f>
        <v>3.6985404709919782</v>
      </c>
      <c r="N422" s="59">
        <f>IF(L350="","",L350*Data!L$648)</f>
        <v>2.4975042880550218</v>
      </c>
      <c r="O422" s="59">
        <f>IF(M350="","",M350*Data!M$648)</f>
        <v>2.0458023042311373</v>
      </c>
      <c r="P422" s="59">
        <f>IF(N350="","",N350*Data!N$648)</f>
        <v>4.2950347515053044</v>
      </c>
    </row>
    <row r="423" spans="1:16">
      <c r="A423" s="29"/>
      <c r="B423" s="70">
        <f t="shared" si="7"/>
        <v>45169</v>
      </c>
      <c r="C423" s="24"/>
      <c r="D423" s="24"/>
      <c r="E423" s="59">
        <f>IF(C351="","",C351*Data!C$648)</f>
        <v>1.8462389965475563</v>
      </c>
      <c r="F423" s="59">
        <f>IF(D351="","",D351*Data!D$648)</f>
        <v>2.3035929274338627</v>
      </c>
      <c r="G423" s="59">
        <f>IF(E351="","",E351*Data!E$648)</f>
        <v>6.01169205707256</v>
      </c>
      <c r="H423" s="59">
        <f>IF(F351="","",F351*Data!F$648)</f>
        <v>13.94865376750473</v>
      </c>
      <c r="I423" s="59">
        <f>IF(G351="","",G351*Data!G$648)</f>
        <v>16.118215493499658</v>
      </c>
      <c r="J423" s="59">
        <f>IF(H351="","",H351*Data!H$648)</f>
        <v>14.894493506558607</v>
      </c>
      <c r="K423" s="59">
        <f>IF(I351="","",I351*Data!I$648)</f>
        <v>7.1689546295123936</v>
      </c>
      <c r="L423" s="59">
        <f>IF(J351="","",J351*Data!J$648)</f>
        <v>5.8349963180294671</v>
      </c>
      <c r="M423" s="59">
        <f>IF(K351="","",K351*Data!K$648)</f>
        <v>3.7793229209167083</v>
      </c>
      <c r="N423" s="59">
        <f>IF(L351="","",L351*Data!L$648)</f>
        <v>2.5369668673239341</v>
      </c>
      <c r="O423" s="59">
        <f>IF(M351="","",M351*Data!M$648)</f>
        <v>2.0773063462869605</v>
      </c>
      <c r="P423" s="59">
        <f>IF(N351="","",N351*Data!N$648)</f>
        <v>4.3569172909757734</v>
      </c>
    </row>
    <row r="424" spans="1:16" ht="13.15" customHeight="1">
      <c r="A424" s="29"/>
      <c r="B424" s="70">
        <f t="shared" si="7"/>
        <v>45176</v>
      </c>
      <c r="C424" s="54" t="s">
        <v>282</v>
      </c>
      <c r="E424" s="59">
        <f>IF(C352="","",C352*Data!C$649)</f>
        <v>1.2819378601682161</v>
      </c>
      <c r="F424" s="59">
        <f>IF(D352="","",D352*Data!D$649)</f>
        <v>2.1996259242313743</v>
      </c>
      <c r="G424" s="59">
        <f>IF(E352="","",E352*Data!E$649)</f>
        <v>5.7545277819644349</v>
      </c>
      <c r="H424" s="59">
        <f>IF(F352="","",F352*Data!F$649)</f>
        <v>13.447246720731902</v>
      </c>
      <c r="I424" s="59">
        <f>IF(G352="","",G352*Data!G$649)</f>
        <v>14.900190654296505</v>
      </c>
      <c r="J424" s="59">
        <f>IF(H352="","",H352*Data!H$649)</f>
        <v>14.835868960472039</v>
      </c>
      <c r="K424" s="59">
        <f>IF(I352="","",I352*Data!I$649)</f>
        <v>7.0389366786795557</v>
      </c>
      <c r="L424" s="59">
        <f>IF(J352="","",J352*Data!J$649)</f>
        <v>5.3116527128838023</v>
      </c>
      <c r="M424" s="59">
        <f>IF(K352="","",K352*Data!K$649)</f>
        <v>3.6078019944104205</v>
      </c>
      <c r="N424" s="59">
        <f>IF(L352="","",L352*Data!L$649)</f>
        <v>2.770057137172953</v>
      </c>
      <c r="O424" s="59">
        <f>IF(M352="","",M352*Data!M$649)</f>
        <v>2.2068051952125267</v>
      </c>
      <c r="P424" s="59">
        <f>IF(N352="","",N352*Data!N$649)</f>
        <v>5.0599028991978967</v>
      </c>
    </row>
    <row r="425" spans="1:16">
      <c r="A425" s="29"/>
      <c r="B425" s="70">
        <f t="shared" si="7"/>
        <v>45183</v>
      </c>
      <c r="C425" s="54" t="s">
        <v>432</v>
      </c>
      <c r="E425" s="59">
        <f>IF(C353="","",C353*Data!C$649)</f>
        <v>1.3317443203272841</v>
      </c>
      <c r="F425" s="59">
        <f>IF(D353="","",D353*Data!D$649)</f>
        <v>2.2839462107864761</v>
      </c>
      <c r="G425" s="59">
        <f>IF(E353="","",E353*Data!E$649)</f>
        <v>5.9295694752534667</v>
      </c>
      <c r="H425" s="59">
        <f>IF(F353="","",F353*Data!F$649)</f>
        <v>13.85259120612926</v>
      </c>
      <c r="I425" s="59">
        <f>IF(G353="","",G353*Data!G$649)</f>
        <v>15.403439294993207</v>
      </c>
      <c r="J425" s="59">
        <f>IF(H353="","",H353*Data!H$649)</f>
        <v>15.356050814073331</v>
      </c>
      <c r="K425" s="59">
        <f>IF(I353="","",I353*Data!I$649)</f>
        <v>7.2875971973837039</v>
      </c>
      <c r="L425" s="59">
        <f>IF(J353="","",J353*Data!J$649)</f>
        <v>5.4991294777015094</v>
      </c>
      <c r="M425" s="59">
        <f>IF(K353="","",K353*Data!K$649)</f>
        <v>3.7325730408959994</v>
      </c>
      <c r="N425" s="59">
        <f>IF(L353="","",L353*Data!L$649)</f>
        <v>2.8497282481302562</v>
      </c>
      <c r="O425" s="59">
        <f>IF(M353="","",M353*Data!M$649)</f>
        <v>2.268460469655353</v>
      </c>
      <c r="P425" s="59">
        <f>IF(N353="","",N353*Data!N$649)</f>
        <v>5.1925413711424175</v>
      </c>
    </row>
    <row r="426" spans="1:16">
      <c r="A426" s="29"/>
      <c r="B426" s="70">
        <f t="shared" si="7"/>
        <v>45190</v>
      </c>
      <c r="C426" s="24"/>
      <c r="D426" s="24"/>
      <c r="E426" s="59">
        <f>IF(C354="","",C354*Data!C$649)</f>
        <v>1.3037827988344739</v>
      </c>
      <c r="F426" s="59">
        <f>IF(D354="","",D354*Data!D$649)</f>
        <v>2.2366085060537872</v>
      </c>
      <c r="G426" s="59">
        <f>IF(E354="","",E354*Data!E$649)</f>
        <v>5.8333688752227175</v>
      </c>
      <c r="H426" s="59">
        <f>IF(F354="","",F354*Data!F$649)</f>
        <v>13.629819236881952</v>
      </c>
      <c r="I426" s="59">
        <f>IF(G354="","",G354*Data!G$649)</f>
        <v>15.222495963506752</v>
      </c>
      <c r="J426" s="59">
        <f>IF(H354="","",H354*Data!H$649)</f>
        <v>15.169019136373988</v>
      </c>
      <c r="K426" s="59">
        <f>IF(I354="","",I354*Data!I$649)</f>
        <v>7.1981911681867059</v>
      </c>
      <c r="L426" s="59">
        <f>IF(J354="","",J354*Data!J$649)</f>
        <v>5.4634529291727674</v>
      </c>
      <c r="M426" s="59">
        <f>IF(K354="","",K354*Data!K$649)</f>
        <v>3.7088292969752366</v>
      </c>
      <c r="N426" s="59">
        <f>IF(L354="","",L354*Data!L$649)</f>
        <v>2.8507765522217996</v>
      </c>
      <c r="O426" s="59">
        <f>IF(M354="","",M354*Data!M$649)</f>
        <v>2.2692717232664426</v>
      </c>
      <c r="P426" s="59">
        <f>IF(N354="","",N354*Data!N$649)</f>
        <v>5.1942866141943194</v>
      </c>
    </row>
    <row r="427" spans="1:16">
      <c r="A427" s="29"/>
      <c r="B427" s="70">
        <f t="shared" si="7"/>
        <v>45197</v>
      </c>
      <c r="C427" s="54"/>
      <c r="D427" s="24"/>
      <c r="E427" s="59">
        <f>IF(C355="","",C355*Data!C$649)</f>
        <v>1.3712399694358783</v>
      </c>
      <c r="F427" s="59">
        <f>IF(D355="","",D355*Data!D$649)</f>
        <v>2.3508107187213994</v>
      </c>
      <c r="G427" s="59">
        <f>IF(E355="","",E355*Data!E$649)</f>
        <v>5.9953909384323998</v>
      </c>
      <c r="H427" s="59">
        <f>IF(F355="","",F355*Data!F$649)</f>
        <v>14.005014132456365</v>
      </c>
      <c r="I427" s="59">
        <f>IF(G355="","",G355*Data!G$649)</f>
        <v>15.595691584697565</v>
      </c>
      <c r="J427" s="59">
        <f>IF(H355="","",H355*Data!H$649)</f>
        <v>15.554771971628879</v>
      </c>
      <c r="K427" s="59">
        <f>IF(I355="","",I355*Data!I$649)</f>
        <v>7.3825911034055123</v>
      </c>
      <c r="L427" s="59">
        <f>IF(J355="","",J355*Data!J$649)</f>
        <v>5.5774779764312985</v>
      </c>
      <c r="M427" s="59">
        <f>IF(K355="","",K355*Data!K$649)</f>
        <v>3.7847161648004213</v>
      </c>
      <c r="N427" s="59">
        <f>IF(L355="","",L355*Data!L$649)</f>
        <v>2.8962030628553497</v>
      </c>
      <c r="O427" s="59">
        <f>IF(M355="","",M355*Data!M$649)</f>
        <v>2.3044260464136679</v>
      </c>
      <c r="P427" s="59">
        <f>IF(N355="","",N355*Data!N$649)</f>
        <v>5.2699138131100538</v>
      </c>
    </row>
    <row r="428" spans="1:16">
      <c r="A428" s="29"/>
      <c r="B428" s="70">
        <f t="shared" si="7"/>
        <v>45204</v>
      </c>
      <c r="E428" s="59">
        <f>IF(C356="","",C356*Data!C$649)</f>
        <v>1.3351626512816821</v>
      </c>
      <c r="F428" s="59">
        <f>IF(D356="","",D356*Data!D$649)</f>
        <v>2.1685605555005467</v>
      </c>
      <c r="G428" s="59">
        <f>IF(E356="","",E356*Data!E$649)</f>
        <v>5.8384320646980212</v>
      </c>
      <c r="H428" s="59">
        <f>IF(F356="","",F356*Data!F$649)</f>
        <v>13.641544077368653</v>
      </c>
      <c r="I428" s="59">
        <f>IF(G356="","",G356*Data!G$649)</f>
        <v>15.282810407335571</v>
      </c>
      <c r="J428" s="59">
        <f>IF(H356="","",H356*Data!H$649)</f>
        <v>15.231363028940438</v>
      </c>
      <c r="K428" s="59">
        <f>IF(I356="","",I356*Data!I$649)</f>
        <v>7.2279931779190392</v>
      </c>
      <c r="L428" s="59">
        <f>IF(J356="","",J356*Data!J$649)</f>
        <v>5.4900354555275168</v>
      </c>
      <c r="M428" s="59">
        <f>IF(K356="","",K356*Data!K$649)</f>
        <v>3.7265207140142365</v>
      </c>
      <c r="N428" s="59">
        <f>IF(L356="","",L356*Data!L$649)</f>
        <v>2.8668505482921329</v>
      </c>
      <c r="O428" s="59">
        <f>IF(M356="","",M356*Data!M$649)</f>
        <v>2.2817109453031534</v>
      </c>
      <c r="P428" s="59">
        <f>IF(N356="","",N356*Data!N$649)</f>
        <v>5.2210470076568107</v>
      </c>
    </row>
    <row r="429" spans="1:16">
      <c r="A429" s="29"/>
      <c r="B429" s="70">
        <f t="shared" si="7"/>
        <v>45211</v>
      </c>
      <c r="C429" s="24"/>
      <c r="D429" s="24"/>
      <c r="E429" s="59">
        <f>IF(C357="","",C357*Data!C$649)</f>
        <v>1.3351626512816821</v>
      </c>
      <c r="F429" s="59">
        <f>IF(D357="","",D357*Data!D$649)</f>
        <v>2.1685605555005467</v>
      </c>
      <c r="G429" s="59">
        <f>IF(E357="","",E357*Data!E$649)</f>
        <v>5.4492897878819093</v>
      </c>
      <c r="H429" s="59">
        <f>IF(F357="","",F357*Data!F$649)</f>
        <v>12.740406337105105</v>
      </c>
      <c r="I429" s="59">
        <f>IF(G357="","",G357*Data!G$649)</f>
        <v>15.107521554958067</v>
      </c>
      <c r="J429" s="59">
        <f>IF(H357="","",H357*Data!H$649)</f>
        <v>15.050176091169199</v>
      </c>
      <c r="K429" s="59">
        <f>IF(I357="","",I357*Data!I$649)</f>
        <v>7.1413810871344481</v>
      </c>
      <c r="L429" s="59">
        <f>IF(J357="","",J357*Data!J$649)</f>
        <v>5.4445653446575495</v>
      </c>
      <c r="M429" s="59">
        <f>IF(K357="","",K357*Data!K$649)</f>
        <v>3.6962590796054204</v>
      </c>
      <c r="N429" s="59">
        <f>IF(L357="","",L357*Data!L$649)</f>
        <v>2.8493788134330753</v>
      </c>
      <c r="O429" s="59">
        <f>IF(M357="","",M357*Data!M$649)</f>
        <v>2.2681900517849898</v>
      </c>
      <c r="P429" s="59">
        <f>IF(N357="","",N357*Data!N$649)</f>
        <v>5.1919596234584509</v>
      </c>
    </row>
    <row r="430" spans="1:16">
      <c r="A430" s="29"/>
      <c r="B430" s="70">
        <f t="shared" si="7"/>
        <v>45218</v>
      </c>
      <c r="C430" s="24"/>
      <c r="D430" s="24"/>
      <c r="E430" s="59">
        <f>IF(C358="","",C358*Data!C$649)</f>
        <v>1.3351626512816821</v>
      </c>
      <c r="F430" s="59">
        <f>IF(D358="","",D358*Data!D$649)</f>
        <v>2.1685605555005467</v>
      </c>
      <c r="G430" s="59">
        <f>IF(E358="","",E358*Data!E$649)</f>
        <v>5.4767756736049806</v>
      </c>
      <c r="H430" s="59">
        <f>IF(F358="","",F358*Data!F$649)</f>
        <v>12.804055471175765</v>
      </c>
      <c r="I430" s="59">
        <f>IF(G358="","",G358*Data!G$649)</f>
        <v>15.017049889214842</v>
      </c>
      <c r="J430" s="59">
        <f>IF(H358="","",H358*Data!H$649)</f>
        <v>14.95666025231953</v>
      </c>
      <c r="K430" s="59">
        <f>IF(I358="","",I358*Data!I$649)</f>
        <v>7.0966780725359504</v>
      </c>
      <c r="L430" s="59">
        <f>IF(J358="","",J358*Data!J$649)</f>
        <v>5.4200814388044911</v>
      </c>
      <c r="M430" s="59">
        <f>IF(K358="","",K358*Data!K$649)</f>
        <v>3.679964353385289</v>
      </c>
      <c r="N430" s="59">
        <f>IF(L358="","",L358*Data!L$649)</f>
        <v>2.836100294940191</v>
      </c>
      <c r="O430" s="59">
        <f>IF(M358="","",M358*Data!M$649)</f>
        <v>2.2579141727111853</v>
      </c>
      <c r="P430" s="59">
        <f>IF(N358="","",N358*Data!N$649)</f>
        <v>5.1698532114676965</v>
      </c>
    </row>
    <row r="431" spans="1:16">
      <c r="A431" s="29"/>
      <c r="B431" s="70">
        <f t="shared" si="7"/>
        <v>45225</v>
      </c>
      <c r="C431" s="24"/>
      <c r="D431" s="24"/>
      <c r="E431" s="59">
        <f>IF(C359="","",C359*Data!C$649)</f>
        <v>1.3351626512816821</v>
      </c>
      <c r="F431" s="59">
        <f>IF(D359="","",D359*Data!D$649)</f>
        <v>2.1685605555005467</v>
      </c>
      <c r="G431" s="59">
        <f>IF(E359="","",E359*Data!E$649)</f>
        <v>5.4391634089313037</v>
      </c>
      <c r="H431" s="59">
        <f>IF(F359="","",F359*Data!F$649)</f>
        <v>12.716956656131703</v>
      </c>
      <c r="I431" s="59">
        <f>IF(G359="","",G359*Data!G$649)</f>
        <v>15.005740930996938</v>
      </c>
      <c r="J431" s="59">
        <f>IF(H359="","",H359*Data!H$649)</f>
        <v>14.944970772463321</v>
      </c>
      <c r="K431" s="59">
        <f>IF(I359="","",I359*Data!I$649)</f>
        <v>7.0910901957111374</v>
      </c>
      <c r="L431" s="59">
        <f>IF(J359="","",J359*Data!J$649)</f>
        <v>5.3934989124497417</v>
      </c>
      <c r="M431" s="59">
        <f>IF(K359="","",K359*Data!K$649)</f>
        <v>3.6622729363462891</v>
      </c>
      <c r="N431" s="59">
        <f>IF(L359="","",L359*Data!L$649)</f>
        <v>2.8280632969050248</v>
      </c>
      <c r="O431" s="59">
        <f>IF(M359="","",M359*Data!M$649)</f>
        <v>2.2516945616928301</v>
      </c>
      <c r="P431" s="59">
        <f>IF(N359="","",N359*Data!N$649)</f>
        <v>5.1564730147364513</v>
      </c>
    </row>
    <row r="432" spans="1:16">
      <c r="A432" s="29"/>
      <c r="B432" s="70">
        <f t="shared" si="7"/>
        <v>45232</v>
      </c>
      <c r="C432" s="24"/>
      <c r="D432" s="24"/>
      <c r="E432" s="59">
        <f>IF(C360="","",C360*Data!C$649)</f>
        <v>1.3351626512816821</v>
      </c>
      <c r="F432" s="59">
        <f>IF(D360="","",D360*Data!D$649)</f>
        <v>2.2574167944401009</v>
      </c>
      <c r="G432" s="59">
        <f>IF(E360="","",E360*Data!E$649)</f>
        <v>5.2814812224147394</v>
      </c>
      <c r="H432" s="59">
        <f>IF(F360="","",F360*Data!F$649)</f>
        <v>12.351811623831605</v>
      </c>
      <c r="I432" s="59">
        <f>IF(G360="","",G360*Data!G$649)</f>
        <v>14.274428299572516</v>
      </c>
      <c r="J432" s="59">
        <f>IF(H360="","",H360*Data!H$649)</f>
        <v>14.189051075095151</v>
      </c>
      <c r="K432" s="59">
        <f>IF(I360="","",I360*Data!I$649)</f>
        <v>6.7297408277066086</v>
      </c>
      <c r="L432" s="59">
        <f>IF(J360="","",J360*Data!J$649)</f>
        <v>5.1444626129157713</v>
      </c>
      <c r="M432" s="59">
        <f>IF(K360="","",K360*Data!K$649)</f>
        <v>3.4965322925072355</v>
      </c>
      <c r="N432" s="59">
        <f>IF(L360="","",L360*Data!L$649)</f>
        <v>2.7127498468352433</v>
      </c>
      <c r="O432" s="59">
        <f>IF(M360="","",M360*Data!M$649)</f>
        <v>2.1624566644729502</v>
      </c>
      <c r="P432" s="59">
        <f>IF(N360="","",N360*Data!N$649)</f>
        <v>4.9644962790272755</v>
      </c>
    </row>
    <row r="433" spans="1:16">
      <c r="A433" s="29"/>
      <c r="B433" s="70">
        <f t="shared" si="7"/>
        <v>45239</v>
      </c>
      <c r="C433" s="24"/>
      <c r="D433" s="24"/>
      <c r="E433" s="59">
        <f>IF(C361="","",C361*Data!C$649)</f>
        <v>1.3351626512816821</v>
      </c>
      <c r="F433" s="59">
        <f>IF(D361="","",D361*Data!D$649)</f>
        <v>2.2574167944401009</v>
      </c>
      <c r="G433" s="59">
        <f>IF(E361="","",E361*Data!E$649)</f>
        <v>5.2467622088698072</v>
      </c>
      <c r="H433" s="59">
        <f>IF(F361="","",F361*Data!F$649)</f>
        <v>12.271412717637087</v>
      </c>
      <c r="I433" s="59">
        <f>IF(G361="","",G361*Data!G$649)</f>
        <v>13.964751327038927</v>
      </c>
      <c r="J433" s="59">
        <f>IF(H361="","",H361*Data!H$649)</f>
        <v>13.868954151699299</v>
      </c>
      <c r="K433" s="59">
        <f>IF(I361="","",I361*Data!I$649)</f>
        <v>6.5767261339871643</v>
      </c>
      <c r="L433" s="59">
        <f>IF(J361="","",J361*Data!J$649)</f>
        <v>5.0122495213092533</v>
      </c>
      <c r="M433" s="59">
        <f>IF(K361="","",K361*Data!K$649)</f>
        <v>3.4085407709185245</v>
      </c>
      <c r="N433" s="59">
        <f>IF(L361="","",L361*Data!L$649)</f>
        <v>2.6512493401313604</v>
      </c>
      <c r="O433" s="59">
        <f>IF(M361="","",M361*Data!M$649)</f>
        <v>2.1148631192890144</v>
      </c>
      <c r="P433" s="59">
        <f>IF(N361="","",N361*Data!N$649)</f>
        <v>4.8621086866490497</v>
      </c>
    </row>
    <row r="434" spans="1:16">
      <c r="A434" s="29"/>
      <c r="B434" s="70">
        <f t="shared" si="7"/>
        <v>45246</v>
      </c>
      <c r="C434" s="24"/>
      <c r="D434" s="24"/>
      <c r="E434" s="59">
        <f>IF(C362="","",C362*Data!C$649)</f>
        <v>1.3351626512816821</v>
      </c>
      <c r="F434" s="59">
        <f>IF(D362="","",D362*Data!D$649)</f>
        <v>2.2574167944401009</v>
      </c>
      <c r="G434" s="59">
        <f>IF(E362="","",E362*Data!E$649)</f>
        <v>5.1136726569475677</v>
      </c>
      <c r="H434" s="59">
        <f>IF(F362="","",F362*Data!F$649)</f>
        <v>11.963216910558105</v>
      </c>
      <c r="I434" s="59">
        <f>IF(G362="","",G362*Data!G$649)</f>
        <v>13.703325909568393</v>
      </c>
      <c r="J434" s="59">
        <f>IF(H362="","",H362*Data!H$649)</f>
        <v>13.598732342356605</v>
      </c>
      <c r="K434" s="59">
        <f>IF(I362="","",I362*Data!I$649)</f>
        <v>6.447553048053587</v>
      </c>
      <c r="L434" s="59">
        <f>IF(J362="","",J362*Data!J$649)</f>
        <v>4.9199102192348594</v>
      </c>
      <c r="M434" s="59">
        <f>IF(K362="","",K362*Data!K$649)</f>
        <v>3.3470863748883133</v>
      </c>
      <c r="N434" s="59">
        <f>IF(L362="","",L362*Data!L$649)</f>
        <v>2.6110643499555275</v>
      </c>
      <c r="O434" s="59">
        <f>IF(M362="","",M362*Data!M$649)</f>
        <v>2.0837650641972378</v>
      </c>
      <c r="P434" s="59">
        <f>IF(N362="","",N362*Data!N$649)</f>
        <v>4.7952077029928217</v>
      </c>
    </row>
    <row r="435" spans="1:16">
      <c r="A435" s="29"/>
      <c r="B435" s="70">
        <f t="shared" si="7"/>
        <v>45253</v>
      </c>
      <c r="C435" s="24"/>
      <c r="D435" s="24"/>
      <c r="E435" s="59">
        <f>IF(C363="","",C363*Data!C$649)</f>
        <v>1.3351626512816821</v>
      </c>
      <c r="F435" s="59">
        <f>IF(D363="","",D363*Data!D$649)</f>
        <v>2.2574167944401009</v>
      </c>
      <c r="G435" s="59">
        <f>IF(E363="","",E363*Data!E$649)</f>
        <v>5.2699082178997623</v>
      </c>
      <c r="H435" s="59">
        <f>IF(F363="","",F363*Data!F$649)</f>
        <v>12.325011988433433</v>
      </c>
      <c r="I435" s="59">
        <f>IF(G363="","",G363*Data!G$649)</f>
        <v>14.018091913300038</v>
      </c>
      <c r="J435" s="59">
        <f>IF(H363="","",H363*Data!H$649)</f>
        <v>13.92408953168775</v>
      </c>
      <c r="K435" s="59">
        <f>IF(I363="","",I363*Data!I$649)</f>
        <v>6.603082286344196</v>
      </c>
      <c r="L435" s="59">
        <f>IF(J363="","",J363*Data!J$649)</f>
        <v>5.024841244319397</v>
      </c>
      <c r="M435" s="59">
        <f>IF(K363="","",K363*Data!K$649)</f>
        <v>3.4169209158317346</v>
      </c>
      <c r="N435" s="59">
        <f>IF(L363="","",L363*Data!L$649)</f>
        <v>2.6543942524059907</v>
      </c>
      <c r="O435" s="59">
        <f>IF(M363="","",M363*Data!M$649)</f>
        <v>2.1172968801222836</v>
      </c>
      <c r="P435" s="59">
        <f>IF(N363="","",N363*Data!N$649)</f>
        <v>4.8673444158047543</v>
      </c>
    </row>
    <row r="436" spans="1:16">
      <c r="A436" s="29"/>
      <c r="B436" s="70">
        <f t="shared" si="7"/>
        <v>45260</v>
      </c>
      <c r="C436" s="24"/>
      <c r="D436" s="24"/>
      <c r="E436" s="59">
        <f>IF(C364="","",C364*Data!C$649)</f>
        <v>1.3351626512816821</v>
      </c>
      <c r="F436" s="59">
        <f>IF(D364="","",D364*Data!D$649)</f>
        <v>2.2574167944401009</v>
      </c>
      <c r="G436" s="59">
        <f>IF(E364="","",E364*Data!E$649)</f>
        <v>5.432078994217461</v>
      </c>
      <c r="H436" s="59">
        <f>IF(F364="","",F364*Data!F$649)</f>
        <v>12.445610347725209</v>
      </c>
      <c r="I436" s="59">
        <f>IF(G364="","",G364*Data!G$649)</f>
        <v>13.863536150988693</v>
      </c>
      <c r="J436" s="59">
        <f>IF(H364="","",H364*Data!H$649)</f>
        <v>13.764333306986231</v>
      </c>
      <c r="K436" s="59">
        <f>IF(I364="","",I364*Data!I$649)</f>
        <v>6.526714636405095</v>
      </c>
      <c r="L436" s="59">
        <f>IF(J364="","",J364*Data!J$649)</f>
        <v>4.9597840087669844</v>
      </c>
      <c r="M436" s="59">
        <f>IF(K364="","",K364*Data!K$649)</f>
        <v>3.373623500446814</v>
      </c>
      <c r="N436" s="59">
        <f>IF(L364="","",L364*Data!L$649)</f>
        <v>2.6267889113286795</v>
      </c>
      <c r="O436" s="59">
        <f>IF(M364="","",M364*Data!M$649)</f>
        <v>2.0959338683635851</v>
      </c>
      <c r="P436" s="59">
        <f>IF(N364="","",N364*Data!N$649)</f>
        <v>4.8213863487713464</v>
      </c>
    </row>
    <row r="437" spans="1:16">
      <c r="A437" s="29"/>
      <c r="B437" s="70">
        <f t="shared" si="7"/>
        <v>45267</v>
      </c>
      <c r="C437" s="24"/>
      <c r="D437" s="24"/>
      <c r="E437" s="59">
        <f>IF(C365="","",C365*Data!C$649)</f>
        <v>1.3351626512816821</v>
      </c>
      <c r="F437" s="59">
        <f>IF(D365="","",D365*Data!D$649)</f>
        <v>2.2574167944401009</v>
      </c>
      <c r="G437" s="59">
        <f>IF(E365="","",E365*Data!E$649)</f>
        <v>5.432078994217461</v>
      </c>
      <c r="H437" s="59">
        <f>IF(F365="","",F365*Data!F$649)</f>
        <v>12.691831997945918</v>
      </c>
      <c r="I437" s="59">
        <f>IF(G365="","",G365*Data!G$649)</f>
        <v>14.340397222510287</v>
      </c>
      <c r="J437" s="59">
        <f>IF(H365="","",H365*Data!H$649)</f>
        <v>14.257239707589703</v>
      </c>
      <c r="K437" s="59">
        <f>IF(I365="","",I365*Data!I$649)</f>
        <v>6.7623367758513471</v>
      </c>
      <c r="L437" s="59">
        <f>IF(J365="","",J365*Data!J$649)</f>
        <v>5.1255750284005535</v>
      </c>
      <c r="M437" s="59">
        <f>IF(K365="","",K365*Data!K$649)</f>
        <v>3.4839620751374194</v>
      </c>
      <c r="N437" s="59">
        <f>IF(L365="","",L365*Data!L$649)</f>
        <v>2.6970252854620917</v>
      </c>
      <c r="O437" s="59">
        <f>IF(M365="","",M365*Data!M$649)</f>
        <v>2.1502878603066029</v>
      </c>
      <c r="P437" s="59">
        <f>IF(N365="","",N365*Data!N$649)</f>
        <v>4.9383176332487526</v>
      </c>
    </row>
    <row r="438" spans="1:16">
      <c r="A438" s="29"/>
      <c r="B438" s="70">
        <f t="shared" si="7"/>
        <v>45274</v>
      </c>
      <c r="C438" s="24"/>
      <c r="D438" s="24"/>
      <c r="E438" s="59">
        <f>IF(C366="","",C366*Data!C$649)</f>
        <v>1.3351626512816821</v>
      </c>
      <c r="F438" s="59">
        <f>IF(D366="","",D366*Data!D$649)</f>
        <v>2.2574167944401009</v>
      </c>
      <c r="G438" s="59">
        <f>IF(E366="","",E366*Data!E$649)</f>
        <v>5.432078994217461</v>
      </c>
      <c r="H438" s="59">
        <f>IF(F366="","",F366*Data!F$649)</f>
        <v>12.691831997945918</v>
      </c>
      <c r="I438" s="59">
        <f>IF(G366="","",G366*Data!G$649)</f>
        <v>14.004898128712487</v>
      </c>
      <c r="J438" s="59">
        <f>IF(H366="","",H366*Data!H$649)</f>
        <v>13.910451805188842</v>
      </c>
      <c r="K438" s="59">
        <f>IF(I366="","",I366*Data!I$649)</f>
        <v>6.5965630967152489</v>
      </c>
      <c r="L438" s="59">
        <f>IF(J366="","",J366*Data!J$649)</f>
        <v>5.0150476819781735</v>
      </c>
      <c r="M438" s="59">
        <f>IF(K366="","",K366*Data!K$649)</f>
        <v>3.4104030253436819</v>
      </c>
      <c r="N438" s="59">
        <f>IF(L366="","",L366*Data!L$649)</f>
        <v>2.6498516013426356</v>
      </c>
      <c r="O438" s="59">
        <f>IF(M366="","",M366*Data!M$649)</f>
        <v>2.1137814478075612</v>
      </c>
      <c r="P438" s="59">
        <f>IF(N366="","",N366*Data!N$649)</f>
        <v>4.8597816959131812</v>
      </c>
    </row>
    <row r="439" spans="1:16">
      <c r="A439" s="29"/>
      <c r="B439" s="70">
        <f t="shared" si="7"/>
        <v>45281</v>
      </c>
      <c r="C439" s="24"/>
      <c r="D439" s="24"/>
      <c r="E439" s="59">
        <f>IF(C367="","",C367*Data!C$649)</f>
        <v>1.3351626512816821</v>
      </c>
      <c r="F439" s="59">
        <f>IF(D367="","",D367*Data!D$649)</f>
        <v>2.2574167944401009</v>
      </c>
      <c r="G439" s="59">
        <f>IF(E367="","",E367*Data!E$649)</f>
        <v>5.432078994217461</v>
      </c>
      <c r="H439" s="59">
        <f>IF(F367="","",F367*Data!F$649)</f>
        <v>12.691831997945918</v>
      </c>
      <c r="I439" s="59">
        <f>IF(G367="","",G367*Data!G$649)</f>
        <v>13.68824729861119</v>
      </c>
      <c r="J439" s="59">
        <f>IF(H367="","",H367*Data!H$649)</f>
        <v>13.583146369214994</v>
      </c>
      <c r="K439" s="59">
        <f>IF(I367="","",I367*Data!I$649)</f>
        <v>6.4401025456205039</v>
      </c>
      <c r="L439" s="59">
        <f>IF(J367="","",J367*Data!J$649)</f>
        <v>4.9122152773953269</v>
      </c>
      <c r="M439" s="59">
        <f>IF(K367="","",K367*Data!K$649)</f>
        <v>3.3419651752191291</v>
      </c>
      <c r="N439" s="59">
        <f>IF(L367="","",L367*Data!L$649)</f>
        <v>2.5970869620682815</v>
      </c>
      <c r="O439" s="59">
        <f>IF(M367="","",M367*Data!M$649)</f>
        <v>2.072948349382707</v>
      </c>
      <c r="P439" s="59">
        <f>IF(N367="","",N367*Data!N$649)</f>
        <v>4.7719377956341349</v>
      </c>
    </row>
    <row r="440" spans="1:16">
      <c r="A440" s="13" t="s">
        <v>63</v>
      </c>
      <c r="B440" s="70">
        <f t="shared" si="7"/>
        <v>45288</v>
      </c>
      <c r="C440" s="24"/>
      <c r="D440" s="24"/>
      <c r="E440" s="59">
        <f>IF(C368="","",C368*Data!C$649)</f>
        <v>1.3351626512816821</v>
      </c>
      <c r="F440" s="59">
        <f>IF(D368="","",D368*Data!D$649)</f>
        <v>2.2574167944401009</v>
      </c>
      <c r="G440" s="59">
        <f>IF(E368="","",E368*Data!E$649)</f>
        <v>5.432078994217461</v>
      </c>
      <c r="H440" s="59">
        <f>IF(F368="","",F368*Data!F$649)</f>
        <v>12.691831997945918</v>
      </c>
      <c r="I440" s="59">
        <f>IF(G368="","",G368*Data!G$649)</f>
        <v>14.031285697887593</v>
      </c>
      <c r="J440" s="59">
        <f>IF(H368="","",H368*Data!H$649)</f>
        <v>13.937727258186662</v>
      </c>
      <c r="K440" s="59">
        <f>IF(I368="","",I368*Data!I$649)</f>
        <v>6.609601475973145</v>
      </c>
      <c r="L440" s="59">
        <f>IF(J368="","",J368*Data!J$649)</f>
        <v>5.0437288288346149</v>
      </c>
      <c r="M440" s="59">
        <f>IF(K368="","",K368*Data!K$649)</f>
        <v>3.4294911332015512</v>
      </c>
      <c r="N440" s="59">
        <f>IF(L368="","",L368*Data!L$649)</f>
        <v>2.6666244668073311</v>
      </c>
      <c r="O440" s="59">
        <f>IF(M368="","",M368*Data!M$649)</f>
        <v>2.1267615055849984</v>
      </c>
      <c r="P440" s="59">
        <f>IF(N368="","",N368*Data!N$649)</f>
        <v>4.8877055847436059</v>
      </c>
    </row>
    <row r="441" spans="1:16">
      <c r="A441" s="13">
        <f>A406+1</f>
        <v>2024</v>
      </c>
      <c r="B441" s="70">
        <f t="shared" si="7"/>
        <v>45295</v>
      </c>
      <c r="C441" s="24"/>
      <c r="D441" s="24"/>
      <c r="E441" s="59">
        <f>IF(C369="","",C369*Data!C$649)</f>
        <v>1.3351626512816821</v>
      </c>
      <c r="F441" s="59">
        <f>IF(D369="","",D369*Data!D$649)</f>
        <v>2.2574167944401009</v>
      </c>
      <c r="G441" s="59">
        <f>IF(E369="","",E369*Data!E$649)</f>
        <v>5.432078994217461</v>
      </c>
      <c r="H441" s="59">
        <f>IF(F369="","",F369*Data!F$649)</f>
        <v>12.126835017673027</v>
      </c>
      <c r="I441" s="59">
        <f>IF(G369="","",G369*Data!G$649)</f>
        <v>13.874845109206598</v>
      </c>
      <c r="J441" s="59">
        <f>IF(H369="","",H369*Data!H$649)</f>
        <v>13.776022786842441</v>
      </c>
      <c r="K441" s="59">
        <f>IF(I369="","",I369*Data!I$649)</f>
        <v>6.532302513229908</v>
      </c>
      <c r="L441" s="59">
        <f>IF(J369="","",J369*Data!J$649)</f>
        <v>5.0031554991352589</v>
      </c>
      <c r="M441" s="59">
        <f>IF(K369="","",K369*Data!K$649)</f>
        <v>3.4024884440367611</v>
      </c>
      <c r="N441" s="59">
        <f>IF(L369="","",L369*Data!L$649)</f>
        <v>2.6561414258918967</v>
      </c>
      <c r="O441" s="59">
        <f>IF(M369="","",M369*Data!M$649)</f>
        <v>2.1186489694741</v>
      </c>
      <c r="P441" s="59">
        <f>IF(N369="","",N369*Data!N$649)</f>
        <v>4.8702531542245913</v>
      </c>
    </row>
    <row r="442" spans="1:16">
      <c r="A442" s="29"/>
      <c r="B442" s="70">
        <f t="shared" si="7"/>
        <v>45302</v>
      </c>
      <c r="C442" s="24"/>
      <c r="D442" s="24"/>
      <c r="E442" s="59">
        <f>IF(C370="","",C370*Data!C$649)</f>
        <v>1.3351626512816821</v>
      </c>
      <c r="F442" s="59">
        <f>IF(D370="","",D370*Data!D$649)</f>
        <v>2.2574167944401009</v>
      </c>
      <c r="G442" s="59">
        <f>IF(E370="","",E370*Data!E$649)</f>
        <v>5.432078994217461</v>
      </c>
      <c r="H442" s="59">
        <f>IF(F370="","",F370*Data!F$649)</f>
        <v>12.126835017673027</v>
      </c>
      <c r="I442" s="59">
        <f>IF(G370="","",G370*Data!G$649)</f>
        <v>14.108563579043267</v>
      </c>
      <c r="J442" s="59">
        <f>IF(H370="","",H370*Data!H$649)</f>
        <v>14.017605370537421</v>
      </c>
      <c r="K442" s="59">
        <f>IF(I370="","",I370*Data!I$649)</f>
        <v>6.6477853009426946</v>
      </c>
      <c r="L442" s="59">
        <f>IF(J370="","",J370*Data!J$649)</f>
        <v>5.0738090560255156</v>
      </c>
      <c r="M442" s="59">
        <f>IF(K370="","",K370*Data!K$649)</f>
        <v>3.4495103682719983</v>
      </c>
      <c r="N442" s="59">
        <f>IF(L370="","",L370*Data!L$649)</f>
        <v>2.6847950710607513</v>
      </c>
      <c r="O442" s="59">
        <f>IF(M370="","",M370*Data!M$649)</f>
        <v>2.1408232348438885</v>
      </c>
      <c r="P442" s="59">
        <f>IF(N370="","",N370*Data!N$649)</f>
        <v>4.917956464309901</v>
      </c>
    </row>
    <row r="443" spans="1:16">
      <c r="A443" s="29"/>
      <c r="B443" s="70">
        <f t="shared" si="7"/>
        <v>45309</v>
      </c>
      <c r="C443" s="24"/>
      <c r="D443" s="24"/>
      <c r="E443" s="59">
        <f>IF(C371="","",C371*Data!C$649)</f>
        <v>1.3351626512816821</v>
      </c>
      <c r="F443" s="59">
        <f>IF(D371="","",D371*Data!D$649)</f>
        <v>2.2574167944401009</v>
      </c>
      <c r="G443" s="59">
        <f>IF(E371="","",E371*Data!E$649)</f>
        <v>5.432078994217461</v>
      </c>
      <c r="H443" s="59">
        <f>IF(F371="","",F371*Data!F$649)</f>
        <v>12.126835017673027</v>
      </c>
      <c r="I443" s="59">
        <f>IF(G371="","",G371*Data!G$649)</f>
        <v>14.325318611553083</v>
      </c>
      <c r="J443" s="59">
        <f>IF(H371="","",H371*Data!H$649)</f>
        <v>14.241653734448091</v>
      </c>
      <c r="K443" s="59">
        <f>IF(I371="","",I371*Data!I$649)</f>
        <v>6.7548862734182649</v>
      </c>
      <c r="L443" s="59">
        <f>IF(J371="","",J371*Data!J$649)</f>
        <v>5.1479603137519225</v>
      </c>
      <c r="M443" s="59">
        <f>IF(K371="","",K371*Data!K$649)</f>
        <v>3.4988601105386827</v>
      </c>
      <c r="N443" s="59">
        <f>IF(L371="","",L371*Data!L$649)</f>
        <v>2.7204374101732287</v>
      </c>
      <c r="O443" s="59">
        <f>IF(M371="","",M371*Data!M$649)</f>
        <v>2.1684058576209417</v>
      </c>
      <c r="P443" s="59">
        <f>IF(N371="","",N371*Data!N$649)</f>
        <v>4.9772947280745541</v>
      </c>
    </row>
    <row r="444" spans="1:16">
      <c r="A444" s="29"/>
      <c r="B444" s="70">
        <f t="shared" si="7"/>
        <v>45316</v>
      </c>
      <c r="C444" s="24"/>
      <c r="D444" s="24"/>
      <c r="E444" s="59">
        <f>IF(C372="","",C372*Data!C$649)</f>
        <v>1.3351626512816821</v>
      </c>
      <c r="F444" s="59">
        <f>IF(D372="","",D372*Data!D$649)</f>
        <v>2.2574167944401009</v>
      </c>
      <c r="G444" s="59">
        <f>IF(E372="","",E372*Data!E$649)</f>
        <v>5.432078994217461</v>
      </c>
      <c r="H444" s="59">
        <f>IF(F372="","",F372*Data!F$649)</f>
        <v>12.126835017673027</v>
      </c>
      <c r="I444" s="59">
        <f>IF(G372="","",G372*Data!G$649)</f>
        <v>14.937887181689518</v>
      </c>
      <c r="J444" s="59">
        <f>IF(H372="","",H372*Data!H$649)</f>
        <v>14.874833893326068</v>
      </c>
      <c r="K444" s="59">
        <f>IF(I372="","",I372*Data!I$649)</f>
        <v>7.0575629347622639</v>
      </c>
      <c r="L444" s="59">
        <f>IF(J372="","",J372*Data!J$649)</f>
        <v>5.3990952337875839</v>
      </c>
      <c r="M444" s="59">
        <f>IF(K372="","",K372*Data!K$649)</f>
        <v>3.6659974451966049</v>
      </c>
      <c r="N444" s="59">
        <f>IF(L372="","",L372*Data!L$649)</f>
        <v>2.8472822052499884</v>
      </c>
      <c r="O444" s="59">
        <f>IF(M372="","",M372*Data!M$649)</f>
        <v>2.2665675445628102</v>
      </c>
      <c r="P444" s="59">
        <f>IF(N372="","",N372*Data!N$649)</f>
        <v>5.1884691373546481</v>
      </c>
    </row>
    <row r="445" spans="1:16">
      <c r="A445" s="29"/>
      <c r="B445" s="70">
        <f t="shared" si="7"/>
        <v>45323</v>
      </c>
      <c r="C445" s="24"/>
      <c r="D445" s="24"/>
      <c r="E445" s="59">
        <f>IF(C373="","",C373*Data!C$649)</f>
        <v>1.3351626512816821</v>
      </c>
      <c r="F445" s="59">
        <f>IF(D373="","",D373*Data!D$649)</f>
        <v>2.2574167944401009</v>
      </c>
      <c r="G445" s="59">
        <f>IF(E373="","",E373*Data!E$649)</f>
        <v>5.432078994217461</v>
      </c>
      <c r="H445" s="59">
        <f>IF(F373="","",F373*Data!F$649)</f>
        <v>12.126835017673027</v>
      </c>
      <c r="I445" s="59">
        <f>IF(G373="","",G373*Data!G$649)</f>
        <v>13.796929025842159</v>
      </c>
      <c r="J445" s="59">
        <f>IF(H373="","",H373*Data!H$649)</f>
        <v>15.017055898243274</v>
      </c>
      <c r="K445" s="59">
        <f>IF(I373="","",I373*Data!I$649)</f>
        <v>7.1255487694641459</v>
      </c>
      <c r="L445" s="59">
        <f>IF(J373="","",J373*Data!J$649)</f>
        <v>5.4452648848247804</v>
      </c>
      <c r="M445" s="59">
        <f>IF(K373="","",K373*Data!K$649)</f>
        <v>3.6967246432117102</v>
      </c>
      <c r="N445" s="59">
        <f>IF(L373="","",L373*Data!L$649)</f>
        <v>2.8703448952639441</v>
      </c>
      <c r="O445" s="59">
        <f>IF(M373="","",M373*Data!M$649)</f>
        <v>2.2844151240067858</v>
      </c>
      <c r="P445" s="59">
        <f>IF(N373="","",N373*Data!N$649)</f>
        <v>5.2268644844964829</v>
      </c>
    </row>
    <row r="446" spans="1:16">
      <c r="A446" s="29"/>
      <c r="B446" s="70">
        <f t="shared" si="7"/>
        <v>45330</v>
      </c>
      <c r="C446" s="24"/>
      <c r="D446" s="24"/>
      <c r="E446" s="59">
        <f>IF(C374="","",C374*Data!C$649)</f>
        <v>1.3351626512816821</v>
      </c>
      <c r="F446" s="59">
        <f>IF(D374="","",D374*Data!D$649)</f>
        <v>2.2574167944401009</v>
      </c>
      <c r="G446" s="59">
        <f>IF(E374="","",E374*Data!E$649)</f>
        <v>5.432078994217461</v>
      </c>
      <c r="H446" s="59">
        <f>IF(F374="","",F374*Data!F$649)</f>
        <v>12.126835017673027</v>
      </c>
      <c r="I446" s="59">
        <f>IF(G374="","",G374*Data!G$649)</f>
        <v>13.796929025842159</v>
      </c>
      <c r="J446" s="59">
        <f>IF(H374="","",H374*Data!H$649)</f>
        <v>15.525548271988356</v>
      </c>
      <c r="K446" s="59">
        <f>IF(I374="","",I374*Data!I$649)</f>
        <v>7.3686214113434811</v>
      </c>
      <c r="L446" s="59">
        <f>IF(J374="","",J374*Data!J$649)</f>
        <v>5.5879710789397521</v>
      </c>
      <c r="M446" s="59">
        <f>IF(K374="","",K374*Data!K$649)</f>
        <v>3.7916996188947634</v>
      </c>
      <c r="N446" s="59">
        <f>IF(L374="","",L374*Data!L$649)</f>
        <v>2.9287004896931972</v>
      </c>
      <c r="O446" s="59">
        <f>IF(M374="","",M374*Data!M$649)</f>
        <v>2.3295749083574524</v>
      </c>
      <c r="P446" s="59">
        <f>IF(N374="","",N374*Data!N$649)</f>
        <v>5.3240163477190041</v>
      </c>
    </row>
    <row r="447" spans="1:16">
      <c r="A447" s="29"/>
      <c r="B447" s="70">
        <f t="shared" si="7"/>
        <v>45337</v>
      </c>
      <c r="C447" s="24"/>
      <c r="D447" s="24"/>
      <c r="E447" s="59">
        <f>IF(C375="","",C375*Data!C$649)</f>
        <v>1.3351626512816821</v>
      </c>
      <c r="F447" s="59">
        <f>IF(D375="","",D375*Data!D$649)</f>
        <v>2.2574167944401009</v>
      </c>
      <c r="G447" s="59">
        <f>IF(E375="","",E375*Data!E$649)</f>
        <v>5.432078994217461</v>
      </c>
      <c r="H447" s="59">
        <f>IF(F375="","",F375*Data!F$649)</f>
        <v>12.126835017673027</v>
      </c>
      <c r="I447" s="59">
        <f>IF(G375="","",G375*Data!G$649)</f>
        <v>13.796929025842159</v>
      </c>
      <c r="J447" s="59">
        <f>IF(H375="","",H375*Data!H$649)</f>
        <v>16.602928665402271</v>
      </c>
      <c r="K447" s="59">
        <f>IF(I375="","",I375*Data!I$649)</f>
        <v>7.883637392030348</v>
      </c>
      <c r="L447" s="59">
        <f>IF(J375="","",J375*Data!J$649)</f>
        <v>5.9818121930903851</v>
      </c>
      <c r="M447" s="59">
        <f>IF(K375="","",K375*Data!K$649)</f>
        <v>4.0538119292357386</v>
      </c>
      <c r="N447" s="59">
        <f>IF(L375="","",L375*Data!L$649)</f>
        <v>3.1177446608682016</v>
      </c>
      <c r="O447" s="59">
        <f>IF(M375="","",M375*Data!M$649)</f>
        <v>2.4758709762239826</v>
      </c>
      <c r="P447" s="59">
        <f>IF(N375="","",N375*Data!N$649)</f>
        <v>5.6387418447452573</v>
      </c>
    </row>
    <row r="448" spans="1:16">
      <c r="A448" s="29"/>
      <c r="B448" s="70">
        <f t="shared" si="7"/>
        <v>45344</v>
      </c>
      <c r="C448" s="24"/>
      <c r="D448" s="24"/>
      <c r="E448" s="59">
        <f>IF(C376="","",C376*Data!C$649)</f>
        <v>1.3351626512816821</v>
      </c>
      <c r="F448" s="59">
        <f>IF(D376="","",D376*Data!D$649)</f>
        <v>2.2574167944401009</v>
      </c>
      <c r="G448" s="59">
        <f>IF(E376="","",E376*Data!E$649)</f>
        <v>5.432078994217461</v>
      </c>
      <c r="H448" s="59">
        <f>IF(F376="","",F376*Data!F$649)</f>
        <v>12.126835017673027</v>
      </c>
      <c r="I448" s="59">
        <f>IF(G376="","",G376*Data!G$649)</f>
        <v>13.796929025842159</v>
      </c>
      <c r="J448" s="59">
        <f>IF(H376="","",H376*Data!H$649)</f>
        <v>16.519154059766109</v>
      </c>
      <c r="K448" s="59">
        <f>IF(I376="","",I376*Data!I$649)</f>
        <v>7.8435909414525273</v>
      </c>
      <c r="L448" s="59">
        <f>IF(J376="","",J376*Data!J$649)</f>
        <v>5.922351278875813</v>
      </c>
      <c r="M448" s="59">
        <f>IF(K376="","",K376*Data!K$649)</f>
        <v>4.0142390227011324</v>
      </c>
      <c r="N448" s="59">
        <f>IF(L376="","",L376*Data!L$649)</f>
        <v>3.0579913276502246</v>
      </c>
      <c r="O448" s="59">
        <f>IF(M376="","",M376*Data!M$649)</f>
        <v>2.4296295203918632</v>
      </c>
      <c r="P448" s="59">
        <f>IF(N376="","",N376*Data!N$649)</f>
        <v>5.5392629907868676</v>
      </c>
    </row>
    <row r="449" spans="1:16">
      <c r="A449" s="29"/>
      <c r="B449" s="70">
        <f t="shared" si="7"/>
        <v>45351</v>
      </c>
      <c r="C449" s="24"/>
      <c r="D449" s="24"/>
      <c r="E449" s="59">
        <f>IF(C377="","",C377*Data!C$649)</f>
        <v>1.3351626512816821</v>
      </c>
      <c r="F449" s="59">
        <f>IF(D377="","",D377*Data!D$649)</f>
        <v>2.2574167944401009</v>
      </c>
      <c r="G449" s="59">
        <f>IF(E377="","",E377*Data!E$649)</f>
        <v>5.432078994217461</v>
      </c>
      <c r="H449" s="59">
        <f>IF(F377="","",F377*Data!F$649)</f>
        <v>12.126835017673027</v>
      </c>
      <c r="I449" s="59">
        <f>IF(G377="","",G377*Data!G$649)</f>
        <v>13.796929025842159</v>
      </c>
      <c r="J449" s="59">
        <f>IF(H377="","",H377*Data!H$649)</f>
        <v>14.884604350239217</v>
      </c>
      <c r="K449" s="59">
        <f>IF(I377="","",I377*Data!I$649)</f>
        <v>8.5290371652961685</v>
      </c>
      <c r="L449" s="59">
        <f>IF(J377="","",J377*Data!J$649)</f>
        <v>6.2798163043304722</v>
      </c>
      <c r="M449" s="59">
        <f>IF(K377="","",K377*Data!K$649)</f>
        <v>4.252142025515055</v>
      </c>
      <c r="N449" s="59">
        <f>IF(L377="","",L377*Data!L$649)</f>
        <v>3.2030067269804032</v>
      </c>
      <c r="O449" s="59">
        <f>IF(M377="","",M377*Data!M$649)</f>
        <v>2.5418529365926208</v>
      </c>
      <c r="P449" s="59">
        <f>IF(N377="","",N377*Data!N$649)</f>
        <v>5.780688279633253</v>
      </c>
    </row>
    <row r="450" spans="1:16">
      <c r="A450" s="29"/>
      <c r="B450" s="70">
        <f t="shared" si="7"/>
        <v>45358</v>
      </c>
      <c r="C450" s="24"/>
      <c r="D450" s="24"/>
      <c r="E450" s="59">
        <f>IF(C378="","",C378*Data!C$649)</f>
        <v>1.3351626512816821</v>
      </c>
      <c r="F450" s="59">
        <f>IF(D378="","",D378*Data!D$649)</f>
        <v>2.2574167944401009</v>
      </c>
      <c r="G450" s="59">
        <f>IF(E378="","",E378*Data!E$649)</f>
        <v>5.432078994217461</v>
      </c>
      <c r="H450" s="59">
        <f>IF(F378="","",F378*Data!F$649)</f>
        <v>12.126835017673027</v>
      </c>
      <c r="I450" s="59">
        <f>IF(G378="","",G378*Data!G$649)</f>
        <v>13.796929025842159</v>
      </c>
      <c r="J450" s="59">
        <f>IF(H378="","",H378*Data!H$649)</f>
        <v>14.884604350239217</v>
      </c>
      <c r="K450" s="59">
        <f>IF(I378="","",I378*Data!I$649)</f>
        <v>7.8333465006070382</v>
      </c>
      <c r="L450" s="59">
        <f>IF(J378="","",J378*Data!J$649)</f>
        <v>6.259529639480796</v>
      </c>
      <c r="M450" s="59">
        <f>IF(K378="","",K378*Data!K$649)</f>
        <v>4.2386406809326607</v>
      </c>
      <c r="N450" s="59">
        <f>IF(L378="","",L378*Data!L$649)</f>
        <v>3.2033561616775845</v>
      </c>
      <c r="O450" s="59">
        <f>IF(M378="","",M378*Data!M$649)</f>
        <v>2.5421233544629844</v>
      </c>
      <c r="P450" s="59">
        <f>IF(N378="","",N378*Data!N$649)</f>
        <v>5.7812700273172215</v>
      </c>
    </row>
    <row r="451" spans="1:16">
      <c r="A451" s="29"/>
      <c r="B451" s="70">
        <f t="shared" si="7"/>
        <v>45365</v>
      </c>
      <c r="C451" s="24"/>
      <c r="D451" s="24"/>
      <c r="E451" s="59">
        <f>IF(C379="","",C379*Data!C$649)</f>
        <v>1.3351626512816821</v>
      </c>
      <c r="F451" s="59">
        <f>IF(D379="","",D379*Data!D$649)</f>
        <v>2.2574167944401009</v>
      </c>
      <c r="G451" s="59">
        <f>IF(E379="","",E379*Data!E$649)</f>
        <v>5.432078994217461</v>
      </c>
      <c r="H451" s="59">
        <f>IF(F379="","",F379*Data!F$649)</f>
        <v>12.126835017673027</v>
      </c>
      <c r="I451" s="59">
        <f>IF(G379="","",G379*Data!G$649)</f>
        <v>13.796929025842159</v>
      </c>
      <c r="J451" s="59">
        <f>IF(H379="","",H379*Data!H$649)</f>
        <v>14.884604350239217</v>
      </c>
      <c r="K451" s="59">
        <f>IF(I379="","",I379*Data!I$649)</f>
        <v>7.8333465006070382</v>
      </c>
      <c r="L451" s="59">
        <f>IF(J379="","",J379*Data!J$649)</f>
        <v>5.8537963424872483</v>
      </c>
      <c r="M451" s="59">
        <f>IF(K379="","",K379*Data!K$649)</f>
        <v>3.9686137892847642</v>
      </c>
      <c r="N451" s="59">
        <f>IF(L379="","",L379*Data!L$649)</f>
        <v>3.0454116785517029</v>
      </c>
      <c r="O451" s="59">
        <f>IF(M379="","",M379*Data!M$649)</f>
        <v>2.4198944770587856</v>
      </c>
      <c r="P451" s="59">
        <f>IF(N379="","",N379*Data!N$649)</f>
        <v>5.5183200741640475</v>
      </c>
    </row>
    <row r="452" spans="1:16">
      <c r="A452" s="29"/>
      <c r="B452" s="70">
        <f t="shared" si="7"/>
        <v>45372</v>
      </c>
      <c r="C452" s="24"/>
      <c r="D452" s="24"/>
      <c r="E452" s="59">
        <f>IF(C380="","",C380*Data!C$649)</f>
        <v>1.3351626512816821</v>
      </c>
      <c r="F452" s="59">
        <f>IF(D380="","",D380*Data!D$649)</f>
        <v>2.2574167944401009</v>
      </c>
      <c r="G452" s="59">
        <f>IF(E380="","",E380*Data!E$649)</f>
        <v>5.432078994217461</v>
      </c>
      <c r="H452" s="59">
        <f>IF(F380="","",F380*Data!F$649)</f>
        <v>12.126835017673027</v>
      </c>
      <c r="I452" s="59">
        <f>IF(G380="","",G380*Data!G$649)</f>
        <v>13.796929025842159</v>
      </c>
      <c r="J452" s="59">
        <f>IF(H380="","",H380*Data!H$649)</f>
        <v>14.884604350239217</v>
      </c>
      <c r="K452" s="59">
        <f>IF(I380="","",I380*Data!I$649)</f>
        <v>7.8333465006070382</v>
      </c>
      <c r="L452" s="59">
        <f>IF(J380="","",J380*Data!J$649)</f>
        <v>5.7649547412490056</v>
      </c>
      <c r="M452" s="59">
        <f>IF(K380="","",K380*Data!K$649)</f>
        <v>3.9094872112860002</v>
      </c>
      <c r="N452" s="59">
        <f>IF(L380="","",L380*Data!L$649)</f>
        <v>3.0104682088335877</v>
      </c>
      <c r="O452" s="59">
        <f>IF(M380="","",M380*Data!M$649)</f>
        <v>2.3928526900224583</v>
      </c>
      <c r="P452" s="59">
        <f>IF(N380="","",N380*Data!N$649)</f>
        <v>5.4601453057673277</v>
      </c>
    </row>
    <row r="453" spans="1:16">
      <c r="A453" s="29"/>
      <c r="B453" s="70">
        <f t="shared" si="7"/>
        <v>45379</v>
      </c>
      <c r="C453" s="24"/>
      <c r="D453" s="24"/>
      <c r="E453" s="59">
        <f>IF(C381="","",C381*Data!C$649)</f>
        <v>1.3351626512816821</v>
      </c>
      <c r="F453" s="59">
        <f>IF(D381="","",D381*Data!D$649)</f>
        <v>2.2574167944401009</v>
      </c>
      <c r="G453" s="59">
        <f>IF(E381="","",E381*Data!E$649)</f>
        <v>5.432078994217461</v>
      </c>
      <c r="H453" s="59">
        <f>IF(F381="","",F381*Data!F$649)</f>
        <v>12.126835017673027</v>
      </c>
      <c r="I453" s="59">
        <f>IF(G381="","",G381*Data!G$649)</f>
        <v>13.796929025842159</v>
      </c>
      <c r="J453" s="59">
        <f>IF(H381="","",H381*Data!H$649)</f>
        <v>14.884604350239217</v>
      </c>
      <c r="K453" s="59">
        <f>IF(I381="","",I381*Data!I$649)</f>
        <v>7.8333465006070382</v>
      </c>
      <c r="L453" s="59">
        <f>IF(J381="","",J381*Data!J$649)</f>
        <v>5.7068929073688945</v>
      </c>
      <c r="M453" s="59">
        <f>IF(K381="","",K381*Data!K$649)</f>
        <v>3.870845431963974</v>
      </c>
      <c r="N453" s="59">
        <f>IF(L381="","",L381*Data!L$649)</f>
        <v>3.0003346026153337</v>
      </c>
      <c r="O453" s="59">
        <f>IF(M381="","",M381*Data!M$649)</f>
        <v>2.385010571781923</v>
      </c>
      <c r="P453" s="59">
        <f>IF(N381="","",N381*Data!N$649)</f>
        <v>5.4432746229322797</v>
      </c>
    </row>
    <row r="454" spans="1:16">
      <c r="A454" s="29"/>
      <c r="B454" s="70">
        <f t="shared" si="7"/>
        <v>45386</v>
      </c>
      <c r="C454" s="24"/>
      <c r="D454" s="24"/>
      <c r="E454" s="59">
        <f>IF(C382="","",C382*Data!C$649)</f>
        <v>1.3351626512816821</v>
      </c>
      <c r="F454" s="59">
        <f>IF(D382="","",D382*Data!D$649)</f>
        <v>2.2574167944401009</v>
      </c>
      <c r="G454" s="59">
        <f>IF(E382="","",E382*Data!E$649)</f>
        <v>5.432078994217461</v>
      </c>
      <c r="H454" s="59">
        <f>IF(F382="","",F382*Data!F$649)</f>
        <v>12.126835017673027</v>
      </c>
      <c r="I454" s="59">
        <f>IF(G382="","",G382*Data!G$649)</f>
        <v>13.796929025842159</v>
      </c>
      <c r="J454" s="59">
        <f>IF(H382="","",H382*Data!H$649)</f>
        <v>14.884604350239217</v>
      </c>
      <c r="K454" s="59">
        <f>IF(I382="","",I382*Data!I$649)</f>
        <v>7.2269873600905727</v>
      </c>
      <c r="L454" s="59">
        <f>IF(J382="","",J382*Data!J$649)</f>
        <v>5.4102878764632676</v>
      </c>
      <c r="M454" s="59">
        <f>IF(K382="","",K382*Data!K$649)</f>
        <v>3.6734464628972363</v>
      </c>
      <c r="N454" s="59">
        <f>IF(L382="","",L382*Data!L$649)</f>
        <v>2.8815268055737411</v>
      </c>
      <c r="O454" s="59">
        <f>IF(M382="","",M382*Data!M$649)</f>
        <v>2.2930684958584107</v>
      </c>
      <c r="P454" s="59">
        <f>IF(N382="","",N382*Data!N$649)</f>
        <v>5.2454804103834327</v>
      </c>
    </row>
    <row r="455" spans="1:16">
      <c r="A455" s="29"/>
      <c r="B455" s="70">
        <f t="shared" si="7"/>
        <v>45393</v>
      </c>
      <c r="C455" s="24"/>
      <c r="D455" s="24"/>
      <c r="E455" s="59">
        <f>IF(C383="","",C383*Data!C$649)</f>
        <v>1.3351626512816821</v>
      </c>
      <c r="F455" s="59">
        <f>IF(D383="","",D383*Data!D$649)</f>
        <v>2.2574167944401009</v>
      </c>
      <c r="G455" s="59">
        <f>IF(E383="","",E383*Data!E$649)</f>
        <v>5.432078994217461</v>
      </c>
      <c r="H455" s="59">
        <f>IF(F383="","",F383*Data!F$649)</f>
        <v>12.126835017673027</v>
      </c>
      <c r="I455" s="59">
        <f>IF(G383="","",G383*Data!G$649)</f>
        <v>13.796929025842159</v>
      </c>
      <c r="J455" s="59">
        <f>IF(H383="","",H383*Data!H$649)</f>
        <v>14.884604350239217</v>
      </c>
      <c r="K455" s="59">
        <f>IF(I383="","",I383*Data!I$649)</f>
        <v>7.2269873600905727</v>
      </c>
      <c r="L455" s="59">
        <f>IF(J383="","",J383*Data!J$649)</f>
        <v>5.1465612334174624</v>
      </c>
      <c r="M455" s="59">
        <f>IF(K383="","",K383*Data!K$649)</f>
        <v>3.497928983326104</v>
      </c>
      <c r="N455" s="59">
        <f>IF(L383="","",L383*Data!L$649)</f>
        <v>2.7655144861095979</v>
      </c>
      <c r="O455" s="59">
        <f>IF(M383="","",M383*Data!M$649)</f>
        <v>2.2032897628978043</v>
      </c>
      <c r="P455" s="59">
        <f>IF(N383="","",N383*Data!N$649)</f>
        <v>5.0523401793063236</v>
      </c>
    </row>
    <row r="456" spans="1:16">
      <c r="A456" s="29"/>
      <c r="B456" s="70">
        <f t="shared" si="7"/>
        <v>45400</v>
      </c>
      <c r="C456" s="24"/>
      <c r="D456" s="24"/>
      <c r="E456" s="59">
        <f>IF(C384="","",C384*Data!C$649)</f>
        <v>1.3351626512816821</v>
      </c>
      <c r="F456" s="59">
        <f>IF(D384="","",D384*Data!D$649)</f>
        <v>2.2574167944401009</v>
      </c>
      <c r="G456" s="59">
        <f>IF(E384="","",E384*Data!E$649)</f>
        <v>5.432078994217461</v>
      </c>
      <c r="H456" s="59">
        <f>IF(F384="","",F384*Data!F$649)</f>
        <v>12.126835017673027</v>
      </c>
      <c r="I456" s="59">
        <f>IF(G384="","",G384*Data!G$649)</f>
        <v>13.796929025842159</v>
      </c>
      <c r="J456" s="59">
        <f>IF(H384="","",H384*Data!H$649)</f>
        <v>14.884604350239217</v>
      </c>
      <c r="K456" s="59">
        <f>IF(I384="","",I384*Data!I$649)</f>
        <v>7.2269873600905727</v>
      </c>
      <c r="L456" s="59">
        <f>IF(J384="","",J384*Data!J$649)</f>
        <v>4.7779035652871178</v>
      </c>
      <c r="M456" s="59">
        <f>IF(K384="","",K384*Data!K$649)</f>
        <v>3.2525769628115495</v>
      </c>
      <c r="N456" s="59">
        <f>IF(L384="","",L384*Data!L$649)</f>
        <v>2.6033767866175421</v>
      </c>
      <c r="O456" s="59">
        <f>IF(M384="","",M384*Data!M$649)</f>
        <v>2.0778158710492458</v>
      </c>
      <c r="P456" s="59">
        <f>IF(N384="","",N384*Data!N$649)</f>
        <v>4.7824092539455432</v>
      </c>
    </row>
    <row r="457" spans="1:16">
      <c r="A457" s="29"/>
      <c r="B457" s="70">
        <f t="shared" si="7"/>
        <v>45407</v>
      </c>
      <c r="C457" s="24"/>
      <c r="D457" s="24"/>
      <c r="E457" s="59">
        <f>IF(C385="","",C385*Data!C$649)</f>
        <v>1.3351626512816821</v>
      </c>
      <c r="F457" s="59">
        <f>IF(D385="","",D385*Data!D$649)</f>
        <v>2.2574167944401009</v>
      </c>
      <c r="G457" s="59">
        <f>IF(E385="","",E385*Data!E$649)</f>
        <v>5.432078994217461</v>
      </c>
      <c r="H457" s="59">
        <f>IF(F385="","",F385*Data!F$649)</f>
        <v>12.126835017673027</v>
      </c>
      <c r="I457" s="59">
        <f>IF(G385="","",G385*Data!G$649)</f>
        <v>13.796929025842159</v>
      </c>
      <c r="J457" s="59">
        <f>IF(H385="","",H385*Data!H$649)</f>
        <v>14.884604350239217</v>
      </c>
      <c r="K457" s="59">
        <f>IF(I385="","",I385*Data!I$649)</f>
        <v>7.2269873600905727</v>
      </c>
      <c r="L457" s="59">
        <f>IF(J385="","",J385*Data!J$649)</f>
        <v>4.8814355100371953</v>
      </c>
      <c r="M457" s="59">
        <f>IF(K385="","",K385*Data!K$649)</f>
        <v>3.3214803765423921</v>
      </c>
      <c r="N457" s="59">
        <f>IF(L385="","",L385*Data!L$649)</f>
        <v>2.6198002173850563</v>
      </c>
      <c r="O457" s="59">
        <f>IF(M385="","",M385*Data!M$649)</f>
        <v>2.0905255109563194</v>
      </c>
      <c r="P457" s="59">
        <f>IF(N385="","",N385*Data!N$649)</f>
        <v>4.8097513950920012</v>
      </c>
    </row>
    <row r="458" spans="1:16">
      <c r="A458" s="29"/>
      <c r="B458" s="70">
        <f t="shared" si="7"/>
        <v>45414</v>
      </c>
      <c r="C458" s="24"/>
      <c r="D458" s="24"/>
      <c r="E458" s="59">
        <f>IF(C386="","",C386*Data!C$649)</f>
        <v>1.3351626512816821</v>
      </c>
      <c r="F458" s="59">
        <f>IF(D386="","",D386*Data!D$649)</f>
        <v>2.2574167944401009</v>
      </c>
      <c r="G458" s="59">
        <f>IF(E386="","",E386*Data!E$649)</f>
        <v>5.432078994217461</v>
      </c>
      <c r="H458" s="59">
        <f>IF(F386="","",F386*Data!F$649)</f>
        <v>12.126835017673027</v>
      </c>
      <c r="I458" s="59">
        <f>IF(G386="","",G386*Data!G$649)</f>
        <v>13.796929025842159</v>
      </c>
      <c r="J458" s="59">
        <f>IF(H386="","",H386*Data!H$649)</f>
        <v>14.884604350239217</v>
      </c>
      <c r="K458" s="59">
        <f>IF(I386="","",I386*Data!I$649)</f>
        <v>7.2269873600905727</v>
      </c>
      <c r="L458" s="59">
        <f>IF(J386="","",J386*Data!J$649)</f>
        <v>5.7222385679434762</v>
      </c>
      <c r="M458" s="59">
        <f>IF(K386="","",K386*Data!K$649)</f>
        <v>3.1045277360114967</v>
      </c>
      <c r="N458" s="59">
        <f>IF(L386="","",L386*Data!L$649)</f>
        <v>2.4290088727241463</v>
      </c>
      <c r="O458" s="59">
        <f>IF(M386="","",M386*Data!M$649)</f>
        <v>1.9428773537379731</v>
      </c>
      <c r="P458" s="59">
        <f>IF(N386="","",N386*Data!N$649)</f>
        <v>4.4921171596459128</v>
      </c>
    </row>
    <row r="459" spans="1:16">
      <c r="A459" s="29"/>
      <c r="B459" s="70">
        <f t="shared" si="7"/>
        <v>45421</v>
      </c>
      <c r="C459" s="24"/>
      <c r="D459" s="24"/>
      <c r="E459" s="59">
        <f>IF(C387="","",C387*Data!C$649)</f>
        <v>1.3351626512816821</v>
      </c>
      <c r="F459" s="59">
        <f>IF(D387="","",D387*Data!D$649)</f>
        <v>2.2574167944401009</v>
      </c>
      <c r="G459" s="59">
        <f>IF(E387="","",E387*Data!E$649)</f>
        <v>5.432078994217461</v>
      </c>
      <c r="H459" s="59">
        <f>IF(F387="","",F387*Data!F$649)</f>
        <v>12.126835017673027</v>
      </c>
      <c r="I459" s="59">
        <f>IF(G387="","",G387*Data!G$649)</f>
        <v>13.796929025842159</v>
      </c>
      <c r="J459" s="59">
        <f>IF(H387="","",H387*Data!H$649)</f>
        <v>14.884604350239217</v>
      </c>
      <c r="K459" s="59">
        <f>IF(I387="","",I387*Data!I$649)</f>
        <v>7.2269873600905727</v>
      </c>
      <c r="L459" s="59">
        <f>IF(J387="","",J387*Data!J$649)</f>
        <v>5.7222385679434762</v>
      </c>
      <c r="M459" s="59">
        <f>IF(K387="","",K387*Data!K$649)</f>
        <v>3.2474557631423653</v>
      </c>
      <c r="N459" s="59">
        <f>IF(L387="","",L387*Data!L$649)</f>
        <v>2.5331404124841299</v>
      </c>
      <c r="O459" s="59">
        <f>IF(M387="","",M387*Data!M$649)</f>
        <v>2.023461879106228</v>
      </c>
      <c r="P459" s="59">
        <f>IF(N387="","",N387*Data!N$649)</f>
        <v>4.665477969468137</v>
      </c>
    </row>
    <row r="460" spans="1:16">
      <c r="A460" s="29"/>
      <c r="B460" s="70">
        <f t="shared" si="7"/>
        <v>45428</v>
      </c>
      <c r="C460" s="24"/>
      <c r="D460" s="24"/>
      <c r="E460" s="59">
        <f>IF(C388="","",C388*Data!C$649)</f>
        <v>1.3351626512816821</v>
      </c>
      <c r="F460" s="59">
        <f>IF(D388="","",D388*Data!D$649)</f>
        <v>2.2574167944401009</v>
      </c>
      <c r="G460" s="59">
        <f>IF(E388="","",E388*Data!E$649)</f>
        <v>5.432078994217461</v>
      </c>
      <c r="H460" s="59">
        <f>IF(F388="","",F388*Data!F$649)</f>
        <v>12.126835017673027</v>
      </c>
      <c r="I460" s="59">
        <f>IF(G388="","",G388*Data!G$649)</f>
        <v>13.796929025842159</v>
      </c>
      <c r="J460" s="59">
        <f>IF(H388="","",H388*Data!H$649)</f>
        <v>14.884604350239217</v>
      </c>
      <c r="K460" s="59">
        <f>IF(I388="","",I388*Data!I$649)</f>
        <v>7.2269873600905727</v>
      </c>
      <c r="L460" s="59">
        <f>IF(J388="","",J388*Data!J$649)</f>
        <v>5.7222385679434762</v>
      </c>
      <c r="M460" s="59">
        <f>IF(K388="","",K388*Data!K$649)</f>
        <v>3.2474557631423653</v>
      </c>
      <c r="N460" s="59">
        <f>IF(L388="","",L388*Data!L$649)</f>
        <v>2.4506738239493773</v>
      </c>
      <c r="O460" s="59">
        <f>IF(M388="","",M388*Data!M$649)</f>
        <v>1.9596432617004957</v>
      </c>
      <c r="P460" s="59">
        <f>IF(N388="","",N388*Data!N$649)</f>
        <v>4.5281855160518774</v>
      </c>
    </row>
    <row r="461" spans="1:16">
      <c r="A461" s="29"/>
      <c r="B461" s="70">
        <f t="shared" si="7"/>
        <v>45435</v>
      </c>
      <c r="C461" s="24"/>
      <c r="D461" s="24"/>
      <c r="E461" s="59">
        <f>IF(C389="","",C389*Data!C$649)</f>
        <v>1.3351626512816821</v>
      </c>
      <c r="F461" s="59">
        <f>IF(D389="","",D389*Data!D$649)</f>
        <v>2.2574167944401009</v>
      </c>
      <c r="G461" s="59">
        <f>IF(E389="","",E389*Data!E$649)</f>
        <v>5.432078994217461</v>
      </c>
      <c r="H461" s="59">
        <f>IF(F389="","",F389*Data!F$649)</f>
        <v>12.126835017673027</v>
      </c>
      <c r="I461" s="59">
        <f>IF(G389="","",G389*Data!G$649)</f>
        <v>13.796929025842159</v>
      </c>
      <c r="J461" s="59">
        <f>IF(H389="","",H389*Data!H$649)</f>
        <v>14.884604350239217</v>
      </c>
      <c r="K461" s="59">
        <f>IF(I389="","",I389*Data!I$649)</f>
        <v>7.2269873600905727</v>
      </c>
      <c r="L461" s="59">
        <f>IF(J389="","",J389*Data!J$649)</f>
        <v>5.7222385679434762</v>
      </c>
      <c r="M461" s="59">
        <f>IF(K389="","",K389*Data!K$649)</f>
        <v>3.2474557631423653</v>
      </c>
      <c r="N461" s="59">
        <f>IF(L389="","",L389*Data!L$649)</f>
        <v>2.6421640380046503</v>
      </c>
      <c r="O461" s="59">
        <f>IF(M389="","",M389*Data!M$649)</f>
        <v>2.1078322546595691</v>
      </c>
      <c r="P461" s="59">
        <f>IF(N389="","",N389*Data!N$649)</f>
        <v>4.8469832468659027</v>
      </c>
    </row>
    <row r="462" spans="1:16">
      <c r="A462" s="29"/>
      <c r="B462" s="70">
        <f t="shared" si="7"/>
        <v>45442</v>
      </c>
      <c r="C462" s="24"/>
      <c r="D462" s="24"/>
      <c r="E462" s="59">
        <f>IF(C390="","",C390*Data!C$649)</f>
        <v>1.3351626512816821</v>
      </c>
      <c r="F462" s="59">
        <f>IF(D390="","",D390*Data!D$649)</f>
        <v>2.2574167944401009</v>
      </c>
      <c r="G462" s="59">
        <f>IF(E390="","",E390*Data!E$649)</f>
        <v>5.432078994217461</v>
      </c>
      <c r="H462" s="59">
        <f>IF(F390="","",F390*Data!F$649)</f>
        <v>12.126835017673027</v>
      </c>
      <c r="I462" s="59">
        <f>IF(G390="","",G390*Data!G$649)</f>
        <v>13.796929025842159</v>
      </c>
      <c r="J462" s="59">
        <f>IF(H390="","",H390*Data!H$649)</f>
        <v>14.884604350239217</v>
      </c>
      <c r="K462" s="59">
        <f>IF(I390="","",I390*Data!I$649)</f>
        <v>7.2269873600905727</v>
      </c>
      <c r="L462" s="59">
        <f>IF(J390="","",J390*Data!J$649)</f>
        <v>5.7222385679434762</v>
      </c>
      <c r="M462" s="59">
        <f>IF(K390="","",K390*Data!K$649)</f>
        <v>3.2474557631423653</v>
      </c>
      <c r="N462" s="59">
        <f>IF(L390="","",L390*Data!L$649)</f>
        <v>2.5037878979209132</v>
      </c>
      <c r="O462" s="59">
        <f>IF(M390="","",M390*Data!M$649)</f>
        <v>2.0007467779957135</v>
      </c>
      <c r="P462" s="59">
        <f>IF(N390="","",N390*Data!N$649)</f>
        <v>4.6166111640148921</v>
      </c>
    </row>
    <row r="463" spans="1:16">
      <c r="A463" s="29"/>
      <c r="B463" s="70">
        <f t="shared" si="7"/>
        <v>45449</v>
      </c>
      <c r="C463" s="24"/>
      <c r="D463" s="24"/>
      <c r="E463" s="59">
        <f>IF(C391="","",C391*Data!C$649)</f>
        <v>1.3351626512816821</v>
      </c>
      <c r="F463" s="59">
        <f>IF(D391="","",D391*Data!D$649)</f>
        <v>2.2574167944401009</v>
      </c>
      <c r="G463" s="59">
        <f>IF(E391="","",E391*Data!E$649)</f>
        <v>5.432078994217461</v>
      </c>
      <c r="H463" s="59">
        <f>IF(F391="","",F391*Data!F$649)</f>
        <v>12.126835017673027</v>
      </c>
      <c r="I463" s="59">
        <f>IF(G391="","",G391*Data!G$649)</f>
        <v>13.796929025842159</v>
      </c>
      <c r="J463" s="59">
        <f>IF(H391="","",H391*Data!H$649)</f>
        <v>14.884604350239217</v>
      </c>
      <c r="K463" s="59">
        <f>IF(I391="","",I391*Data!I$649)</f>
        <v>7.2269873600905727</v>
      </c>
      <c r="L463" s="59">
        <f>IF(J391="","",J391*Data!J$649)</f>
        <v>5.7222385679434762</v>
      </c>
      <c r="M463" s="59">
        <f>IF(K391="","",K391*Data!K$649)</f>
        <v>3.7617539388189667</v>
      </c>
      <c r="N463" s="59">
        <f>IF(L391="","",L391*Data!L$649)</f>
        <v>2.4227190481748853</v>
      </c>
      <c r="O463" s="59">
        <f>IF(M391="","",M391*Data!M$649)</f>
        <v>1.9380098320714341</v>
      </c>
      <c r="P463" s="59">
        <f>IF(N391="","",N391*Data!N$649)</f>
        <v>4.4816457013345028</v>
      </c>
    </row>
    <row r="464" spans="1:16">
      <c r="A464" s="29"/>
      <c r="B464" s="70">
        <f t="shared" si="7"/>
        <v>45456</v>
      </c>
      <c r="C464" s="24"/>
      <c r="D464" s="24"/>
      <c r="E464" s="59">
        <f>IF(C392="","",C392*Data!C$649)</f>
        <v>1.3351626512816821</v>
      </c>
      <c r="F464" s="59">
        <f>IF(D392="","",D392*Data!D$649)</f>
        <v>2.2574167944401009</v>
      </c>
      <c r="G464" s="59">
        <f>IF(E392="","",E392*Data!E$649)</f>
        <v>5.432078994217461</v>
      </c>
      <c r="H464" s="59">
        <f>IF(F392="","",F392*Data!F$649)</f>
        <v>12.126835017673027</v>
      </c>
      <c r="I464" s="59">
        <f>IF(G392="","",G392*Data!G$649)</f>
        <v>13.796929025842159</v>
      </c>
      <c r="J464" s="59">
        <f>IF(H392="","",H392*Data!H$649)</f>
        <v>14.884604350239217</v>
      </c>
      <c r="K464" s="59">
        <f>IF(I392="","",I392*Data!I$649)</f>
        <v>7.2269873600905727</v>
      </c>
      <c r="L464" s="59">
        <f>IF(J392="","",J392*Data!J$649)</f>
        <v>5.7222385679434762</v>
      </c>
      <c r="M464" s="59">
        <f>IF(K392="","",K392*Data!K$649)</f>
        <v>3.7617539388189667</v>
      </c>
      <c r="N464" s="59">
        <f>IF(L392="","",L392*Data!L$649)</f>
        <v>2.2798002570277927</v>
      </c>
      <c r="O464" s="59">
        <f>IF(M392="","",M392*Data!M$649)</f>
        <v>1.8274089230928556</v>
      </c>
      <c r="P464" s="59">
        <f>IF(N392="","",N392*Data!N$649)</f>
        <v>4.2437108985919192</v>
      </c>
    </row>
    <row r="465" spans="1:19">
      <c r="A465" s="29"/>
      <c r="B465" s="70">
        <f t="shared" si="7"/>
        <v>45463</v>
      </c>
      <c r="C465" s="24"/>
      <c r="D465" s="24"/>
      <c r="E465" s="59">
        <f>IF(C393="","",C393*Data!C$649)</f>
        <v>1.3351626512816821</v>
      </c>
      <c r="F465" s="59">
        <f>IF(D393="","",D393*Data!D$649)</f>
        <v>2.2574167944401009</v>
      </c>
      <c r="G465" s="59">
        <f>IF(E393="","",E393*Data!E$649)</f>
        <v>5.432078994217461</v>
      </c>
      <c r="H465" s="59">
        <f>IF(F393="","",F393*Data!F$649)</f>
        <v>12.126835017673027</v>
      </c>
      <c r="I465" s="59">
        <f>IF(G393="","",G393*Data!G$649)</f>
        <v>13.796929025842159</v>
      </c>
      <c r="J465" s="59">
        <f>IF(H393="","",H393*Data!H$649)</f>
        <v>14.884604350239217</v>
      </c>
      <c r="K465" s="59">
        <f>IF(I393="","",I393*Data!I$649)</f>
        <v>7.2269873600905727</v>
      </c>
      <c r="L465" s="59">
        <f>IF(J393="","",J393*Data!J$649)</f>
        <v>5.7222385679434762</v>
      </c>
      <c r="M465" s="59">
        <f>IF(K393="","",K393*Data!K$649)</f>
        <v>3.7617539388189667</v>
      </c>
      <c r="N465" s="59">
        <f>IF(L393="","",L393*Data!L$649)</f>
        <v>2.262328522168735</v>
      </c>
      <c r="O465" s="59">
        <f>IF(M393="","",M393*Data!M$649)</f>
        <v>1.813888029574692</v>
      </c>
      <c r="P465" s="59">
        <f>IF(N393="","",N393*Data!N$649)</f>
        <v>4.2146235143935593</v>
      </c>
    </row>
    <row r="466" spans="1:19">
      <c r="A466" s="29"/>
      <c r="B466" s="70">
        <f t="shared" si="7"/>
        <v>45470</v>
      </c>
      <c r="C466" s="24"/>
      <c r="D466" s="24"/>
      <c r="E466" s="59">
        <f>IF(C394="","",C394*Data!C$649)</f>
        <v>1.3351626512816821</v>
      </c>
      <c r="F466" s="59">
        <f>IF(D394="","",D394*Data!D$649)</f>
        <v>2.2574167944401009</v>
      </c>
      <c r="G466" s="59">
        <f>IF(E394="","",E394*Data!E$649)</f>
        <v>5.432078994217461</v>
      </c>
      <c r="H466" s="59">
        <f>IF(F394="","",F394*Data!F$649)</f>
        <v>12.126835017673027</v>
      </c>
      <c r="I466" s="59">
        <f>IF(G394="","",G394*Data!G$649)</f>
        <v>13.796929025842159</v>
      </c>
      <c r="J466" s="59">
        <f>IF(H394="","",H394*Data!H$649)</f>
        <v>14.884604350239217</v>
      </c>
      <c r="K466" s="59">
        <f>IF(I394="","",I394*Data!I$649)</f>
        <v>7.2269873600905727</v>
      </c>
      <c r="L466" s="59">
        <f>IF(J394="","",J394*Data!J$649)</f>
        <v>5.7222385679434762</v>
      </c>
      <c r="M466" s="59">
        <f>IF(K394="","",K394*Data!K$649)</f>
        <v>3.7617539388189667</v>
      </c>
      <c r="N466" s="59">
        <f>IF(L394="","",L394*Data!L$649)</f>
        <v>2.3032123817389301</v>
      </c>
      <c r="O466" s="59">
        <f>IF(M394="","",M394*Data!M$649)</f>
        <v>1.8455269204071949</v>
      </c>
      <c r="P466" s="59">
        <f>IF(N394="","",N394*Data!N$649)</f>
        <v>4.2826879934177207</v>
      </c>
    </row>
    <row r="467" spans="1:19">
      <c r="A467" s="29"/>
      <c r="B467" s="70">
        <f t="shared" si="7"/>
        <v>45477</v>
      </c>
      <c r="C467" s="24"/>
      <c r="D467" s="24"/>
      <c r="E467" s="59">
        <f>IF(C395="","",C395*Data!C$649)</f>
        <v>1.3351626512816821</v>
      </c>
      <c r="F467" s="59">
        <f>IF(D395="","",D395*Data!D$649)</f>
        <v>2.2574167944401009</v>
      </c>
      <c r="G467" s="59">
        <f>IF(E395="","",E395*Data!E$649)</f>
        <v>5.432078994217461</v>
      </c>
      <c r="H467" s="59">
        <f>IF(F395="","",F395*Data!F$649)</f>
        <v>12.126835017673027</v>
      </c>
      <c r="I467" s="59">
        <f>IF(G395="","",G395*Data!G$649)</f>
        <v>13.796929025842159</v>
      </c>
      <c r="J467" s="59">
        <f>IF(H395="","",H395*Data!H$649)</f>
        <v>14.884604350239217</v>
      </c>
      <c r="K467" s="59">
        <f>IF(I395="","",I395*Data!I$649)</f>
        <v>7.2269873600905727</v>
      </c>
      <c r="L467" s="59">
        <f>IF(J395="","",J395*Data!J$649)</f>
        <v>5.7222385679434762</v>
      </c>
      <c r="M467" s="59">
        <f>IF(K395="","",K395*Data!K$649)</f>
        <v>3.7617539388189667</v>
      </c>
      <c r="N467" s="59">
        <f>IF(L395="","",L395*Data!L$649)</f>
        <v>2.9072966805472062</v>
      </c>
      <c r="O467" s="59">
        <f>IF(M395="","",M395*Data!M$649)</f>
        <v>1.856343635221726</v>
      </c>
      <c r="P467" s="59">
        <f>IF(N395="","",N395*Data!N$649)</f>
        <v>4.3059579007764084</v>
      </c>
    </row>
    <row r="468" spans="1:19">
      <c r="A468" s="29"/>
      <c r="B468" s="70">
        <f t="shared" si="7"/>
        <v>45484</v>
      </c>
      <c r="C468" s="24"/>
      <c r="D468" s="24"/>
      <c r="E468" s="59">
        <f>IF(C396="","",C396*Data!C$649)</f>
        <v>1.3351626512816821</v>
      </c>
      <c r="F468" s="59">
        <f>IF(D396="","",D396*Data!D$649)</f>
        <v>2.2574167944401009</v>
      </c>
      <c r="G468" s="59">
        <f>IF(E396="","",E396*Data!E$649)</f>
        <v>5.432078994217461</v>
      </c>
      <c r="H468" s="59">
        <f>IF(F396="","",F396*Data!F$649)</f>
        <v>12.126835017673027</v>
      </c>
      <c r="I468" s="59">
        <f>IF(G396="","",G396*Data!G$649)</f>
        <v>13.796929025842159</v>
      </c>
      <c r="J468" s="59">
        <f>IF(H396="","",H396*Data!H$649)</f>
        <v>14.884604350239217</v>
      </c>
      <c r="K468" s="59">
        <f>IF(I396="","",I396*Data!I$649)</f>
        <v>7.2269873600905727</v>
      </c>
      <c r="L468" s="59">
        <f>IF(J396="","",J396*Data!J$649)</f>
        <v>5.7222385679434762</v>
      </c>
      <c r="M468" s="59">
        <f>IF(K396="","",K396*Data!K$649)</f>
        <v>3.7617539388189667</v>
      </c>
      <c r="N468" s="59">
        <f>IF(L396="","",L396*Data!L$649)</f>
        <v>2.9072966805472062</v>
      </c>
      <c r="O468" s="59">
        <f>IF(M396="","",M396*Data!M$649)</f>
        <v>1.856343635221726</v>
      </c>
      <c r="P468" s="59">
        <f>IF(N396="","",N396*Data!N$649)</f>
        <v>4.3059579007764084</v>
      </c>
    </row>
    <row r="469" spans="1:19">
      <c r="A469" s="29"/>
      <c r="B469" s="70">
        <f t="shared" si="7"/>
        <v>45491</v>
      </c>
      <c r="C469" s="24"/>
      <c r="D469" s="24"/>
      <c r="E469" s="59">
        <f>IF(C397="","",C397*Data!C$649)</f>
        <v>1.3351626512816821</v>
      </c>
      <c r="F469" s="59">
        <f>IF(D397="","",D397*Data!D$649)</f>
        <v>2.2574167944401009</v>
      </c>
      <c r="G469" s="59">
        <f>IF(E397="","",E397*Data!E$649)</f>
        <v>5.432078994217461</v>
      </c>
      <c r="H469" s="59">
        <f>IF(F397="","",F397*Data!F$649)</f>
        <v>12.126835017673027</v>
      </c>
      <c r="I469" s="59">
        <f>IF(G397="","",G397*Data!G$649)</f>
        <v>13.796929025842159</v>
      </c>
      <c r="J469" s="59">
        <f>IF(H397="","",H397*Data!H$649)</f>
        <v>14.884604350239217</v>
      </c>
      <c r="K469" s="59">
        <f>IF(I397="","",I397*Data!I$649)</f>
        <v>7.2269873600905727</v>
      </c>
      <c r="L469" s="59">
        <f>IF(J397="","",J397*Data!J$649)</f>
        <v>5.7222385679434762</v>
      </c>
      <c r="M469" s="59">
        <f>IF(K397="","",K397*Data!K$649)</f>
        <v>3.7617539388189667</v>
      </c>
      <c r="N469" s="59">
        <f>IF(L397="","",L397*Data!L$649)</f>
        <v>2.9072966805472062</v>
      </c>
      <c r="O469" s="59">
        <f>IF(M397="","",M397*Data!M$649)</f>
        <v>1.856343635221726</v>
      </c>
      <c r="P469" s="59">
        <f>IF(N397="","",N397*Data!N$649)</f>
        <v>4.3059579007764084</v>
      </c>
    </row>
    <row r="470" spans="1:19" ht="13.5" thickBot="1">
      <c r="A470" s="32"/>
      <c r="B470" s="252">
        <f t="shared" si="7"/>
        <v>45498</v>
      </c>
      <c r="C470" s="28"/>
      <c r="D470" s="28"/>
      <c r="E470" s="58">
        <f>IF(C398="","",C398*Data!C$649)</f>
        <v>1.3351626512816821</v>
      </c>
      <c r="F470" s="58">
        <f>IF(D398="","",D398*Data!D$649)</f>
        <v>2.2574167944401009</v>
      </c>
      <c r="G470" s="58">
        <f>IF(E398="","",E398*Data!E$649)</f>
        <v>5.432078994217461</v>
      </c>
      <c r="H470" s="58">
        <f>IF(F398="","",F398*Data!F$649)</f>
        <v>12.126835017673027</v>
      </c>
      <c r="I470" s="58">
        <f>IF(G398="","",G398*Data!G$649)</f>
        <v>13.796929025842159</v>
      </c>
      <c r="J470" s="58">
        <f>IF(H398="","",H398*Data!H$649)</f>
        <v>14.884604350239217</v>
      </c>
      <c r="K470" s="58">
        <f>IF(I398="","",I398*Data!I$649)</f>
        <v>7.2269873600905727</v>
      </c>
      <c r="L470" s="58">
        <f>IF(J398="","",J398*Data!J$649)</f>
        <v>5.7222385679434762</v>
      </c>
      <c r="M470" s="58">
        <f>IF(K398="","",K398*Data!K$649)</f>
        <v>3.7617539388189667</v>
      </c>
      <c r="N470" s="58">
        <f>IF(L398="","",L398*Data!L$649)</f>
        <v>2.9072966805472062</v>
      </c>
      <c r="O470" s="58">
        <f>IF(M398="","",M398*Data!M$649)</f>
        <v>2.2147223582752003</v>
      </c>
      <c r="P470" s="58">
        <f>IF(N398="","",N398*Data!N$649)</f>
        <v>4.8808630684847847</v>
      </c>
    </row>
    <row r="471" spans="1:19">
      <c r="A471" s="52" t="s">
        <v>0</v>
      </c>
      <c r="B471" s="29"/>
      <c r="C471" s="29"/>
      <c r="D471" s="29"/>
      <c r="E471" s="29"/>
      <c r="F471" s="29"/>
      <c r="G471" s="29"/>
      <c r="H471" s="29"/>
      <c r="I471" s="29"/>
      <c r="J471" s="29"/>
      <c r="K471" s="29"/>
      <c r="L471" s="29"/>
      <c r="M471" s="29"/>
      <c r="N471" s="29"/>
      <c r="O471" s="24"/>
      <c r="P471" s="24"/>
    </row>
    <row r="472" spans="1:19" ht="12" customHeight="1">
      <c r="A472" s="95" t="s">
        <v>267</v>
      </c>
    </row>
    <row r="474" spans="1:19" ht="13.5" thickBot="1">
      <c r="A474" s="8" t="s">
        <v>373</v>
      </c>
      <c r="B474" s="28"/>
      <c r="C474" s="28"/>
      <c r="D474" s="28"/>
      <c r="E474" s="28"/>
      <c r="F474" s="28"/>
      <c r="G474" s="28"/>
      <c r="H474" s="28"/>
      <c r="I474" s="28"/>
      <c r="J474" s="28"/>
      <c r="K474" s="28"/>
      <c r="L474" s="28"/>
      <c r="M474" s="28"/>
      <c r="N474" s="28"/>
      <c r="O474" s="28"/>
      <c r="P474" s="28"/>
      <c r="R474" s="24"/>
      <c r="S474" s="24"/>
    </row>
    <row r="475" spans="1:19" ht="14.25" customHeight="1">
      <c r="A475" s="253" t="s">
        <v>16</v>
      </c>
      <c r="B475" s="253" t="s">
        <v>119</v>
      </c>
      <c r="C475" s="387" t="s">
        <v>22</v>
      </c>
      <c r="D475" s="337" t="s">
        <v>164</v>
      </c>
      <c r="E475" s="338"/>
      <c r="F475" s="253" t="s">
        <v>280</v>
      </c>
      <c r="G475" s="294" t="s">
        <v>47</v>
      </c>
      <c r="H475" s="295" t="s">
        <v>424</v>
      </c>
      <c r="I475" s="388"/>
      <c r="J475" s="389"/>
      <c r="K475" s="253" t="s">
        <v>277</v>
      </c>
      <c r="L475" s="296"/>
      <c r="M475" s="129"/>
      <c r="N475" s="254"/>
      <c r="O475" s="254"/>
      <c r="P475" s="237"/>
      <c r="Q475" s="24"/>
      <c r="R475" s="24"/>
      <c r="S475" s="24"/>
    </row>
    <row r="476" spans="1:19">
      <c r="A476" s="257" t="s">
        <v>38</v>
      </c>
      <c r="B476" s="257" t="s">
        <v>116</v>
      </c>
      <c r="C476" s="257"/>
      <c r="D476" s="255"/>
      <c r="E476" s="256" t="s">
        <v>115</v>
      </c>
      <c r="F476" s="258" t="s">
        <v>275</v>
      </c>
      <c r="G476" s="390"/>
      <c r="H476" s="258" t="s">
        <v>425</v>
      </c>
      <c r="I476" s="388"/>
      <c r="J476" s="389"/>
      <c r="K476" s="258" t="s">
        <v>281</v>
      </c>
      <c r="L476" s="296"/>
      <c r="M476" s="129"/>
      <c r="N476" s="254"/>
      <c r="O476" s="254"/>
      <c r="P476" s="237"/>
      <c r="Q476" s="24"/>
      <c r="R476" s="24"/>
      <c r="S476" s="24"/>
    </row>
    <row r="477" spans="1:19" ht="14.25" customHeight="1" thickBot="1">
      <c r="A477" s="391"/>
      <c r="B477" s="391"/>
      <c r="C477" s="391"/>
      <c r="D477" s="260" t="s">
        <v>117</v>
      </c>
      <c r="E477" s="261" t="s">
        <v>118</v>
      </c>
      <c r="F477" s="297" t="s">
        <v>276</v>
      </c>
      <c r="G477" s="392"/>
      <c r="H477" s="297" t="s">
        <v>426</v>
      </c>
      <c r="I477" s="393"/>
      <c r="J477" s="394"/>
      <c r="K477" s="395"/>
      <c r="L477" s="267"/>
      <c r="M477" s="131"/>
      <c r="N477" s="132"/>
      <c r="O477" s="132"/>
      <c r="P477" s="133"/>
      <c r="Q477" s="24"/>
      <c r="R477" s="24"/>
      <c r="S477" s="24"/>
    </row>
    <row r="478" spans="1:19">
      <c r="A478" s="201"/>
      <c r="B478" s="201"/>
      <c r="C478" s="223" t="s">
        <v>108</v>
      </c>
      <c r="D478" s="223" t="s">
        <v>108</v>
      </c>
      <c r="E478" s="223" t="s">
        <v>115</v>
      </c>
      <c r="F478" s="223" t="s">
        <v>113</v>
      </c>
      <c r="G478" s="217"/>
      <c r="H478" s="164" t="s">
        <v>108</v>
      </c>
      <c r="I478" s="301"/>
      <c r="J478" s="201"/>
      <c r="K478" s="223" t="s">
        <v>108</v>
      </c>
      <c r="L478" s="201"/>
      <c r="M478" s="301"/>
      <c r="N478" s="302"/>
      <c r="O478" s="303"/>
      <c r="P478" s="301"/>
      <c r="Q478" s="48"/>
      <c r="R478" s="27"/>
      <c r="S478" s="24"/>
    </row>
    <row r="479" spans="1:19" ht="14.25">
      <c r="A479" s="13">
        <v>2023</v>
      </c>
      <c r="B479" s="70">
        <v>45050</v>
      </c>
      <c r="C479" s="91">
        <f t="shared" ref="C479:C510" si="8">IF(P406="",NA(),SUM(E406:P406))</f>
        <v>74.447552037151809</v>
      </c>
      <c r="D479" s="71"/>
      <c r="E479" s="304"/>
      <c r="F479" s="268" t="e">
        <f>IF(Data!C728="",NA(),Data!C728)</f>
        <v>#N/A</v>
      </c>
      <c r="H479" s="71"/>
      <c r="I479" s="91"/>
      <c r="J479" s="232"/>
      <c r="K479" s="269">
        <v>52</v>
      </c>
      <c r="L479" s="232"/>
      <c r="M479" s="89"/>
      <c r="N479" s="232"/>
      <c r="O479" s="109"/>
      <c r="P479" s="89"/>
      <c r="Q479" s="23"/>
      <c r="S479" s="33"/>
    </row>
    <row r="480" spans="1:19">
      <c r="A480" s="29"/>
      <c r="B480" s="70">
        <f>B479+7</f>
        <v>45057</v>
      </c>
      <c r="C480" s="91">
        <f t="shared" si="8"/>
        <v>72.978508475376017</v>
      </c>
      <c r="D480" s="71"/>
      <c r="E480" s="304"/>
      <c r="F480" s="268" t="e">
        <f>IF(Data!C729="",NA(),Data!C729)</f>
        <v>#N/A</v>
      </c>
      <c r="G480" s="305" t="str">
        <f>IF(Data!E729="","",Data!E729)</f>
        <v/>
      </c>
      <c r="H480" s="71"/>
      <c r="I480" s="91"/>
      <c r="J480" s="232"/>
      <c r="K480" s="269">
        <v>52</v>
      </c>
      <c r="L480" s="232"/>
      <c r="M480" s="89"/>
      <c r="N480" s="232"/>
      <c r="O480" s="109"/>
      <c r="P480" s="89"/>
      <c r="S480" s="24"/>
    </row>
    <row r="481" spans="1:19" ht="14.25">
      <c r="A481" s="29"/>
      <c r="B481" s="70">
        <f t="shared" ref="B481:B543" si="9">B480+7</f>
        <v>45064</v>
      </c>
      <c r="C481" s="91">
        <f t="shared" si="8"/>
        <v>76.6126447673591</v>
      </c>
      <c r="D481" s="71"/>
      <c r="E481" s="304"/>
      <c r="F481" s="268">
        <f>IF(Data!C730="",NA(),Data!C730)</f>
        <v>78</v>
      </c>
      <c r="G481" s="305">
        <f>IF(Data!E730="","",Data!E730)</f>
        <v>45058</v>
      </c>
      <c r="H481" s="71"/>
      <c r="I481" s="306"/>
      <c r="J481" s="232"/>
      <c r="K481" s="269">
        <v>52</v>
      </c>
      <c r="L481" s="232"/>
      <c r="M481" s="89"/>
      <c r="N481" s="232"/>
      <c r="O481" s="109"/>
      <c r="P481" s="89"/>
      <c r="Q481" s="23"/>
      <c r="S481" s="24"/>
    </row>
    <row r="482" spans="1:19">
      <c r="A482" s="29"/>
      <c r="B482" s="70">
        <f t="shared" si="9"/>
        <v>45071</v>
      </c>
      <c r="C482" s="91">
        <f t="shared" si="8"/>
        <v>71.874550110719923</v>
      </c>
      <c r="D482" s="71"/>
      <c r="E482" s="304"/>
      <c r="F482" s="268">
        <f>IF(Data!C731="",NA(),Data!C731)</f>
        <v>78</v>
      </c>
      <c r="G482" s="305" t="str">
        <f>IF(Data!E731="","",Data!E731)</f>
        <v/>
      </c>
      <c r="H482" s="71"/>
      <c r="I482" s="91"/>
      <c r="J482" s="232"/>
      <c r="K482" s="269">
        <v>52</v>
      </c>
      <c r="L482" s="232"/>
      <c r="M482" s="89"/>
      <c r="N482" s="232"/>
      <c r="O482" s="109"/>
      <c r="P482" s="89"/>
      <c r="Q482" s="24"/>
      <c r="S482" s="24"/>
    </row>
    <row r="483" spans="1:19">
      <c r="A483" s="29"/>
      <c r="B483" s="70">
        <f t="shared" si="9"/>
        <v>45078</v>
      </c>
      <c r="C483" s="91">
        <f t="shared" si="8"/>
        <v>74.767449888680744</v>
      </c>
      <c r="D483" s="71"/>
      <c r="E483" s="304"/>
      <c r="F483" s="268">
        <f>IF(Data!C732="",NA(),Data!C732)</f>
        <v>78</v>
      </c>
      <c r="H483" s="71"/>
      <c r="I483" s="91"/>
      <c r="J483" s="232"/>
      <c r="K483" s="269">
        <v>52</v>
      </c>
      <c r="L483" s="232"/>
      <c r="M483" s="89"/>
      <c r="N483" s="232"/>
      <c r="O483" s="109"/>
      <c r="P483" s="89"/>
      <c r="Q483" s="24"/>
      <c r="S483" s="24"/>
    </row>
    <row r="484" spans="1:19">
      <c r="A484" s="29"/>
      <c r="B484" s="70">
        <f t="shared" si="9"/>
        <v>45085</v>
      </c>
      <c r="C484" s="91">
        <f t="shared" si="8"/>
        <v>74.772093705529159</v>
      </c>
      <c r="D484" s="71"/>
      <c r="E484" s="304"/>
      <c r="F484" s="268">
        <f>IF(Data!C733="",NA(),Data!C733)</f>
        <v>78</v>
      </c>
      <c r="G484" s="305" t="str">
        <f>IF(Data!E733="","",Data!E733)</f>
        <v/>
      </c>
      <c r="H484" s="71"/>
      <c r="I484" s="91"/>
      <c r="J484" s="232"/>
      <c r="K484" s="269">
        <v>52</v>
      </c>
      <c r="L484" s="232"/>
      <c r="M484" s="89"/>
      <c r="N484" s="232"/>
      <c r="O484" s="109"/>
      <c r="P484" s="89"/>
      <c r="Q484" s="24"/>
      <c r="S484" s="24"/>
    </row>
    <row r="485" spans="1:19">
      <c r="A485" s="29"/>
      <c r="B485" s="70">
        <f t="shared" si="9"/>
        <v>45092</v>
      </c>
      <c r="C485" s="91">
        <f t="shared" si="8"/>
        <v>73.118487372730968</v>
      </c>
      <c r="D485" s="71"/>
      <c r="E485" s="304"/>
      <c r="F485" s="268">
        <f>IF(Data!C734="",NA(),Data!C734)</f>
        <v>77</v>
      </c>
      <c r="G485" s="305">
        <f>IF(Data!E734="","",Data!E734)</f>
        <v>45086</v>
      </c>
      <c r="H485" s="71"/>
      <c r="I485" s="91"/>
      <c r="J485" s="232"/>
      <c r="K485" s="269">
        <v>52</v>
      </c>
      <c r="L485" s="232"/>
      <c r="M485" s="89"/>
      <c r="N485" s="232"/>
      <c r="O485" s="109"/>
      <c r="P485" s="89"/>
      <c r="Q485" s="24"/>
      <c r="S485" s="24"/>
    </row>
    <row r="486" spans="1:19">
      <c r="A486" s="29"/>
      <c r="B486" s="70">
        <f t="shared" si="9"/>
        <v>45099</v>
      </c>
      <c r="C486" s="91">
        <f t="shared" si="8"/>
        <v>73.583644549621738</v>
      </c>
      <c r="D486" s="71"/>
      <c r="E486" s="304"/>
      <c r="F486" s="268">
        <f>IF(Data!C735="",NA(),Data!C735)</f>
        <v>77</v>
      </c>
      <c r="G486" s="305" t="str">
        <f>IF(Data!E735="","",Data!E735)</f>
        <v/>
      </c>
      <c r="H486" s="71"/>
      <c r="I486" s="91"/>
      <c r="J486" s="232"/>
      <c r="K486" s="269">
        <v>52</v>
      </c>
      <c r="L486" s="232"/>
      <c r="M486" s="89"/>
      <c r="N486" s="232"/>
      <c r="O486" s="109"/>
      <c r="P486" s="89"/>
      <c r="Q486" s="24"/>
      <c r="S486" s="24"/>
    </row>
    <row r="487" spans="1:19">
      <c r="A487" s="29"/>
      <c r="B487" s="70">
        <f t="shared" si="9"/>
        <v>45106</v>
      </c>
      <c r="C487" s="91">
        <f t="shared" si="8"/>
        <v>72.304866266823552</v>
      </c>
      <c r="D487" s="71"/>
      <c r="E487" s="304"/>
      <c r="F487" s="268">
        <f>IF(Data!C736="",NA(),Data!C736)</f>
        <v>77</v>
      </c>
      <c r="G487" s="305" t="str">
        <f>IF(Data!E736="","",Data!E736)</f>
        <v/>
      </c>
      <c r="H487" s="71"/>
      <c r="I487" s="91"/>
      <c r="J487" s="232"/>
      <c r="K487" s="269">
        <v>52</v>
      </c>
      <c r="L487" s="232"/>
      <c r="M487" s="89"/>
      <c r="N487" s="232"/>
      <c r="O487" s="109"/>
      <c r="P487" s="89"/>
      <c r="Q487" s="24"/>
      <c r="S487" s="24"/>
    </row>
    <row r="488" spans="1:19">
      <c r="A488" s="29"/>
      <c r="B488" s="70">
        <f t="shared" si="9"/>
        <v>45113</v>
      </c>
      <c r="C488" s="91">
        <f t="shared" si="8"/>
        <v>73.252564212078639</v>
      </c>
      <c r="D488" s="71"/>
      <c r="E488" s="304"/>
      <c r="F488" s="268">
        <f>IF(Data!C737="",NA(),Data!C737)</f>
        <v>77</v>
      </c>
      <c r="H488" s="71"/>
      <c r="I488" s="91"/>
      <c r="J488" s="232"/>
      <c r="K488" s="269">
        <v>52</v>
      </c>
      <c r="L488" s="232"/>
      <c r="M488" s="89"/>
      <c r="N488" s="232"/>
      <c r="O488" s="109"/>
      <c r="P488" s="89"/>
      <c r="Q488" s="24"/>
      <c r="S488" s="24"/>
    </row>
    <row r="489" spans="1:19">
      <c r="A489" s="29"/>
      <c r="B489" s="70">
        <f t="shared" si="9"/>
        <v>45120</v>
      </c>
      <c r="C489" s="91">
        <f t="shared" si="8"/>
        <v>74.976923732861962</v>
      </c>
      <c r="D489" s="71"/>
      <c r="E489" s="304"/>
      <c r="F489" s="268">
        <f>IF(Data!C738="",NA(),Data!C738)</f>
        <v>76</v>
      </c>
      <c r="G489" s="305">
        <f>IF(Data!E738="","",Data!E738)</f>
        <v>45119</v>
      </c>
      <c r="H489" s="71"/>
      <c r="I489" s="91"/>
      <c r="J489" s="232"/>
      <c r="K489" s="269">
        <v>52</v>
      </c>
      <c r="L489" s="232"/>
      <c r="M489" s="89"/>
      <c r="N489" s="232"/>
      <c r="O489" s="109"/>
      <c r="P489" s="89"/>
      <c r="Q489" s="24"/>
      <c r="S489" s="24"/>
    </row>
    <row r="490" spans="1:19">
      <c r="A490" s="29"/>
      <c r="B490" s="70">
        <f t="shared" si="9"/>
        <v>45127</v>
      </c>
      <c r="C490" s="91">
        <f t="shared" si="8"/>
        <v>77.545338149669149</v>
      </c>
      <c r="D490" s="71"/>
      <c r="E490" s="304"/>
      <c r="F490" s="268">
        <f>IF(Data!C739="",NA(),Data!C739)</f>
        <v>76</v>
      </c>
      <c r="G490" s="305" t="str">
        <f>IF(Data!E739="","",Data!E739)</f>
        <v/>
      </c>
      <c r="H490" s="71"/>
      <c r="I490" s="91"/>
      <c r="J490" s="232"/>
      <c r="K490" s="269">
        <v>52</v>
      </c>
      <c r="L490" s="232"/>
      <c r="M490" s="89"/>
      <c r="N490" s="232"/>
      <c r="O490" s="109"/>
      <c r="P490" s="89"/>
      <c r="Q490" s="24"/>
      <c r="S490" s="24"/>
    </row>
    <row r="491" spans="1:19">
      <c r="A491" s="29"/>
      <c r="B491" s="70">
        <f t="shared" si="9"/>
        <v>45134</v>
      </c>
      <c r="C491" s="91">
        <f t="shared" si="8"/>
        <v>77.795551063304615</v>
      </c>
      <c r="D491" s="71"/>
      <c r="E491" s="304"/>
      <c r="F491" s="268">
        <f>IF(Data!C740="",NA(),Data!C740)</f>
        <v>76</v>
      </c>
      <c r="G491" s="305" t="str">
        <f>IF(Data!E740="","",Data!E740)</f>
        <v/>
      </c>
      <c r="H491" s="71"/>
      <c r="I491" s="91"/>
      <c r="J491" s="232"/>
      <c r="K491" s="269">
        <v>52</v>
      </c>
      <c r="L491" s="232"/>
      <c r="M491" s="89"/>
      <c r="N491" s="232"/>
      <c r="O491" s="109"/>
      <c r="P491" s="89"/>
      <c r="Q491" s="24"/>
      <c r="S491" s="24"/>
    </row>
    <row r="492" spans="1:19">
      <c r="A492" s="29"/>
      <c r="B492" s="70">
        <f t="shared" si="9"/>
        <v>45141</v>
      </c>
      <c r="C492" s="91">
        <f t="shared" si="8"/>
        <v>77.997844305159688</v>
      </c>
      <c r="D492" s="71"/>
      <c r="E492" s="304"/>
      <c r="F492" s="268">
        <f>IF(Data!C741="",NA(),Data!C741)</f>
        <v>76</v>
      </c>
      <c r="H492" s="71"/>
      <c r="I492" s="91"/>
      <c r="J492" s="232"/>
      <c r="K492" s="269">
        <v>52</v>
      </c>
      <c r="L492" s="232"/>
      <c r="M492" s="89"/>
      <c r="N492" s="232"/>
      <c r="O492" s="109"/>
      <c r="P492" s="89"/>
      <c r="Q492" s="24"/>
      <c r="S492" s="24"/>
    </row>
    <row r="493" spans="1:19">
      <c r="A493" s="29"/>
      <c r="B493" s="70">
        <f t="shared" si="9"/>
        <v>45148</v>
      </c>
      <c r="C493" s="91">
        <f t="shared" si="8"/>
        <v>79.394978891031343</v>
      </c>
      <c r="D493" s="71"/>
      <c r="E493" s="304"/>
      <c r="F493" s="268">
        <f>IF(Data!C742="",NA(),Data!C742)</f>
        <v>76</v>
      </c>
      <c r="G493" s="305" t="str">
        <f>IF(Data!E742="","",Data!E742)</f>
        <v/>
      </c>
      <c r="H493" s="71"/>
      <c r="I493" s="91"/>
      <c r="J493" s="232"/>
      <c r="K493" s="269">
        <v>52</v>
      </c>
      <c r="L493" s="232"/>
      <c r="M493" s="89"/>
      <c r="N493" s="232"/>
      <c r="O493" s="109"/>
      <c r="P493" s="89"/>
      <c r="Q493" s="24"/>
      <c r="S493" s="24"/>
    </row>
    <row r="494" spans="1:19">
      <c r="A494" s="29"/>
      <c r="B494" s="70">
        <f t="shared" si="9"/>
        <v>45155</v>
      </c>
      <c r="C494" s="91">
        <f t="shared" si="8"/>
        <v>76.844101562157206</v>
      </c>
      <c r="D494" s="71"/>
      <c r="E494" s="304"/>
      <c r="F494" s="268">
        <f>IF(Data!C743="",NA(),Data!C743)</f>
        <v>79</v>
      </c>
      <c r="G494" s="305">
        <f>IF(Data!E743="","",Data!E743)</f>
        <v>45149</v>
      </c>
      <c r="H494" s="71"/>
      <c r="I494" s="91"/>
      <c r="J494" s="232"/>
      <c r="K494" s="269">
        <v>52</v>
      </c>
      <c r="L494" s="232"/>
      <c r="M494" s="89"/>
      <c r="N494" s="232"/>
      <c r="O494" s="109"/>
      <c r="P494" s="89"/>
      <c r="Q494" s="24"/>
      <c r="S494" s="24"/>
    </row>
    <row r="495" spans="1:19">
      <c r="A495" s="29"/>
      <c r="B495" s="70">
        <f t="shared" si="9"/>
        <v>45162</v>
      </c>
      <c r="C495" s="91">
        <f t="shared" si="8"/>
        <v>79.214752774894947</v>
      </c>
      <c r="D495" s="71"/>
      <c r="E495" s="304"/>
      <c r="F495" s="268">
        <f>IF(Data!C744="",NA(),Data!C744)</f>
        <v>79</v>
      </c>
      <c r="G495" s="305" t="str">
        <f>IF(Data!E744="","",Data!E744)</f>
        <v/>
      </c>
      <c r="H495" s="71"/>
      <c r="I495" s="91"/>
      <c r="J495" s="232"/>
      <c r="K495" s="269">
        <v>52</v>
      </c>
      <c r="L495" s="232"/>
      <c r="M495" s="89"/>
      <c r="N495" s="232"/>
      <c r="O495" s="109"/>
      <c r="P495" s="89"/>
      <c r="Q495" s="24"/>
      <c r="S495" s="24"/>
    </row>
    <row r="496" spans="1:19">
      <c r="A496" s="29"/>
      <c r="B496" s="70">
        <f t="shared" si="9"/>
        <v>45169</v>
      </c>
      <c r="C496" s="91">
        <f t="shared" si="8"/>
        <v>80.877351121662215</v>
      </c>
      <c r="D496" s="71"/>
      <c r="E496" s="304"/>
      <c r="F496" s="268">
        <f>IF(Data!C745="",NA(),Data!C745)</f>
        <v>79</v>
      </c>
      <c r="H496" s="71"/>
      <c r="I496" s="91"/>
      <c r="J496" s="232"/>
      <c r="K496" s="269">
        <v>52</v>
      </c>
      <c r="L496" s="232"/>
      <c r="M496" s="89"/>
      <c r="N496" s="232"/>
      <c r="O496" s="109"/>
      <c r="P496" s="89"/>
      <c r="Q496" s="24"/>
      <c r="S496" s="24"/>
    </row>
    <row r="497" spans="1:19">
      <c r="A497" s="29"/>
      <c r="B497" s="70">
        <f t="shared" si="9"/>
        <v>45176</v>
      </c>
      <c r="C497" s="91">
        <f t="shared" si="8"/>
        <v>78.414554519421628</v>
      </c>
      <c r="D497" s="71"/>
      <c r="E497" s="304"/>
      <c r="F497" s="268">
        <f>IF(Data!C746="",NA(),Data!C746)</f>
        <v>79</v>
      </c>
      <c r="G497" s="305" t="str">
        <f>IF(Data!E746="","",Data!E746)</f>
        <v/>
      </c>
      <c r="H497" s="71"/>
      <c r="I497" s="91"/>
      <c r="J497" s="232"/>
      <c r="K497" s="269">
        <v>52</v>
      </c>
      <c r="L497" s="232"/>
      <c r="M497" s="89"/>
      <c r="N497" s="232"/>
      <c r="O497" s="109"/>
      <c r="P497" s="89"/>
      <c r="Q497" s="24"/>
      <c r="S497" s="24"/>
    </row>
    <row r="498" spans="1:19">
      <c r="A498" s="29"/>
      <c r="B498" s="70">
        <f t="shared" si="9"/>
        <v>45183</v>
      </c>
      <c r="C498" s="91">
        <f t="shared" si="8"/>
        <v>80.987371126472269</v>
      </c>
      <c r="D498" s="71"/>
      <c r="E498" s="304"/>
      <c r="F498" s="268">
        <f>IF(Data!C747="",NA(),Data!C747)</f>
        <v>80</v>
      </c>
      <c r="G498" s="305">
        <f>IF(Data!E747="","",Data!E747)</f>
        <v>45181</v>
      </c>
      <c r="H498" s="71"/>
      <c r="I498" s="91"/>
      <c r="J498" s="232"/>
      <c r="K498" s="269">
        <v>52</v>
      </c>
      <c r="L498" s="232"/>
      <c r="M498" s="89"/>
      <c r="N498" s="232"/>
      <c r="O498" s="109"/>
      <c r="P498" s="89"/>
      <c r="Q498" s="24"/>
      <c r="S498" s="24"/>
    </row>
    <row r="499" spans="1:19">
      <c r="A499" s="29"/>
      <c r="B499" s="70">
        <f t="shared" si="9"/>
        <v>45190</v>
      </c>
      <c r="C499" s="91">
        <f t="shared" si="8"/>
        <v>80.079902800890949</v>
      </c>
      <c r="D499" s="71"/>
      <c r="E499" s="304"/>
      <c r="F499" s="268">
        <f>IF(Data!C748="",NA(),Data!C748)</f>
        <v>80</v>
      </c>
      <c r="G499" s="305" t="str">
        <f>IF(Data!E748="","",Data!E748)</f>
        <v/>
      </c>
      <c r="H499" s="71"/>
      <c r="I499" s="91"/>
      <c r="J499" s="232"/>
      <c r="K499" s="269">
        <v>52</v>
      </c>
      <c r="L499" s="232"/>
      <c r="M499" s="89"/>
      <c r="N499" s="232"/>
      <c r="O499" s="109"/>
      <c r="P499" s="89"/>
      <c r="Q499" s="24"/>
      <c r="S499" s="24"/>
    </row>
    <row r="500" spans="1:19">
      <c r="A500" s="29"/>
      <c r="B500" s="70">
        <f t="shared" si="9"/>
        <v>45197</v>
      </c>
      <c r="C500" s="91">
        <f t="shared" si="8"/>
        <v>82.08824748238878</v>
      </c>
      <c r="D500" s="71"/>
      <c r="E500" s="304"/>
      <c r="F500" s="268">
        <f>IF(Data!C749="",NA(),Data!C749)</f>
        <v>80</v>
      </c>
      <c r="G500" s="305" t="str">
        <f>IF(Data!E749="","",Data!E749)</f>
        <v/>
      </c>
      <c r="H500" s="71"/>
      <c r="I500" s="91"/>
      <c r="J500" s="232"/>
      <c r="K500" s="269">
        <v>52</v>
      </c>
      <c r="L500" s="232"/>
      <c r="M500" s="89"/>
      <c r="N500" s="232"/>
      <c r="O500" s="109"/>
      <c r="P500" s="89"/>
      <c r="Q500" s="24"/>
      <c r="S500" s="24"/>
    </row>
    <row r="501" spans="1:19">
      <c r="A501" s="29"/>
      <c r="B501" s="70">
        <f t="shared" si="9"/>
        <v>45204</v>
      </c>
      <c r="C501" s="91">
        <f t="shared" si="8"/>
        <v>80.312030633837793</v>
      </c>
      <c r="D501" s="71"/>
      <c r="E501" s="304"/>
      <c r="F501" s="268">
        <f>IF(Data!C750="",NA(),Data!C750)</f>
        <v>80</v>
      </c>
      <c r="H501" s="71"/>
      <c r="I501" s="91"/>
      <c r="J501" s="232"/>
      <c r="K501" s="269">
        <v>52</v>
      </c>
      <c r="L501" s="232"/>
      <c r="M501" s="89"/>
      <c r="N501" s="232"/>
      <c r="O501" s="109"/>
      <c r="P501" s="89"/>
      <c r="Q501" s="24"/>
      <c r="S501" s="24"/>
    </row>
    <row r="502" spans="1:19">
      <c r="A502" s="29"/>
      <c r="B502" s="70">
        <f t="shared" si="9"/>
        <v>45211</v>
      </c>
      <c r="C502" s="91">
        <f t="shared" si="8"/>
        <v>78.442850977970437</v>
      </c>
      <c r="D502" s="71"/>
      <c r="E502" s="304"/>
      <c r="F502" s="268">
        <f>IF(Data!C751="",NA(),Data!C751)</f>
        <v>80</v>
      </c>
      <c r="G502" s="305">
        <f>IF(Data!E751="","",Data!E751)</f>
        <v>45211</v>
      </c>
      <c r="H502" s="71"/>
      <c r="I502" s="91"/>
      <c r="J502" s="232"/>
      <c r="K502" s="269">
        <v>52</v>
      </c>
      <c r="L502" s="232"/>
      <c r="M502" s="89"/>
      <c r="N502" s="232"/>
      <c r="O502" s="109"/>
      <c r="P502" s="89"/>
      <c r="Q502" s="24"/>
      <c r="S502" s="24"/>
    </row>
    <row r="503" spans="1:19">
      <c r="A503" s="29"/>
      <c r="B503" s="70">
        <f t="shared" si="9"/>
        <v>45218</v>
      </c>
      <c r="C503" s="91">
        <f t="shared" si="8"/>
        <v>78.218856036942157</v>
      </c>
      <c r="D503" s="71"/>
      <c r="E503" s="304"/>
      <c r="F503" s="268">
        <f>IF(Data!C752="",NA(),Data!C752)</f>
        <v>80</v>
      </c>
      <c r="G503" s="305" t="str">
        <f>IF(Data!E752="","",Data!E752)</f>
        <v/>
      </c>
      <c r="H503" s="71"/>
      <c r="I503" s="91"/>
      <c r="J503" s="232"/>
      <c r="K503" s="269">
        <v>52</v>
      </c>
      <c r="L503" s="232"/>
      <c r="M503" s="89"/>
      <c r="N503" s="232"/>
      <c r="O503" s="109"/>
      <c r="P503" s="89"/>
      <c r="Q503" s="24"/>
      <c r="S503" s="24"/>
    </row>
    <row r="504" spans="1:19">
      <c r="A504" s="29"/>
      <c r="B504" s="70">
        <f t="shared" si="9"/>
        <v>45225</v>
      </c>
      <c r="C504" s="91">
        <f t="shared" si="8"/>
        <v>77.993647893146971</v>
      </c>
      <c r="D504" s="71"/>
      <c r="E504" s="304"/>
      <c r="F504" s="268">
        <f>IF(Data!C753="",NA(),Data!C753)</f>
        <v>80</v>
      </c>
      <c r="G504" s="305" t="str">
        <f>IF(Data!E753="","",Data!E753)</f>
        <v/>
      </c>
      <c r="H504" s="71"/>
      <c r="I504" s="91"/>
      <c r="J504" s="232"/>
      <c r="K504" s="269">
        <v>52</v>
      </c>
      <c r="L504" s="232"/>
      <c r="M504" s="89"/>
      <c r="N504" s="232"/>
      <c r="O504" s="109"/>
      <c r="P504" s="89"/>
      <c r="Q504" s="24"/>
      <c r="S504" s="24"/>
    </row>
    <row r="505" spans="1:19">
      <c r="A505" s="29"/>
      <c r="B505" s="70">
        <f t="shared" si="9"/>
        <v>45232</v>
      </c>
      <c r="C505" s="91">
        <f t="shared" si="8"/>
        <v>74.899790190100873</v>
      </c>
      <c r="D505" s="71"/>
      <c r="E505" s="304"/>
      <c r="F505" s="268">
        <f>IF(Data!C754="",NA(),Data!C754)</f>
        <v>80</v>
      </c>
      <c r="H505" s="71"/>
      <c r="I505" s="91"/>
      <c r="J505" s="232"/>
      <c r="K505" s="269">
        <v>52</v>
      </c>
      <c r="L505" s="232"/>
      <c r="M505" s="89"/>
      <c r="N505" s="232"/>
      <c r="O505" s="109"/>
      <c r="P505" s="89"/>
      <c r="Q505" s="24"/>
      <c r="S505" s="24"/>
    </row>
    <row r="506" spans="1:19">
      <c r="A506" s="29"/>
      <c r="B506" s="70">
        <f t="shared" si="9"/>
        <v>45239</v>
      </c>
      <c r="C506" s="91">
        <f t="shared" si="8"/>
        <v>73.570197423251273</v>
      </c>
      <c r="D506" s="71"/>
      <c r="E506" s="304"/>
      <c r="F506" s="268">
        <f>IF(Data!C755="",NA(),Data!C755)</f>
        <v>77</v>
      </c>
      <c r="G506" s="305">
        <f>IF(Data!E755="","",Data!E755)</f>
        <v>45239</v>
      </c>
      <c r="H506" s="71"/>
      <c r="I506" s="91"/>
      <c r="J506" s="232"/>
      <c r="K506" s="269">
        <v>52</v>
      </c>
      <c r="L506" s="232"/>
      <c r="M506" s="89"/>
      <c r="N506" s="232"/>
      <c r="O506" s="109"/>
      <c r="P506" s="89"/>
      <c r="Q506" s="24"/>
      <c r="S506" s="24"/>
    </row>
    <row r="507" spans="1:19">
      <c r="A507" s="29"/>
      <c r="B507" s="70">
        <f t="shared" si="9"/>
        <v>45246</v>
      </c>
      <c r="C507" s="91">
        <f t="shared" si="8"/>
        <v>72.176114024474799</v>
      </c>
      <c r="D507" s="71"/>
      <c r="E507" s="304"/>
      <c r="F507" s="268">
        <f>IF(Data!C756="",NA(),Data!C756)</f>
        <v>77</v>
      </c>
      <c r="G507" s="305" t="str">
        <f>IF(Data!E756="","",Data!E756)</f>
        <v/>
      </c>
      <c r="H507" s="71"/>
      <c r="I507" s="91"/>
      <c r="J507" s="232"/>
      <c r="K507" s="269">
        <v>52</v>
      </c>
      <c r="L507" s="232"/>
      <c r="M507" s="89"/>
      <c r="N507" s="232"/>
      <c r="O507" s="109"/>
      <c r="P507" s="89"/>
      <c r="Q507" s="24"/>
      <c r="S507" s="24"/>
    </row>
    <row r="508" spans="1:19">
      <c r="A508" s="29"/>
      <c r="B508" s="70">
        <f t="shared" si="9"/>
        <v>45253</v>
      </c>
      <c r="C508" s="91">
        <f t="shared" si="8"/>
        <v>73.813561091871122</v>
      </c>
      <c r="D508" s="71"/>
      <c r="E508" s="304"/>
      <c r="F508" s="268">
        <f>IF(Data!C757="",NA(),Data!C757)</f>
        <v>77</v>
      </c>
      <c r="G508" s="305" t="str">
        <f>IF(Data!E757="","",Data!E757)</f>
        <v/>
      </c>
      <c r="H508" s="71"/>
      <c r="I508" s="91"/>
      <c r="J508" s="232"/>
      <c r="K508" s="269">
        <v>52</v>
      </c>
      <c r="L508" s="232"/>
      <c r="M508" s="89"/>
      <c r="N508" s="232"/>
      <c r="O508" s="109"/>
      <c r="P508" s="89"/>
      <c r="Q508" s="24"/>
      <c r="S508" s="24"/>
    </row>
    <row r="509" spans="1:19">
      <c r="A509" s="29"/>
      <c r="B509" s="70">
        <f t="shared" si="9"/>
        <v>45260</v>
      </c>
      <c r="C509" s="91">
        <f t="shared" si="8"/>
        <v>73.502369519721867</v>
      </c>
      <c r="D509" s="71"/>
      <c r="E509" s="304"/>
      <c r="F509" s="268">
        <f>IF(Data!C758="",NA(),Data!C758)</f>
        <v>77</v>
      </c>
      <c r="H509" s="71"/>
      <c r="I509" s="91"/>
      <c r="J509" s="232"/>
      <c r="K509" s="269">
        <v>52</v>
      </c>
      <c r="L509" s="232"/>
      <c r="M509" s="89"/>
      <c r="N509" s="232"/>
      <c r="O509" s="109"/>
      <c r="P509" s="89"/>
      <c r="Q509" s="24"/>
      <c r="S509" s="24"/>
    </row>
    <row r="510" spans="1:19">
      <c r="A510" s="29"/>
      <c r="B510" s="70">
        <f t="shared" si="9"/>
        <v>45267</v>
      </c>
      <c r="C510" s="91">
        <f t="shared" si="8"/>
        <v>75.471632026391916</v>
      </c>
      <c r="D510" s="71"/>
      <c r="E510" s="304"/>
      <c r="F510" s="268">
        <f>IF(Data!C759="",NA(),Data!C759)</f>
        <v>77</v>
      </c>
      <c r="G510" s="305" t="str">
        <f>IF(Data!E759="","",Data!E759)</f>
        <v/>
      </c>
      <c r="H510" s="71"/>
      <c r="I510" s="91"/>
      <c r="J510" s="232"/>
      <c r="K510" s="269">
        <v>52</v>
      </c>
      <c r="L510" s="232"/>
      <c r="M510" s="89"/>
      <c r="N510" s="232"/>
      <c r="O510" s="109"/>
      <c r="P510" s="89"/>
      <c r="Q510" s="24"/>
      <c r="S510" s="24"/>
    </row>
    <row r="511" spans="1:19">
      <c r="A511" s="29"/>
      <c r="B511" s="70">
        <f t="shared" si="9"/>
        <v>45274</v>
      </c>
      <c r="C511" s="91">
        <f t="shared" ref="C511:C542" si="10">IF(P438="",NA(),SUM(E438:P438))</f>
        <v>74.277268920886982</v>
      </c>
      <c r="D511" s="71"/>
      <c r="E511" s="304"/>
      <c r="F511" s="268">
        <f>IF(Data!C760="",NA(),Data!C760)</f>
        <v>77</v>
      </c>
      <c r="G511" s="305">
        <f>IF(Data!E760="","",Data!E760)</f>
        <v>45268</v>
      </c>
      <c r="H511" s="71"/>
      <c r="I511" s="91"/>
      <c r="J511" s="232"/>
      <c r="K511" s="269">
        <v>52</v>
      </c>
      <c r="L511" s="232"/>
      <c r="M511" s="89"/>
      <c r="N511" s="232"/>
      <c r="O511" s="109"/>
      <c r="P511" s="89"/>
      <c r="Q511" s="24"/>
      <c r="S511" s="24"/>
    </row>
    <row r="512" spans="1:19">
      <c r="A512" s="29"/>
      <c r="B512" s="70">
        <f t="shared" si="9"/>
        <v>45281</v>
      </c>
      <c r="C512" s="91">
        <f t="shared" si="10"/>
        <v>73.124140211031431</v>
      </c>
      <c r="D512" s="71"/>
      <c r="E512" s="304"/>
      <c r="F512" s="268">
        <f>IF(Data!C761="",NA(),Data!C761)</f>
        <v>77</v>
      </c>
      <c r="G512" s="305" t="str">
        <f>IF(Data!E761="","",Data!E761)</f>
        <v/>
      </c>
      <c r="H512" s="71"/>
      <c r="I512" s="91"/>
      <c r="J512" s="232"/>
      <c r="K512" s="269">
        <v>52</v>
      </c>
      <c r="L512" s="232"/>
      <c r="M512" s="89"/>
      <c r="N512" s="232"/>
      <c r="O512" s="109"/>
      <c r="P512" s="89"/>
      <c r="Q512" s="24"/>
      <c r="S512" s="24"/>
    </row>
    <row r="513" spans="1:19">
      <c r="A513" s="13" t="s">
        <v>63</v>
      </c>
      <c r="B513" s="70">
        <f t="shared" si="9"/>
        <v>45288</v>
      </c>
      <c r="C513" s="91">
        <f t="shared" si="10"/>
        <v>74.449416389104655</v>
      </c>
      <c r="D513" s="71"/>
      <c r="E513" s="304"/>
      <c r="F513" s="268">
        <f>IF(Data!C762="",NA(),Data!C762)</f>
        <v>77</v>
      </c>
      <c r="G513" s="305" t="str">
        <f>IF(Data!E762="","",Data!E762)</f>
        <v/>
      </c>
      <c r="H513" s="71"/>
      <c r="I513" s="91"/>
      <c r="J513" s="232"/>
      <c r="K513" s="269">
        <v>52</v>
      </c>
      <c r="L513" s="232"/>
      <c r="M513" s="89"/>
      <c r="N513" s="232"/>
      <c r="O513" s="109"/>
      <c r="P513" s="89"/>
      <c r="Q513" s="24"/>
      <c r="S513" s="24"/>
    </row>
    <row r="514" spans="1:19">
      <c r="A514" s="13">
        <f>A479+1</f>
        <v>2024</v>
      </c>
      <c r="B514" s="70">
        <f t="shared" si="9"/>
        <v>45295</v>
      </c>
      <c r="C514" s="91">
        <f t="shared" si="10"/>
        <v>73.385351359653825</v>
      </c>
      <c r="D514" s="71"/>
      <c r="E514" s="304"/>
      <c r="F514" s="268">
        <f>IF(Data!C763="",NA(),Data!C763)</f>
        <v>77</v>
      </c>
      <c r="H514" s="71"/>
      <c r="I514" s="91"/>
      <c r="J514" s="232"/>
      <c r="K514" s="269">
        <v>52</v>
      </c>
      <c r="L514" s="232"/>
      <c r="M514" s="89"/>
      <c r="N514" s="232"/>
      <c r="O514" s="109"/>
      <c r="P514" s="89"/>
      <c r="Q514" s="24"/>
      <c r="S514" s="24"/>
    </row>
    <row r="515" spans="1:19">
      <c r="A515" s="29"/>
      <c r="B515" s="70">
        <f t="shared" si="9"/>
        <v>45302</v>
      </c>
      <c r="C515" s="91">
        <f t="shared" si="10"/>
        <v>74.192341902647712</v>
      </c>
      <c r="D515" s="71"/>
      <c r="E515" s="304"/>
      <c r="F515" s="268">
        <f>IF(Data!C764="",NA(),Data!C764)</f>
        <v>77</v>
      </c>
      <c r="G515" s="305" t="str">
        <f>IF(Data!E764="","",Data!E764)</f>
        <v/>
      </c>
      <c r="H515" s="71"/>
      <c r="I515" s="91"/>
      <c r="J515" s="232"/>
      <c r="K515" s="269">
        <v>52</v>
      </c>
      <c r="L515" s="232"/>
      <c r="M515" s="89"/>
      <c r="N515" s="232"/>
      <c r="O515" s="109"/>
      <c r="P515" s="89"/>
      <c r="Q515" s="24"/>
      <c r="S515" s="24"/>
    </row>
    <row r="516" spans="1:19">
      <c r="A516" s="29"/>
      <c r="B516" s="70">
        <f t="shared" si="9"/>
        <v>45309</v>
      </c>
      <c r="C516" s="91">
        <f t="shared" si="10"/>
        <v>74.986310497191042</v>
      </c>
      <c r="D516" s="71"/>
      <c r="E516" s="304"/>
      <c r="F516" s="268">
        <f>IF(Data!C765="",NA(),Data!C765)</f>
        <v>76</v>
      </c>
      <c r="G516" s="305">
        <f>IF(Data!E765="","",Data!E765)</f>
        <v>45303</v>
      </c>
      <c r="H516" s="71"/>
      <c r="I516" s="91"/>
      <c r="J516" s="232"/>
      <c r="K516" s="269">
        <v>52</v>
      </c>
      <c r="L516" s="232"/>
      <c r="M516" s="89"/>
      <c r="N516" s="232"/>
      <c r="O516" s="109"/>
      <c r="P516" s="89"/>
      <c r="Q516" s="24"/>
      <c r="S516" s="24"/>
    </row>
    <row r="517" spans="1:19">
      <c r="A517" s="29"/>
      <c r="B517" s="70">
        <f t="shared" si="9"/>
        <v>45316</v>
      </c>
      <c r="C517" s="91">
        <f t="shared" si="10"/>
        <v>77.389189033541754</v>
      </c>
      <c r="D517" s="71"/>
      <c r="E517" s="304"/>
      <c r="F517" s="268">
        <f>IF(Data!C766="",NA(),Data!C766)</f>
        <v>76</v>
      </c>
      <c r="G517" s="305" t="str">
        <f>IF(Data!E766="","",Data!E766)</f>
        <v/>
      </c>
      <c r="H517" s="71"/>
      <c r="I517" s="91"/>
      <c r="J517" s="232"/>
      <c r="K517" s="269">
        <v>52</v>
      </c>
      <c r="L517" s="232"/>
      <c r="M517" s="89"/>
      <c r="N517" s="232"/>
      <c r="O517" s="109"/>
      <c r="P517" s="89"/>
      <c r="Q517" s="24"/>
      <c r="S517" s="24"/>
    </row>
    <row r="518" spans="1:19">
      <c r="A518" s="29"/>
      <c r="B518" s="70">
        <f t="shared" si="9"/>
        <v>45323</v>
      </c>
      <c r="C518" s="91">
        <f t="shared" si="10"/>
        <v>76.614641182965556</v>
      </c>
      <c r="D518" s="71"/>
      <c r="E518" s="304"/>
      <c r="F518" s="268">
        <f>IF(Data!C767="",NA(),Data!C767)</f>
        <v>76</v>
      </c>
      <c r="H518" s="71"/>
      <c r="I518" s="91"/>
      <c r="J518" s="232"/>
      <c r="K518" s="269">
        <v>52</v>
      </c>
      <c r="L518" s="232"/>
      <c r="M518" s="89"/>
      <c r="N518" s="232"/>
      <c r="O518" s="109"/>
      <c r="P518" s="89"/>
      <c r="Q518" s="24"/>
      <c r="S518" s="24"/>
    </row>
    <row r="519" spans="1:19">
      <c r="A519" s="29"/>
      <c r="B519" s="70">
        <f t="shared" si="9"/>
        <v>45330</v>
      </c>
      <c r="C519" s="91">
        <f t="shared" si="10"/>
        <v>77.804554610390454</v>
      </c>
      <c r="D519" s="71"/>
      <c r="E519" s="304"/>
      <c r="F519" s="268">
        <f>IF(Data!C768="",NA(),Data!C768)</f>
        <v>77</v>
      </c>
      <c r="G519" s="305">
        <f>IF(Data!E768="","",Data!E768)</f>
        <v>45330</v>
      </c>
      <c r="H519" s="71"/>
      <c r="I519" s="91"/>
      <c r="J519" s="232"/>
      <c r="K519" s="269">
        <v>52</v>
      </c>
      <c r="L519" s="232"/>
      <c r="M519" s="89"/>
      <c r="N519" s="232"/>
      <c r="O519" s="109"/>
      <c r="P519" s="89"/>
      <c r="Q519" s="24"/>
      <c r="S519" s="24"/>
    </row>
    <row r="520" spans="1:19">
      <c r="A520" s="29"/>
      <c r="B520" s="70">
        <f t="shared" si="9"/>
        <v>45337</v>
      </c>
      <c r="C520" s="91">
        <f t="shared" si="10"/>
        <v>80.702970145050614</v>
      </c>
      <c r="D520" s="71"/>
      <c r="E520" s="304"/>
      <c r="F520" s="268">
        <f>IF(Data!C769="",NA(),Data!C769)</f>
        <v>77</v>
      </c>
      <c r="G520" s="305" t="str">
        <f>IF(Data!E769="","",Data!E769)</f>
        <v/>
      </c>
      <c r="H520" s="71"/>
      <c r="I520" s="91"/>
      <c r="J520" s="232"/>
      <c r="K520" s="269">
        <v>52</v>
      </c>
      <c r="L520" s="232"/>
      <c r="M520" s="89"/>
      <c r="N520" s="232"/>
      <c r="O520" s="109"/>
      <c r="P520" s="89"/>
      <c r="Q520" s="24"/>
      <c r="S520" s="24"/>
    </row>
    <row r="521" spans="1:19">
      <c r="A521" s="29"/>
      <c r="B521" s="70">
        <f t="shared" si="9"/>
        <v>45344</v>
      </c>
      <c r="C521" s="91">
        <f t="shared" si="10"/>
        <v>80.274641625078957</v>
      </c>
      <c r="D521" s="71"/>
      <c r="E521" s="304"/>
      <c r="F521" s="268">
        <f>IF(Data!C770="",NA(),Data!C770)</f>
        <v>77</v>
      </c>
      <c r="G521" s="305" t="str">
        <f>IF(Data!E770="","",Data!E770)</f>
        <v/>
      </c>
      <c r="H521" s="71"/>
      <c r="I521" s="91"/>
      <c r="J521" s="232"/>
      <c r="K521" s="269">
        <v>52</v>
      </c>
      <c r="L521" s="232"/>
      <c r="M521" s="89"/>
      <c r="N521" s="232"/>
      <c r="O521" s="109"/>
      <c r="P521" s="89"/>
      <c r="Q521" s="24"/>
      <c r="S521" s="24"/>
    </row>
    <row r="522" spans="1:19">
      <c r="A522" s="29"/>
      <c r="B522" s="70">
        <f t="shared" si="9"/>
        <v>45351</v>
      </c>
      <c r="C522" s="91">
        <f t="shared" si="10"/>
        <v>80.419570272041611</v>
      </c>
      <c r="D522" s="71"/>
      <c r="E522" s="304"/>
      <c r="F522" s="268">
        <f>IF(Data!C771="",NA(),Data!C771)</f>
        <v>77</v>
      </c>
      <c r="H522" s="71"/>
      <c r="I522" s="91"/>
      <c r="J522" s="232"/>
      <c r="K522" s="269">
        <v>52</v>
      </c>
      <c r="L522" s="232"/>
      <c r="M522" s="89"/>
      <c r="N522" s="232"/>
      <c r="O522" s="109"/>
      <c r="P522" s="89"/>
      <c r="Q522" s="24"/>
      <c r="S522" s="24"/>
    </row>
    <row r="523" spans="1:19">
      <c r="A523" s="29"/>
      <c r="B523" s="70">
        <f t="shared" si="9"/>
        <v>45358</v>
      </c>
      <c r="C523" s="91">
        <f t="shared" si="10"/>
        <v>79.691293198171934</v>
      </c>
      <c r="D523" s="71"/>
      <c r="E523" s="304"/>
      <c r="F523" s="268">
        <f>IF(Data!C772="",NA(),Data!C772)</f>
        <v>77</v>
      </c>
      <c r="G523" s="305" t="str">
        <f>IF(Data!E772="","",Data!E772)</f>
        <v/>
      </c>
      <c r="H523" s="71"/>
      <c r="I523" s="91"/>
      <c r="J523" s="232"/>
      <c r="K523" s="269">
        <v>52</v>
      </c>
      <c r="L523" s="232"/>
      <c r="M523" s="89"/>
      <c r="N523" s="232"/>
      <c r="O523" s="109"/>
      <c r="P523" s="89"/>
      <c r="Q523" s="54"/>
      <c r="S523" s="24"/>
    </row>
    <row r="524" spans="1:19">
      <c r="A524" s="29"/>
      <c r="B524" s="70">
        <f t="shared" si="9"/>
        <v>45365</v>
      </c>
      <c r="C524" s="91">
        <f t="shared" si="10"/>
        <v>78.472409695847233</v>
      </c>
      <c r="D524" s="71"/>
      <c r="E524" s="304"/>
      <c r="F524" s="268">
        <f>IF(Data!C773="",NA(),Data!C773)</f>
        <v>77</v>
      </c>
      <c r="G524" s="305">
        <f>IF(Data!E773="","",Data!E773)</f>
        <v>45359</v>
      </c>
      <c r="H524" s="71"/>
      <c r="I524" s="91"/>
      <c r="J524" s="232"/>
      <c r="K524" s="269">
        <v>52</v>
      </c>
      <c r="L524" s="232"/>
      <c r="M524" s="89"/>
      <c r="N524" s="232"/>
      <c r="O524" s="109"/>
      <c r="P524" s="89"/>
      <c r="Q524" s="24"/>
      <c r="S524" s="24"/>
    </row>
    <row r="525" spans="1:19">
      <c r="A525" s="29"/>
      <c r="B525" s="70">
        <f t="shared" si="9"/>
        <v>45372</v>
      </c>
      <c r="C525" s="91">
        <f t="shared" si="10"/>
        <v>78.204281491459056</v>
      </c>
      <c r="D525" s="71"/>
      <c r="E525" s="304"/>
      <c r="F525" s="268">
        <f>IF(Data!C774="",NA(),Data!C774)</f>
        <v>77</v>
      </c>
      <c r="G525" s="305" t="str">
        <f>IF(Data!E774="","",Data!E774)</f>
        <v/>
      </c>
      <c r="H525" s="71"/>
      <c r="I525" s="91"/>
      <c r="J525" s="232"/>
      <c r="K525" s="269">
        <v>52</v>
      </c>
      <c r="L525" s="232"/>
      <c r="M525" s="89"/>
      <c r="N525" s="232"/>
      <c r="O525" s="109"/>
      <c r="P525" s="89"/>
      <c r="Q525" s="24"/>
      <c r="S525" s="24"/>
    </row>
    <row r="526" spans="1:19">
      <c r="A526" s="29"/>
      <c r="B526" s="70">
        <f t="shared" si="9"/>
        <v>45379</v>
      </c>
      <c r="C526" s="91">
        <f t="shared" si="10"/>
        <v>78.072731470963092</v>
      </c>
      <c r="D526" s="71"/>
      <c r="E526" s="304"/>
      <c r="F526" s="268">
        <f>IF(Data!C775="",NA(),Data!C775)</f>
        <v>77</v>
      </c>
      <c r="G526" s="305" t="str">
        <f>IF(Data!E775="","",Data!E775)</f>
        <v/>
      </c>
      <c r="H526" s="71"/>
      <c r="I526" s="91"/>
      <c r="J526" s="232"/>
      <c r="K526" s="269">
        <v>52</v>
      </c>
      <c r="L526" s="232"/>
      <c r="M526" s="89"/>
      <c r="N526" s="232"/>
      <c r="O526" s="109"/>
      <c r="P526" s="89"/>
      <c r="Q526" s="54"/>
      <c r="S526" s="24"/>
    </row>
    <row r="527" spans="1:19">
      <c r="A527" s="29"/>
      <c r="B527" s="70">
        <f t="shared" si="9"/>
        <v>45386</v>
      </c>
      <c r="C527" s="91">
        <f t="shared" si="10"/>
        <v>76.563824244960301</v>
      </c>
      <c r="D527" s="71"/>
      <c r="E527" s="304"/>
      <c r="F527" s="268">
        <f>IF(Data!C776="",NA(),Data!C776)</f>
        <v>77</v>
      </c>
      <c r="H527" s="71"/>
      <c r="I527" s="91"/>
      <c r="J527" s="232"/>
      <c r="K527" s="269">
        <v>52</v>
      </c>
      <c r="L527" s="232"/>
      <c r="M527" s="89"/>
      <c r="N527" s="232"/>
      <c r="O527" s="109"/>
      <c r="P527" s="89"/>
      <c r="Q527" s="54"/>
      <c r="S527" s="24"/>
    </row>
    <row r="528" spans="1:19">
      <c r="A528" s="29"/>
      <c r="B528" s="70">
        <f t="shared" si="9"/>
        <v>45393</v>
      </c>
      <c r="C528" s="91">
        <f t="shared" si="10"/>
        <v>75.725648838841522</v>
      </c>
      <c r="D528" s="71"/>
      <c r="E528" s="304"/>
      <c r="F528" s="268">
        <f>IF(Data!C777="",NA(),Data!C777)</f>
        <v>76</v>
      </c>
      <c r="G528" s="305">
        <f>IF(Data!E777="","",Data!E777)</f>
        <v>45393</v>
      </c>
      <c r="H528" s="71"/>
      <c r="I528" s="91"/>
      <c r="J528" s="232"/>
      <c r="K528" s="269">
        <v>52</v>
      </c>
      <c r="L528" s="232"/>
      <c r="M528" s="89"/>
      <c r="N528" s="232"/>
      <c r="O528" s="109"/>
      <c r="P528" s="89"/>
      <c r="Q528" s="54"/>
      <c r="S528" s="24"/>
    </row>
    <row r="529" spans="1:19">
      <c r="A529" s="29"/>
      <c r="B529" s="70">
        <f t="shared" si="9"/>
        <v>45400</v>
      </c>
      <c r="C529" s="91">
        <f t="shared" si="10"/>
        <v>74.55409663349522</v>
      </c>
      <c r="D529" s="71"/>
      <c r="E529" s="304"/>
      <c r="F529" s="268">
        <f>IF(Data!C778="",NA(),Data!C778)</f>
        <v>76</v>
      </c>
      <c r="G529" s="305" t="str">
        <f>IF(Data!E778="","",Data!E778)</f>
        <v/>
      </c>
      <c r="H529" s="71"/>
      <c r="I529" s="91"/>
      <c r="J529" s="232"/>
      <c r="K529" s="269">
        <v>52</v>
      </c>
      <c r="L529" s="232"/>
      <c r="M529" s="89"/>
      <c r="N529" s="232"/>
      <c r="O529" s="109"/>
      <c r="P529" s="89"/>
      <c r="Q529" s="24"/>
      <c r="S529" s="24"/>
    </row>
    <row r="530" spans="1:19">
      <c r="A530" s="29"/>
      <c r="B530" s="70">
        <f t="shared" si="9"/>
        <v>45407</v>
      </c>
      <c r="C530" s="91">
        <f t="shared" si="10"/>
        <v>74.783007203797197</v>
      </c>
      <c r="D530" s="71"/>
      <c r="E530" s="304"/>
      <c r="F530" s="268">
        <f>IF(Data!C779="",NA(),Data!C779)</f>
        <v>76</v>
      </c>
      <c r="G530" s="305" t="str">
        <f>IF(Data!E779="","",Data!E779)</f>
        <v/>
      </c>
      <c r="H530" s="71"/>
      <c r="I530" s="91"/>
      <c r="J530" s="232"/>
      <c r="K530" s="269">
        <v>52</v>
      </c>
      <c r="L530" s="232"/>
      <c r="M530" s="89"/>
      <c r="N530" s="232"/>
      <c r="O530" s="109"/>
      <c r="P530" s="89"/>
      <c r="S530" s="24"/>
    </row>
    <row r="531" spans="1:19">
      <c r="A531" s="29"/>
      <c r="B531" s="70">
        <f t="shared" si="9"/>
        <v>45414</v>
      </c>
      <c r="C531" s="91">
        <f>IF(P458="",NA(),SUM(E458:P458))</f>
        <v>74.75078388384722</v>
      </c>
      <c r="D531" s="71"/>
      <c r="E531" s="304"/>
      <c r="F531" s="268">
        <f>IF(Data!C780="",NA(),Data!C780)</f>
        <v>76</v>
      </c>
      <c r="G531" s="305" t="str">
        <f>IF(Data!E779="","",Data!E779)</f>
        <v/>
      </c>
      <c r="H531" s="71"/>
      <c r="I531" s="91"/>
      <c r="J531" s="232"/>
      <c r="K531" s="269">
        <v>52</v>
      </c>
      <c r="L531" s="232"/>
      <c r="M531" s="89"/>
      <c r="N531" s="232"/>
      <c r="O531" s="109"/>
      <c r="P531" s="89"/>
      <c r="Q531" s="54"/>
      <c r="S531" s="24"/>
    </row>
    <row r="532" spans="1:19">
      <c r="A532" s="59"/>
      <c r="B532" s="70">
        <f t="shared" si="9"/>
        <v>45421</v>
      </c>
      <c r="C532" s="91">
        <f t="shared" si="10"/>
        <v>75.251788785928554</v>
      </c>
      <c r="D532" s="71"/>
      <c r="E532" s="304"/>
      <c r="F532" s="268">
        <f>IF(Data!C781="",NA(),Data!C781)</f>
        <v>76</v>
      </c>
      <c r="H532" s="71"/>
      <c r="I532" s="91"/>
      <c r="J532" s="232"/>
      <c r="K532" s="269">
        <v>52</v>
      </c>
      <c r="L532" s="232"/>
      <c r="M532" s="89"/>
      <c r="N532" s="232"/>
      <c r="O532" s="109"/>
      <c r="P532" s="89"/>
      <c r="Q532" s="54"/>
      <c r="S532" s="24"/>
    </row>
    <row r="533" spans="1:19">
      <c r="A533" s="59"/>
      <c r="B533" s="70">
        <f t="shared" si="9"/>
        <v>45428</v>
      </c>
      <c r="C533" s="91">
        <f t="shared" si="10"/>
        <v>74.968211126571802</v>
      </c>
      <c r="D533" s="71"/>
      <c r="E533" s="304"/>
      <c r="F533" s="268">
        <f>IF(Data!C782="",NA(),Data!C782)</f>
        <v>76</v>
      </c>
      <c r="G533" s="305">
        <f>IF(Data!E782="","",Data!E782)</f>
        <v>45422</v>
      </c>
      <c r="H533" s="71"/>
      <c r="I533" s="91"/>
      <c r="J533" s="232"/>
      <c r="K533" s="269">
        <v>52</v>
      </c>
      <c r="L533" s="232"/>
      <c r="M533" s="89"/>
      <c r="N533" s="232"/>
      <c r="O533" s="109"/>
      <c r="P533" s="89"/>
      <c r="S533" s="24"/>
    </row>
    <row r="534" spans="1:19">
      <c r="A534" s="59"/>
      <c r="B534" s="70">
        <f t="shared" si="9"/>
        <v>45435</v>
      </c>
      <c r="C534" s="91">
        <f t="shared" si="10"/>
        <v>75.626688064400184</v>
      </c>
      <c r="D534" s="71"/>
      <c r="E534" s="304"/>
      <c r="F534" s="268">
        <f>IF(Data!C783="",NA(),Data!C783)</f>
        <v>76</v>
      </c>
      <c r="G534" s="305" t="str">
        <f>IF(Data!E783="","",Data!E783)</f>
        <v/>
      </c>
      <c r="H534" s="71"/>
      <c r="I534" s="91"/>
      <c r="J534" s="232"/>
      <c r="K534" s="269">
        <v>52</v>
      </c>
      <c r="L534" s="232"/>
      <c r="M534" s="89"/>
      <c r="N534" s="232"/>
      <c r="O534" s="109"/>
      <c r="P534" s="89"/>
      <c r="Q534" s="24"/>
      <c r="S534" s="24"/>
    </row>
    <row r="535" spans="1:19">
      <c r="A535" s="59"/>
      <c r="B535" s="70">
        <f t="shared" si="9"/>
        <v>45442</v>
      </c>
      <c r="C535" s="91">
        <f t="shared" si="10"/>
        <v>75.150854364801589</v>
      </c>
      <c r="D535" s="71"/>
      <c r="E535" s="304"/>
      <c r="F535" s="268">
        <f>IF(Data!C784="",NA(),Data!C784)</f>
        <v>76</v>
      </c>
      <c r="G535" s="305" t="str">
        <f>IF(Data!E784="","",Data!E784)</f>
        <v/>
      </c>
      <c r="H535" s="71"/>
      <c r="I535" s="91"/>
      <c r="J535" s="232"/>
      <c r="K535" s="269">
        <v>52</v>
      </c>
      <c r="L535" s="232"/>
      <c r="M535" s="89"/>
      <c r="N535" s="232"/>
      <c r="O535" s="109"/>
      <c r="P535" s="89"/>
      <c r="Q535" s="54"/>
      <c r="S535" s="24"/>
    </row>
    <row r="536" spans="1:19">
      <c r="A536" s="29"/>
      <c r="B536" s="70">
        <f t="shared" si="9"/>
        <v>45449</v>
      </c>
      <c r="C536" s="91">
        <f t="shared" si="10"/>
        <v>75.386381282127473</v>
      </c>
      <c r="D536" s="71"/>
      <c r="E536" s="304"/>
      <c r="F536" s="268">
        <f>IF(Data!C785="",NA(),Data!C785)</f>
        <v>76</v>
      </c>
      <c r="H536" s="71"/>
      <c r="I536" s="91"/>
      <c r="J536" s="232"/>
      <c r="K536" s="269">
        <v>52</v>
      </c>
      <c r="L536" s="232"/>
      <c r="M536" s="89"/>
      <c r="N536" s="232"/>
      <c r="O536" s="109"/>
      <c r="P536" s="89"/>
      <c r="Q536" s="54"/>
      <c r="S536" s="24"/>
    </row>
    <row r="537" spans="1:19">
      <c r="A537" s="29"/>
      <c r="B537" s="70">
        <f t="shared" si="9"/>
        <v>45456</v>
      </c>
      <c r="C537" s="91">
        <f t="shared" si="10"/>
        <v>74.894926779259222</v>
      </c>
      <c r="D537" s="71"/>
      <c r="E537" s="304"/>
      <c r="F537" s="268">
        <f>IF(Data!C786="",NA(),Data!C786)</f>
        <v>76</v>
      </c>
      <c r="G537" s="305">
        <f>IF(Data!E786="","",Data!E786)</f>
        <v>45455</v>
      </c>
      <c r="H537" s="71"/>
      <c r="I537" s="91"/>
      <c r="J537" s="232"/>
      <c r="K537" s="269">
        <v>52</v>
      </c>
      <c r="L537" s="232"/>
      <c r="M537" s="89"/>
      <c r="N537" s="232"/>
      <c r="O537" s="109"/>
      <c r="P537" s="89"/>
      <c r="S537" s="24"/>
    </row>
    <row r="538" spans="1:19">
      <c r="A538" s="29"/>
      <c r="B538" s="70">
        <f t="shared" si="9"/>
        <v>45463</v>
      </c>
      <c r="C538" s="91">
        <f t="shared" si="10"/>
        <v>74.834846766683654</v>
      </c>
      <c r="D538" s="71"/>
      <c r="E538" s="304"/>
      <c r="F538" s="268">
        <f>IF(Data!C787="",NA(),Data!C787)</f>
        <v>76</v>
      </c>
      <c r="G538" s="305" t="str">
        <f>IF(Data!E787="","",Data!E787)</f>
        <v/>
      </c>
      <c r="H538" s="71"/>
      <c r="I538" s="91"/>
      <c r="J538" s="232"/>
      <c r="K538" s="269">
        <v>52</v>
      </c>
      <c r="L538" s="232"/>
      <c r="M538" s="89"/>
      <c r="N538" s="232"/>
      <c r="O538" s="109"/>
      <c r="P538" s="89"/>
      <c r="Q538" s="24"/>
      <c r="S538" s="24"/>
    </row>
    <row r="539" spans="1:19">
      <c r="A539" s="29"/>
      <c r="B539" s="70">
        <f t="shared" si="9"/>
        <v>45470</v>
      </c>
      <c r="C539" s="91">
        <f t="shared" si="10"/>
        <v>74.97543399611051</v>
      </c>
      <c r="D539" s="71"/>
      <c r="E539" s="304"/>
      <c r="F539" s="268">
        <f>IF(Data!C788="",NA(),Data!C788)</f>
        <v>76</v>
      </c>
      <c r="G539" s="305" t="str">
        <f>IF(Data!E788="","",Data!E788)</f>
        <v/>
      </c>
      <c r="H539" s="71"/>
      <c r="I539" s="91"/>
      <c r="J539" s="232"/>
      <c r="K539" s="269">
        <v>52</v>
      </c>
      <c r="L539" s="232"/>
      <c r="M539" s="89"/>
      <c r="N539" s="232"/>
      <c r="O539" s="109"/>
      <c r="P539" s="89"/>
      <c r="Q539" s="54"/>
      <c r="S539" s="24"/>
    </row>
    <row r="540" spans="1:19">
      <c r="A540" s="59"/>
      <c r="B540" s="70">
        <f t="shared" si="9"/>
        <v>45477</v>
      </c>
      <c r="C540" s="91">
        <f t="shared" si="10"/>
        <v>75.61360491709199</v>
      </c>
      <c r="D540" s="71"/>
      <c r="E540" s="304"/>
      <c r="F540" s="268">
        <f>IF(Data!C789="",NA(),Data!C789)</f>
        <v>76</v>
      </c>
      <c r="H540" s="71"/>
      <c r="I540" s="91"/>
      <c r="J540" s="232"/>
      <c r="K540" s="269">
        <v>52</v>
      </c>
      <c r="L540" s="232"/>
      <c r="M540" s="89"/>
      <c r="N540" s="232"/>
      <c r="O540" s="109"/>
      <c r="P540" s="89"/>
      <c r="Q540" s="54"/>
      <c r="S540" s="24"/>
    </row>
    <row r="541" spans="1:19">
      <c r="A541" s="59"/>
      <c r="B541" s="70">
        <f t="shared" si="9"/>
        <v>45484</v>
      </c>
      <c r="C541" s="91">
        <f t="shared" si="10"/>
        <v>75.61360491709199</v>
      </c>
      <c r="D541" s="71"/>
      <c r="E541" s="304"/>
      <c r="F541" s="268">
        <f>IF(Data!C790="",NA(),Data!C790)</f>
        <v>76</v>
      </c>
      <c r="G541" s="305" t="str">
        <f>IF(Data!E790="","",Data!E790)</f>
        <v/>
      </c>
      <c r="H541" s="71"/>
      <c r="I541" s="91"/>
      <c r="J541" s="232"/>
      <c r="K541" s="269">
        <v>52</v>
      </c>
      <c r="L541" s="232"/>
      <c r="M541" s="89"/>
      <c r="N541" s="232"/>
      <c r="O541" s="109"/>
      <c r="P541" s="89"/>
      <c r="Q541" s="54"/>
      <c r="S541" s="24"/>
    </row>
    <row r="542" spans="1:19">
      <c r="A542" s="59"/>
      <c r="B542" s="70">
        <f t="shared" si="9"/>
        <v>45491</v>
      </c>
      <c r="C542" s="91">
        <f t="shared" si="10"/>
        <v>75.61360491709199</v>
      </c>
      <c r="D542" s="71"/>
      <c r="E542" s="304"/>
      <c r="F542" s="268">
        <f>IF(Data!C791="",NA(),Data!C791)</f>
        <v>76</v>
      </c>
      <c r="G542" s="305">
        <f>IF(Data!E791="","",Data!E791)</f>
        <v>45485</v>
      </c>
      <c r="H542" s="71"/>
      <c r="I542" s="91"/>
      <c r="J542" s="232"/>
      <c r="K542" s="269">
        <v>52</v>
      </c>
      <c r="L542" s="232"/>
      <c r="M542" s="89"/>
      <c r="N542" s="232"/>
      <c r="O542" s="109"/>
      <c r="P542" s="89"/>
      <c r="Q542" s="54"/>
      <c r="S542" s="24"/>
    </row>
    <row r="543" spans="1:19" ht="13.5" thickBot="1">
      <c r="A543" s="58"/>
      <c r="B543" s="252">
        <f t="shared" si="9"/>
        <v>45498</v>
      </c>
      <c r="C543" s="125">
        <f>IF(P470="",NA(),SUM(E470:P470))</f>
        <v>76.546888807853847</v>
      </c>
      <c r="D543" s="79"/>
      <c r="E543" s="307"/>
      <c r="F543" s="271">
        <f>IF(Data!C792="",NA(),Data!C792)</f>
        <v>76</v>
      </c>
      <c r="G543" s="308" t="str">
        <f>IF(Data!E792="","",Data!E792)</f>
        <v/>
      </c>
      <c r="H543" s="79"/>
      <c r="I543" s="125"/>
      <c r="J543" s="309"/>
      <c r="K543" s="272">
        <v>52</v>
      </c>
      <c r="L543" s="309"/>
      <c r="M543" s="94"/>
      <c r="N543" s="309"/>
      <c r="O543" s="111"/>
      <c r="P543" s="94"/>
      <c r="Q543" s="54" t="s">
        <v>32</v>
      </c>
      <c r="S543" s="24"/>
    </row>
    <row r="544" spans="1:19">
      <c r="A544" s="47" t="s">
        <v>21</v>
      </c>
      <c r="B544" s="29"/>
      <c r="C544" s="29"/>
    </row>
    <row r="545" spans="1:4">
      <c r="A545" s="29" t="s">
        <v>88</v>
      </c>
      <c r="B545" s="29"/>
      <c r="C545" s="29"/>
      <c r="D545" s="298"/>
    </row>
    <row r="546" spans="1:4">
      <c r="A546" s="54" t="s">
        <v>223</v>
      </c>
      <c r="B546" s="24"/>
      <c r="C546" s="24"/>
    </row>
    <row r="547" spans="1:4">
      <c r="A547" s="54" t="s">
        <v>354</v>
      </c>
    </row>
    <row r="548" spans="1:4">
      <c r="A548" t="s">
        <v>266</v>
      </c>
    </row>
  </sheetData>
  <mergeCells count="1">
    <mergeCell ref="B30:C30"/>
  </mergeCells>
  <phoneticPr fontId="2" type="noConversion"/>
  <hyperlinks>
    <hyperlink ref="A3" location="'2023-24 Forecast'!A10" display="Weekly forecast of the upland cotton season-average farm price received (SAP) for crop year 2023/24" xr:uid="{9786C41F-FE64-4285-98DC-00983A254EAA}"/>
    <hyperlink ref="A5" location="'2023-24 Forecast'!A20" display="Explanation of forecast (table 1)" xr:uid="{7AE1078B-4DCF-4710-88AC-34687FD2A9C5}"/>
    <hyperlink ref="A6" location="'2023-24 Forecast'!A61" display="Chart of weekly futures model forecasts for the entire marketing year (figure 1)" xr:uid="{39BC59E1-3379-4E79-935D-4044BBC0D368}"/>
    <hyperlink ref="A7" location="'2023-24 Forecast'!A104" display="Explanation of detailed computational steps for the weekly forecasts for the marketing year (tables 2 through 7)" xr:uid="{7020512C-45B1-43F7-8F46-4C817E8D131A}"/>
  </hyperlinks>
  <pageMargins left="0.75" right="0.75" top="1" bottom="1" header="0.5" footer="0.5"/>
  <pageSetup scale="10" orientation="landscape" r:id="rId1"/>
  <headerFooter alignWithMargins="0"/>
  <ignoredErrors>
    <ignoredError sqref="C37:C42 C44 C46"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K105"/>
  <sheetViews>
    <sheetView zoomScaleNormal="100" workbookViewId="0">
      <selection activeCell="A6" sqref="A6"/>
    </sheetView>
  </sheetViews>
  <sheetFormatPr defaultRowHeight="12.75"/>
  <cols>
    <col min="1" max="1" width="10.5703125" customWidth="1"/>
    <col min="2" max="2" width="14.5703125" customWidth="1"/>
    <col min="3" max="3" width="18.7109375" customWidth="1"/>
    <col min="4" max="4" width="19.5703125" customWidth="1"/>
    <col min="5" max="5" width="13.28515625" customWidth="1"/>
    <col min="6" max="6" width="13.140625" customWidth="1"/>
    <col min="7" max="8" width="19" customWidth="1"/>
    <col min="9" max="9" width="15.85546875" customWidth="1"/>
    <col min="10" max="10" width="20" customWidth="1"/>
  </cols>
  <sheetData>
    <row r="1" spans="1:11" ht="18.75">
      <c r="A1" s="5" t="s">
        <v>98</v>
      </c>
      <c r="B1" s="11"/>
      <c r="C1" s="11"/>
      <c r="D1" s="44"/>
      <c r="E1" s="11"/>
      <c r="F1" s="11"/>
      <c r="G1" s="11"/>
      <c r="H1" s="11"/>
      <c r="I1" s="11"/>
      <c r="J1" s="11"/>
      <c r="K1" s="6"/>
    </row>
    <row r="2" spans="1:11" ht="18" customHeight="1">
      <c r="A2" s="193" t="s">
        <v>240</v>
      </c>
      <c r="B2" s="194"/>
      <c r="C2" s="194"/>
      <c r="D2" s="194"/>
      <c r="E2" s="194"/>
      <c r="F2" s="194"/>
      <c r="G2" s="194"/>
      <c r="H2" s="11"/>
      <c r="I2" s="11"/>
      <c r="J2" s="11"/>
      <c r="K2" s="6"/>
    </row>
    <row r="3" spans="1:11" ht="18" customHeight="1">
      <c r="A3" s="165" t="s">
        <v>404</v>
      </c>
      <c r="B3" s="165"/>
      <c r="C3" s="165"/>
      <c r="D3" s="165"/>
      <c r="E3" s="165"/>
      <c r="F3" s="11"/>
      <c r="G3" s="11"/>
      <c r="H3" s="11"/>
      <c r="I3" s="11"/>
      <c r="J3" s="11"/>
      <c r="K3" s="6"/>
    </row>
    <row r="4" spans="1:11" ht="18" customHeight="1">
      <c r="A4" s="195" t="s">
        <v>405</v>
      </c>
      <c r="B4" s="165"/>
      <c r="C4" s="165"/>
      <c r="D4" s="165"/>
      <c r="E4" s="11"/>
      <c r="F4" s="44"/>
      <c r="G4" s="11"/>
      <c r="H4" s="11"/>
      <c r="I4" s="11"/>
      <c r="J4" s="11"/>
      <c r="K4" s="6"/>
    </row>
    <row r="5" spans="1:11" ht="18.75">
      <c r="A5" s="38" t="s">
        <v>26</v>
      </c>
      <c r="B5" s="34"/>
      <c r="C5" s="34"/>
      <c r="D5" s="34"/>
      <c r="E5" s="34"/>
      <c r="F5" s="18"/>
      <c r="G5" s="18"/>
      <c r="H5" s="18"/>
      <c r="I5" s="18"/>
      <c r="J5" s="18"/>
    </row>
    <row r="6" spans="1:11" ht="12.75" customHeight="1"/>
    <row r="7" spans="1:11" ht="18.75">
      <c r="A7" s="4" t="s">
        <v>404</v>
      </c>
      <c r="B7" s="11"/>
      <c r="C7" s="11"/>
      <c r="D7" s="11"/>
    </row>
    <row r="8" spans="1:11" ht="16.5" customHeight="1">
      <c r="A8" s="221" t="s">
        <v>309</v>
      </c>
      <c r="B8" s="194"/>
      <c r="C8" s="194"/>
      <c r="D8" s="194"/>
      <c r="E8" s="194"/>
      <c r="F8" s="194"/>
      <c r="G8" s="194"/>
      <c r="H8" s="194"/>
      <c r="I8" s="194"/>
      <c r="J8" s="194"/>
    </row>
    <row r="9" spans="1:11" ht="15" customHeight="1">
      <c r="A9" s="3" t="s">
        <v>310</v>
      </c>
      <c r="B9" s="312"/>
      <c r="C9" s="312"/>
      <c r="D9" s="312"/>
      <c r="E9" s="312"/>
      <c r="F9" s="312"/>
      <c r="G9" s="312"/>
      <c r="H9" s="312"/>
      <c r="I9" s="312"/>
      <c r="J9" s="312"/>
    </row>
    <row r="10" spans="1:11" ht="14.25" customHeight="1">
      <c r="A10" s="193" t="s">
        <v>308</v>
      </c>
      <c r="B10" s="194"/>
      <c r="C10" s="194"/>
      <c r="D10" s="194"/>
      <c r="E10" s="194"/>
      <c r="F10" s="194"/>
      <c r="G10" s="194"/>
      <c r="H10" s="194"/>
      <c r="I10" s="194"/>
      <c r="J10" s="194"/>
    </row>
    <row r="11" spans="1:11" ht="15.75">
      <c r="A11" s="193" t="s">
        <v>307</v>
      </c>
      <c r="B11" s="194"/>
      <c r="C11" s="194"/>
      <c r="D11" s="194"/>
      <c r="E11" s="194"/>
      <c r="F11" s="194"/>
      <c r="G11" s="194"/>
      <c r="H11" s="194"/>
      <c r="I11" s="194"/>
      <c r="J11" s="194"/>
    </row>
    <row r="12" spans="1:11" ht="15" customHeight="1">
      <c r="A12" s="3" t="s">
        <v>165</v>
      </c>
      <c r="B12" s="4"/>
      <c r="C12" s="4"/>
      <c r="D12" s="4"/>
      <c r="E12" s="4"/>
      <c r="F12" s="4"/>
      <c r="G12" s="4"/>
      <c r="H12" s="4"/>
      <c r="I12" s="4"/>
      <c r="J12" s="4"/>
    </row>
    <row r="13" spans="1:11" ht="15" customHeight="1">
      <c r="A13" s="193" t="s">
        <v>144</v>
      </c>
      <c r="B13" s="197"/>
      <c r="C13" s="197"/>
      <c r="D13" s="197"/>
      <c r="E13" s="197"/>
      <c r="F13" s="197"/>
      <c r="G13" s="197"/>
      <c r="H13" s="197"/>
      <c r="I13" s="197"/>
      <c r="J13" s="197"/>
    </row>
    <row r="14" spans="1:11" ht="15.75">
      <c r="A14" s="193" t="s">
        <v>306</v>
      </c>
      <c r="B14" s="194"/>
      <c r="C14" s="194"/>
      <c r="D14" s="194"/>
      <c r="E14" s="194"/>
      <c r="F14" s="194"/>
      <c r="G14" s="194"/>
      <c r="H14" s="194"/>
      <c r="I14" s="194"/>
      <c r="J14" s="194"/>
    </row>
    <row r="15" spans="1:11" ht="14.25" customHeight="1">
      <c r="A15" s="3" t="s">
        <v>355</v>
      </c>
      <c r="B15" s="4"/>
      <c r="C15" s="4"/>
      <c r="D15" s="4"/>
      <c r="E15" s="4"/>
      <c r="F15" s="4"/>
      <c r="G15" s="4"/>
      <c r="H15" s="4"/>
    </row>
    <row r="16" spans="1:11" ht="14.25" customHeight="1">
      <c r="A16" s="3" t="s">
        <v>166</v>
      </c>
      <c r="B16" s="4"/>
      <c r="C16" s="4"/>
      <c r="D16" s="4"/>
      <c r="E16" s="4"/>
      <c r="F16" s="4"/>
      <c r="G16" s="4"/>
      <c r="H16" s="4"/>
      <c r="I16" s="4"/>
      <c r="J16" s="4"/>
    </row>
    <row r="17" spans="1:10" ht="15" customHeight="1">
      <c r="A17" s="3" t="s">
        <v>272</v>
      </c>
      <c r="B17" s="3"/>
      <c r="C17" s="3"/>
      <c r="D17" s="3"/>
      <c r="E17" s="3"/>
      <c r="F17" s="3"/>
      <c r="G17" s="3"/>
      <c r="H17" s="3"/>
      <c r="I17" s="3"/>
      <c r="J17" s="3"/>
    </row>
    <row r="18" spans="1:10" ht="15" customHeight="1" thickBot="1">
      <c r="A18" s="3"/>
      <c r="B18" s="3"/>
      <c r="C18" s="3"/>
      <c r="D18" s="3"/>
      <c r="E18" s="3"/>
      <c r="F18" s="3"/>
      <c r="G18" s="3"/>
      <c r="H18" s="3"/>
      <c r="I18" s="3"/>
      <c r="J18" s="3"/>
    </row>
    <row r="19" spans="1:10" ht="15.4" customHeight="1" thickBot="1">
      <c r="A19" s="86"/>
      <c r="B19" s="26" t="s">
        <v>96</v>
      </c>
      <c r="C19" s="87"/>
      <c r="D19" s="35">
        <f>LOOKUP("End of Data",Data!$H$32:'Data'!$H$96,Data!$B$32:'Data'!$B$96)</f>
        <v>45540</v>
      </c>
    </row>
    <row r="20" spans="1:10" ht="15.4" customHeight="1" thickBot="1">
      <c r="A20" s="26" t="s">
        <v>406</v>
      </c>
      <c r="B20" s="27"/>
      <c r="C20" s="27"/>
      <c r="D20" s="27"/>
      <c r="E20" s="27"/>
      <c r="F20" s="27"/>
      <c r="G20" s="27"/>
      <c r="H20" s="27"/>
      <c r="I20" s="27"/>
    </row>
    <row r="21" spans="1:10" ht="15">
      <c r="A21" s="362"/>
      <c r="B21" s="112" t="s">
        <v>41</v>
      </c>
      <c r="C21" s="112"/>
      <c r="D21" s="112" t="s">
        <v>145</v>
      </c>
      <c r="E21" s="112"/>
      <c r="F21" s="112" t="s">
        <v>146</v>
      </c>
      <c r="G21" s="112" t="s">
        <v>147</v>
      </c>
      <c r="H21" s="112"/>
      <c r="I21" s="336"/>
    </row>
    <row r="22" spans="1:10">
      <c r="A22" s="363" t="s">
        <v>148</v>
      </c>
      <c r="B22" s="231" t="s">
        <v>149</v>
      </c>
      <c r="C22" s="231" t="s">
        <v>150</v>
      </c>
      <c r="D22" s="231" t="s">
        <v>151</v>
      </c>
      <c r="E22" s="231" t="s">
        <v>152</v>
      </c>
      <c r="F22" s="231" t="s">
        <v>153</v>
      </c>
      <c r="G22" s="231" t="s">
        <v>154</v>
      </c>
      <c r="H22" s="231" t="s">
        <v>155</v>
      </c>
      <c r="I22" s="239" t="s">
        <v>156</v>
      </c>
    </row>
    <row r="23" spans="1:10" ht="54" customHeight="1">
      <c r="A23" s="326" t="s">
        <v>122</v>
      </c>
      <c r="B23" s="325" t="s">
        <v>45</v>
      </c>
      <c r="C23" s="325" t="s">
        <v>23</v>
      </c>
      <c r="D23" s="238" t="s">
        <v>157</v>
      </c>
      <c r="E23" s="325" t="s">
        <v>42</v>
      </c>
      <c r="F23" s="325" t="s">
        <v>46</v>
      </c>
      <c r="G23" s="325" t="s">
        <v>43</v>
      </c>
      <c r="H23" s="238" t="s">
        <v>167</v>
      </c>
      <c r="I23" s="240" t="s">
        <v>44</v>
      </c>
    </row>
    <row r="24" spans="1:10">
      <c r="A24" s="103"/>
      <c r="B24" s="310" t="s">
        <v>216</v>
      </c>
      <c r="C24" s="231"/>
      <c r="D24" s="231"/>
      <c r="E24" s="231"/>
      <c r="F24" s="231"/>
      <c r="G24" s="231"/>
      <c r="H24" s="231" t="s">
        <v>158</v>
      </c>
      <c r="I24" s="241" t="s">
        <v>113</v>
      </c>
    </row>
    <row r="25" spans="1:10" ht="15.75">
      <c r="A25" s="233" t="s">
        <v>62</v>
      </c>
      <c r="B25" s="71" t="s">
        <v>63</v>
      </c>
      <c r="C25" s="71">
        <f>IF(B27=0,"",B27)</f>
        <v>69.489999999999995</v>
      </c>
      <c r="D25" s="408" cm="1">
        <f t="array" ref="D25:D36">TRANSPOSE(Data!$C$490:'Data'!$N$490)</f>
        <v>-10.265601999999998</v>
      </c>
      <c r="E25" s="71">
        <f>IF(C25="","",C25+D25)</f>
        <v>59.224397999999994</v>
      </c>
      <c r="F25" s="43">
        <f>_xlfn.IFNA(LOOKUP("End of Data",Data!$Q$225:'Data'!$Q$289,Data!E$225:'Data'!$E$289),0)</f>
        <v>0</v>
      </c>
      <c r="G25" s="71">
        <f>IF(F25&gt;0,F25,E25)</f>
        <v>59.224397999999994</v>
      </c>
      <c r="H25" s="162">
        <f>Data!C650*100</f>
        <v>1.702524273680464</v>
      </c>
      <c r="I25" s="242">
        <f>(G25*H25)/100</f>
        <v>1.0083097518911273</v>
      </c>
    </row>
    <row r="26" spans="1:10" ht="15.75">
      <c r="A26" s="103" t="s">
        <v>51</v>
      </c>
      <c r="B26" s="71"/>
      <c r="C26" s="71">
        <f>IF(B27=0,"",B27)</f>
        <v>69.489999999999995</v>
      </c>
      <c r="D26" s="408">
        <v>-9.2733138088571447</v>
      </c>
      <c r="E26" s="71">
        <f t="shared" ref="E26:E36" si="0">IF(C26="","",C26+D26)</f>
        <v>60.216686191142848</v>
      </c>
      <c r="F26" s="43">
        <f>_xlfn.IFNA(LOOKUP("End of Data",Data!$Q$225:'Data'!$Q$289,Data!E$225:'Data'!$E$289),0)</f>
        <v>0</v>
      </c>
      <c r="G26" s="71">
        <f>IF(F26&gt;0,F26,E26)</f>
        <v>60.216686191142848</v>
      </c>
      <c r="H26" s="162">
        <f>Data!D650*100</f>
        <v>3.0926720349679435</v>
      </c>
      <c r="I26" s="242">
        <f t="shared" ref="I26:I36" si="1">(G26*H26)/100</f>
        <v>1.8623046142178783</v>
      </c>
    </row>
    <row r="27" spans="1:10" ht="15.75">
      <c r="A27" s="103" t="s">
        <v>52</v>
      </c>
      <c r="B27" s="43">
        <f>LOOKUP("End of Data",Data!$H$32:'Data'!$H$96,Data!$C$32:'Data'!$C$96)</f>
        <v>69.489999999999995</v>
      </c>
      <c r="C27" s="71">
        <f>IF(B29=0,"",B29)</f>
        <v>69.44</v>
      </c>
      <c r="D27" s="408">
        <v>-5.8220560000000079</v>
      </c>
      <c r="E27" s="71">
        <f t="shared" si="0"/>
        <v>63.617943999999987</v>
      </c>
      <c r="F27" s="43">
        <f>_xlfn.IFNA(LOOKUP("End of Data",Data!$Q$225:'Data'!$Q$289,Data!E$225:'Data'!$E$289),0)</f>
        <v>0</v>
      </c>
      <c r="G27" s="71">
        <f t="shared" ref="G27:G30" si="2">IF(F27&gt;0,F27,E27)</f>
        <v>63.617943999999987</v>
      </c>
      <c r="H27" s="162">
        <f>Data!E650*100</f>
        <v>7.7964193408837108</v>
      </c>
      <c r="I27" s="242">
        <f t="shared" si="1"/>
        <v>4.9599216902885672</v>
      </c>
    </row>
    <row r="28" spans="1:10" ht="15.75">
      <c r="A28" s="103" t="s">
        <v>53</v>
      </c>
      <c r="B28" s="43"/>
      <c r="C28" s="71">
        <f>IF(B29=0,"",B29)</f>
        <v>69.44</v>
      </c>
      <c r="D28" s="408">
        <v>-5.0968378095238069</v>
      </c>
      <c r="E28" s="71">
        <f t="shared" si="0"/>
        <v>64.343162190476193</v>
      </c>
      <c r="F28" s="43">
        <f>_xlfn.IFNA(LOOKUP("End of Data",Data!$Q$225:'Data'!$Q$289,Data!E$225:'Data'!$E$289),0)</f>
        <v>0</v>
      </c>
      <c r="G28" s="71">
        <f t="shared" si="2"/>
        <v>64.343162190476193</v>
      </c>
      <c r="H28" s="162">
        <f>Data!F650*100</f>
        <v>16.645463475092871</v>
      </c>
      <c r="I28" s="242">
        <f t="shared" si="1"/>
        <v>10.71021756113548</v>
      </c>
    </row>
    <row r="29" spans="1:10" ht="15.75">
      <c r="A29" s="103" t="s">
        <v>54</v>
      </c>
      <c r="B29" s="43">
        <f>LOOKUP("End of Data",Data!$H$32:'Data'!$H$96,Data!$D$32:'Data'!$D$96)</f>
        <v>69.44</v>
      </c>
      <c r="C29" s="71">
        <f>IF(B32=0,"",B32)</f>
        <v>71.25</v>
      </c>
      <c r="D29" s="408">
        <v>-6.5066140000000035</v>
      </c>
      <c r="E29" s="71">
        <f t="shared" si="0"/>
        <v>64.743386000000001</v>
      </c>
      <c r="F29" s="43">
        <f>_xlfn.IFNA(LOOKUP("End of Data",Data!$Q$225:'Data'!$Q$289,Data!E$225:'Data'!$E$289),0)</f>
        <v>0</v>
      </c>
      <c r="G29" s="71">
        <f t="shared" si="2"/>
        <v>64.743386000000001</v>
      </c>
      <c r="H29" s="162">
        <f>Data!G650*100</f>
        <v>19.502666836778847</v>
      </c>
      <c r="I29" s="242">
        <f t="shared" si="1"/>
        <v>12.626686870429719</v>
      </c>
    </row>
    <row r="30" spans="1:10" ht="15.75">
      <c r="A30" s="103" t="s">
        <v>55</v>
      </c>
      <c r="B30" s="43"/>
      <c r="C30" s="71">
        <f>IF(B32=0,"",B32)</f>
        <v>71.25</v>
      </c>
      <c r="D30" s="408">
        <v>-9.410149999999998</v>
      </c>
      <c r="E30" s="71">
        <f t="shared" si="0"/>
        <v>61.839849999999998</v>
      </c>
      <c r="F30" s="43">
        <f>_xlfn.IFNA(LOOKUP("End of Data",Data!$Q$225:'Data'!$Q$289,Data!E$225:'Data'!$E$289),0)</f>
        <v>0</v>
      </c>
      <c r="G30" s="71">
        <f t="shared" si="2"/>
        <v>61.839849999999998</v>
      </c>
      <c r="H30" s="162">
        <f>Data!H650*100</f>
        <v>19.134851786048941</v>
      </c>
      <c r="I30" s="242">
        <f t="shared" si="1"/>
        <v>11.832963642214986</v>
      </c>
    </row>
    <row r="31" spans="1:10" ht="15.75">
      <c r="A31" s="103" t="s">
        <v>56</v>
      </c>
      <c r="B31" s="43"/>
      <c r="C31" s="71">
        <f>IF(B32=0,"",B32)</f>
        <v>71.25</v>
      </c>
      <c r="D31" s="408">
        <v>-9.9792000000000005</v>
      </c>
      <c r="E31" s="71">
        <f t="shared" si="0"/>
        <v>61.270800000000001</v>
      </c>
      <c r="F31" s="43">
        <f>_xlfn.IFNA(LOOKUP("End of Data",Data!$Q$225:'Data'!$Q$289,Data!E$225:'Data'!$E$289),0)</f>
        <v>0</v>
      </c>
      <c r="G31" s="71">
        <f>IF(F31&gt;0,F31,E31)</f>
        <v>61.270800000000001</v>
      </c>
      <c r="H31" s="162">
        <f>Data!I650*100</f>
        <v>9.2927796036685404</v>
      </c>
      <c r="I31" s="242">
        <f t="shared" si="1"/>
        <v>5.6937604054045439</v>
      </c>
    </row>
    <row r="32" spans="1:10" ht="15.75">
      <c r="A32" s="103" t="s">
        <v>57</v>
      </c>
      <c r="B32" s="43">
        <f>LOOKUP("End of Data",Data!$H$32:'Data'!$H$96,Data!$E$32:'Data'!$E$96)</f>
        <v>71.25</v>
      </c>
      <c r="C32" s="71">
        <f>IF(B34=0,"",B34)</f>
        <v>72.510000000000005</v>
      </c>
      <c r="D32" s="408">
        <v>-9.799367826086959</v>
      </c>
      <c r="E32" s="71">
        <f t="shared" si="0"/>
        <v>62.710632173913048</v>
      </c>
      <c r="F32" s="43">
        <f>_xlfn.IFNA(LOOKUP("End of Data",Data!$Q$225:'Data'!$Q$289,Data!E$225:'Data'!$E$289),0)</f>
        <v>0</v>
      </c>
      <c r="G32" s="71">
        <f t="shared" ref="G32:G36" si="3">IF(F32&gt;0,F32,E32)</f>
        <v>62.710632173913048</v>
      </c>
      <c r="H32" s="162">
        <f>Data!J650*100</f>
        <v>5.9075996156834325</v>
      </c>
      <c r="I32" s="242">
        <f t="shared" si="1"/>
        <v>3.7046930652987387</v>
      </c>
    </row>
    <row r="33" spans="1:10" ht="15.75">
      <c r="A33" s="103" t="s">
        <v>58</v>
      </c>
      <c r="B33" s="43"/>
      <c r="C33" s="71">
        <f>IF(B34=0,"",B34)</f>
        <v>72.510000000000005</v>
      </c>
      <c r="D33" s="408">
        <v>-8.2367864912280737</v>
      </c>
      <c r="E33" s="71">
        <f t="shared" si="0"/>
        <v>64.273213508771931</v>
      </c>
      <c r="F33" s="43">
        <f>_xlfn.IFNA(LOOKUP("End of Data",Data!$Q$225:'Data'!$Q$289,Data!E$225:'Data'!$E$289),0)</f>
        <v>0</v>
      </c>
      <c r="G33" s="71">
        <f t="shared" si="3"/>
        <v>64.273213508771931</v>
      </c>
      <c r="H33" s="162">
        <f>Data!K650*100</f>
        <v>4.1944735193303062</v>
      </c>
      <c r="I33" s="242">
        <f t="shared" si="1"/>
        <v>2.6959229206480675</v>
      </c>
    </row>
    <row r="34" spans="1:10" ht="15.75">
      <c r="A34" s="103" t="s">
        <v>59</v>
      </c>
      <c r="B34" s="43">
        <f>LOOKUP("End of Data",Data!$H$32:'Data'!$H$96,Data!$F$32:'Data'!$F$96)</f>
        <v>72.510000000000005</v>
      </c>
      <c r="C34" s="71">
        <f>IF(B36=0,"",B36)</f>
        <v>73.16</v>
      </c>
      <c r="D34" s="408">
        <v>-6.1074732727272707</v>
      </c>
      <c r="E34" s="71">
        <f t="shared" si="0"/>
        <v>67.052526727272721</v>
      </c>
      <c r="F34" s="43">
        <f>_xlfn.IFNA(LOOKUP("End of Data",Data!$Q$225:'Data'!$Q$289,Data!E$225:'Data'!$E$289),0)</f>
        <v>0</v>
      </c>
      <c r="G34" s="71">
        <f t="shared" si="3"/>
        <v>67.052526727272721</v>
      </c>
      <c r="H34" s="162">
        <f>Data!L650*100</f>
        <v>3.5113423963491117</v>
      </c>
      <c r="I34" s="242">
        <f t="shared" si="1"/>
        <v>2.3544437987980462</v>
      </c>
    </row>
    <row r="35" spans="1:10" ht="15.75">
      <c r="A35" s="103" t="s">
        <v>60</v>
      </c>
      <c r="B35" s="43"/>
      <c r="C35" s="71">
        <f>IF(B36=0,"",B36)</f>
        <v>73.16</v>
      </c>
      <c r="D35" s="408">
        <v>-3.772775142857145</v>
      </c>
      <c r="E35" s="71">
        <f t="shared" si="0"/>
        <v>69.387224857142854</v>
      </c>
      <c r="F35" s="43">
        <f>_xlfn.IFNA(LOOKUP("End of Data",Data!$Q$225:'Data'!$Q$289,Data!E$225:'Data'!$E$289),0)</f>
        <v>0</v>
      </c>
      <c r="G35" s="71">
        <f t="shared" si="3"/>
        <v>69.387224857142854</v>
      </c>
      <c r="H35" s="162">
        <f>Data!M650*100</f>
        <v>2.6818796823150168</v>
      </c>
      <c r="I35" s="242">
        <f t="shared" si="1"/>
        <v>1.8608818855659492</v>
      </c>
    </row>
    <row r="36" spans="1:10" ht="15.75">
      <c r="A36" s="103" t="s">
        <v>61</v>
      </c>
      <c r="B36" s="43">
        <f>LOOKUP("End of Data",Data!$H$32:'Data'!$H$96,Data!$G$32:'Data'!$G$96)</f>
        <v>73.16</v>
      </c>
      <c r="C36" s="71">
        <f>IF(B36=0,"",B36)</f>
        <v>73.16</v>
      </c>
      <c r="D36" s="408">
        <v>1.5976199999999992</v>
      </c>
      <c r="E36" s="71">
        <f t="shared" si="0"/>
        <v>74.757620000000003</v>
      </c>
      <c r="F36" s="43">
        <f>_xlfn.IFNA(LOOKUP("End of Data",Data!$Q$225:'Data'!$Q$289,Data!E$225:'Data'!$E$289),0)</f>
        <v>0</v>
      </c>
      <c r="G36" s="71">
        <f t="shared" si="3"/>
        <v>74.757620000000003</v>
      </c>
      <c r="H36" s="162">
        <f>Data!N650*100</f>
        <v>6.5373274352008108</v>
      </c>
      <c r="I36" s="242">
        <f t="shared" si="1"/>
        <v>4.8871504021631686</v>
      </c>
    </row>
    <row r="37" spans="1:10" ht="13.5" thickBot="1">
      <c r="A37" s="234"/>
      <c r="B37" s="79" t="s">
        <v>63</v>
      </c>
      <c r="C37" s="79"/>
      <c r="D37" s="79"/>
      <c r="E37" s="79"/>
      <c r="F37" s="79"/>
      <c r="G37" s="235" t="s">
        <v>50</v>
      </c>
      <c r="H37" s="236">
        <f>SUM(H25:H36)</f>
        <v>99.999999999999986</v>
      </c>
      <c r="I37" s="243"/>
      <c r="J37" s="162"/>
    </row>
    <row r="38" spans="1:10" ht="13.5" thickBot="1">
      <c r="B38" s="71"/>
      <c r="C38" s="71"/>
      <c r="D38" s="71"/>
      <c r="E38" s="71"/>
      <c r="F38" s="71"/>
      <c r="G38" s="71"/>
    </row>
    <row r="39" spans="1:10" ht="15.75">
      <c r="A39" s="244" t="s">
        <v>86</v>
      </c>
      <c r="B39" s="245"/>
      <c r="C39" s="245"/>
      <c r="D39" s="246"/>
      <c r="E39" s="246"/>
      <c r="F39" s="246"/>
      <c r="G39" s="246"/>
      <c r="H39" s="246"/>
      <c r="I39" s="246"/>
      <c r="J39" s="247"/>
    </row>
    <row r="40" spans="1:10" ht="16.5" thickBot="1">
      <c r="A40" s="183"/>
      <c r="B40" s="184"/>
      <c r="C40" s="184"/>
      <c r="D40" s="181"/>
      <c r="E40" s="181"/>
      <c r="F40" s="181"/>
      <c r="G40" s="181"/>
      <c r="H40" s="181"/>
      <c r="I40" s="181"/>
      <c r="J40" s="182"/>
    </row>
    <row r="41" spans="1:10" ht="15" thickBot="1">
      <c r="A41" s="185" t="s">
        <v>138</v>
      </c>
      <c r="B41" s="181"/>
      <c r="C41" s="181"/>
      <c r="D41" s="181"/>
      <c r="E41" s="181"/>
      <c r="F41" s="181"/>
      <c r="G41" s="181"/>
      <c r="H41" s="181"/>
      <c r="I41" s="186">
        <f>SUM(I25:I36)</f>
        <v>64.197256608056279</v>
      </c>
      <c r="J41" s="182"/>
    </row>
    <row r="42" spans="1:10" ht="13.5" thickBot="1">
      <c r="A42" s="187"/>
      <c r="B42" s="180"/>
      <c r="C42" s="180"/>
      <c r="D42" s="188"/>
      <c r="E42" s="180"/>
      <c r="F42" s="180"/>
      <c r="G42" s="180"/>
      <c r="H42" s="180"/>
      <c r="I42" s="180"/>
      <c r="J42" s="189"/>
    </row>
    <row r="43" spans="1:10" ht="14.25">
      <c r="A43" s="54" t="s">
        <v>260</v>
      </c>
      <c r="D43" s="10"/>
      <c r="F43" s="22"/>
      <c r="H43" s="10"/>
    </row>
    <row r="44" spans="1:10">
      <c r="A44" s="54" t="s">
        <v>312</v>
      </c>
      <c r="I44" t="s">
        <v>63</v>
      </c>
    </row>
    <row r="45" spans="1:10">
      <c r="A45" s="54" t="s">
        <v>160</v>
      </c>
    </row>
    <row r="46" spans="1:10">
      <c r="A46" s="54" t="s">
        <v>161</v>
      </c>
    </row>
    <row r="47" spans="1:10" ht="15.75">
      <c r="A47" s="54" t="s">
        <v>266</v>
      </c>
      <c r="C47" s="10"/>
      <c r="E47" s="71"/>
      <c r="F47" s="10"/>
      <c r="G47" s="3"/>
      <c r="H47" s="82"/>
    </row>
    <row r="48" spans="1:10" ht="15.75">
      <c r="A48" s="54"/>
      <c r="C48" s="10"/>
      <c r="E48" s="71"/>
      <c r="F48" s="10"/>
      <c r="G48" s="3"/>
      <c r="H48" s="82"/>
    </row>
    <row r="49" spans="1:10" ht="15.75">
      <c r="A49" s="4" t="s">
        <v>405</v>
      </c>
      <c r="B49" s="3"/>
      <c r="C49" s="3"/>
      <c r="D49" s="3"/>
      <c r="H49" s="71"/>
      <c r="I49" s="71"/>
    </row>
    <row r="50" spans="1:10" ht="15.75">
      <c r="A50" s="193" t="s">
        <v>409</v>
      </c>
      <c r="B50" s="193"/>
      <c r="C50" s="193"/>
      <c r="D50" s="193"/>
      <c r="E50" s="193"/>
      <c r="F50" s="193"/>
      <c r="G50" s="193"/>
      <c r="H50" s="7"/>
    </row>
    <row r="51" spans="1:10" ht="18.600000000000001" customHeight="1">
      <c r="A51" s="193" t="s">
        <v>374</v>
      </c>
      <c r="B51" s="193"/>
      <c r="C51" s="193"/>
      <c r="D51" s="193"/>
      <c r="E51" s="193"/>
      <c r="F51" s="193"/>
      <c r="G51" s="193"/>
      <c r="H51" s="7"/>
    </row>
    <row r="52" spans="1:10" ht="18" customHeight="1">
      <c r="A52" s="221" t="s">
        <v>316</v>
      </c>
      <c r="B52" s="194"/>
      <c r="C52" s="194"/>
      <c r="D52" s="194"/>
      <c r="E52" s="194"/>
      <c r="F52" s="194"/>
      <c r="G52" s="194"/>
      <c r="H52" s="194"/>
      <c r="I52" s="194"/>
      <c r="J52" s="194"/>
    </row>
    <row r="53" spans="1:10" ht="15.75">
      <c r="A53" s="3" t="s">
        <v>317</v>
      </c>
      <c r="B53" s="312"/>
      <c r="C53" s="312"/>
      <c r="D53" s="312"/>
      <c r="E53" s="312"/>
      <c r="F53" s="312"/>
      <c r="G53" s="312"/>
      <c r="H53" s="6"/>
      <c r="I53" s="6"/>
    </row>
    <row r="54" spans="1:10" ht="18.75" customHeight="1">
      <c r="A54" s="193" t="s">
        <v>318</v>
      </c>
      <c r="B54" s="194"/>
      <c r="C54" s="194"/>
      <c r="D54" s="194"/>
      <c r="E54" s="194"/>
      <c r="F54" s="194"/>
      <c r="G54" s="194"/>
      <c r="H54" s="194"/>
      <c r="I54" s="194"/>
      <c r="J54" s="194"/>
    </row>
    <row r="55" spans="1:10" ht="15.75">
      <c r="A55" s="3" t="s">
        <v>319</v>
      </c>
      <c r="B55" s="4"/>
      <c r="C55" s="4"/>
      <c r="D55" s="4"/>
      <c r="E55" s="4"/>
      <c r="F55" s="4"/>
      <c r="G55" s="4"/>
      <c r="H55" s="4"/>
      <c r="I55" s="3"/>
    </row>
    <row r="56" spans="1:10" ht="17.25" customHeight="1">
      <c r="A56" s="193" t="s">
        <v>314</v>
      </c>
      <c r="B56" s="197"/>
      <c r="C56" s="197"/>
      <c r="D56" s="197"/>
      <c r="E56" s="197"/>
      <c r="F56" s="197"/>
      <c r="G56" s="197"/>
      <c r="H56" s="197"/>
      <c r="I56" s="197"/>
      <c r="J56" s="197"/>
    </row>
    <row r="57" spans="1:10" ht="15.75" customHeight="1">
      <c r="A57" s="3" t="s">
        <v>315</v>
      </c>
      <c r="B57" s="6"/>
      <c r="C57" s="6"/>
      <c r="D57" s="6"/>
      <c r="E57" s="6"/>
      <c r="I57" s="3"/>
    </row>
    <row r="58" spans="1:10" ht="15.75">
      <c r="A58" s="193" t="s">
        <v>306</v>
      </c>
      <c r="B58" s="194"/>
      <c r="C58" s="194"/>
      <c r="D58" s="194"/>
      <c r="E58" s="194"/>
      <c r="F58" s="194"/>
      <c r="G58" s="194"/>
      <c r="H58" s="194"/>
      <c r="I58" s="194"/>
      <c r="J58" s="194"/>
    </row>
    <row r="59" spans="1:10" ht="15.75">
      <c r="A59" s="3" t="s">
        <v>311</v>
      </c>
      <c r="B59" s="4"/>
      <c r="C59" s="4"/>
      <c r="D59" s="4"/>
      <c r="E59" s="4"/>
      <c r="F59" s="4"/>
      <c r="G59" s="4"/>
      <c r="H59" s="4"/>
    </row>
    <row r="60" spans="1:10" ht="14.25" customHeight="1">
      <c r="A60" s="3" t="s">
        <v>168</v>
      </c>
      <c r="B60" s="4"/>
      <c r="C60" s="4"/>
      <c r="D60" s="4"/>
      <c r="E60" s="4"/>
      <c r="F60" s="4"/>
      <c r="G60" s="4"/>
      <c r="H60" s="4"/>
      <c r="I60" s="4"/>
      <c r="J60" s="4"/>
    </row>
    <row r="61" spans="1:10" ht="15" customHeight="1">
      <c r="A61" s="3" t="s">
        <v>272</v>
      </c>
      <c r="B61" s="3"/>
      <c r="C61" s="3"/>
      <c r="D61" s="3"/>
      <c r="E61" s="3"/>
      <c r="F61" s="3"/>
      <c r="G61" s="3"/>
      <c r="H61" s="3"/>
      <c r="I61" s="3"/>
      <c r="J61" s="3"/>
    </row>
    <row r="62" spans="1:10" ht="15" customHeight="1" thickBot="1">
      <c r="A62" s="3"/>
      <c r="B62" s="3"/>
      <c r="C62" s="3"/>
      <c r="D62" s="3"/>
      <c r="E62" s="3"/>
      <c r="F62" s="3"/>
      <c r="G62" s="3"/>
      <c r="H62" s="3"/>
      <c r="I62" s="3"/>
      <c r="J62" s="3"/>
    </row>
    <row r="63" spans="1:10" ht="16.5" thickBot="1">
      <c r="B63" s="26" t="s">
        <v>40</v>
      </c>
      <c r="D63" s="35">
        <f>LOOKUP("End of Data",Data!$H$105:'Data'!$H$171,Data!$B$105:'Data'!$B$171)</f>
        <v>45505</v>
      </c>
    </row>
    <row r="64" spans="1:10" ht="16.5" thickBot="1">
      <c r="A64" s="26" t="s">
        <v>407</v>
      </c>
      <c r="B64" s="27"/>
      <c r="C64" s="27"/>
      <c r="D64" s="27"/>
      <c r="E64" s="27"/>
      <c r="F64" s="27"/>
      <c r="G64" s="27"/>
      <c r="H64" s="27"/>
      <c r="I64" s="27"/>
    </row>
    <row r="65" spans="1:9" ht="15">
      <c r="A65" s="362"/>
      <c r="B65" s="112" t="s">
        <v>41</v>
      </c>
      <c r="C65" s="335"/>
      <c r="D65" s="112" t="s">
        <v>145</v>
      </c>
      <c r="E65" s="112"/>
      <c r="F65" s="112" t="s">
        <v>146</v>
      </c>
      <c r="G65" s="112" t="s">
        <v>147</v>
      </c>
      <c r="H65" s="112"/>
      <c r="I65" s="336"/>
    </row>
    <row r="66" spans="1:9">
      <c r="A66" s="363" t="s">
        <v>148</v>
      </c>
      <c r="B66" s="231" t="s">
        <v>149</v>
      </c>
      <c r="C66" s="231" t="s">
        <v>150</v>
      </c>
      <c r="D66" s="231" t="s">
        <v>151</v>
      </c>
      <c r="E66" s="231" t="s">
        <v>152</v>
      </c>
      <c r="F66" s="231" t="s">
        <v>153</v>
      </c>
      <c r="G66" s="231" t="s">
        <v>154</v>
      </c>
      <c r="H66" s="231" t="s">
        <v>155</v>
      </c>
      <c r="I66" s="239" t="s">
        <v>156</v>
      </c>
    </row>
    <row r="67" spans="1:9" ht="53.25" customHeight="1">
      <c r="A67" s="326" t="s">
        <v>122</v>
      </c>
      <c r="B67" s="325" t="s">
        <v>45</v>
      </c>
      <c r="C67" s="325" t="s">
        <v>23</v>
      </c>
      <c r="D67" s="325" t="s">
        <v>169</v>
      </c>
      <c r="E67" s="325" t="s">
        <v>42</v>
      </c>
      <c r="F67" s="325" t="s">
        <v>46</v>
      </c>
      <c r="G67" s="325" t="s">
        <v>43</v>
      </c>
      <c r="H67" s="325" t="s">
        <v>167</v>
      </c>
      <c r="I67" s="240" t="s">
        <v>44</v>
      </c>
    </row>
    <row r="68" spans="1:9">
      <c r="A68" s="103"/>
      <c r="B68" s="310" t="s">
        <v>216</v>
      </c>
      <c r="H68" s="231" t="s">
        <v>158</v>
      </c>
      <c r="I68" s="87" t="s">
        <v>108</v>
      </c>
    </row>
    <row r="69" spans="1:9" ht="15.75">
      <c r="A69" s="103" t="s">
        <v>106</v>
      </c>
      <c r="B69" s="71" t="s">
        <v>63</v>
      </c>
      <c r="C69" s="82" t="str">
        <f>IF(B71=0,"",B71)</f>
        <v/>
      </c>
      <c r="D69" s="408" cm="1">
        <f t="array" ref="D69:D80">TRANSPOSE(Data!$C$489:'Data'!$N$489)</f>
        <v>-8.8676020000000015</v>
      </c>
      <c r="E69" s="82" t="str">
        <f>IF(C69="","",C69+D69)</f>
        <v/>
      </c>
      <c r="F69" s="43">
        <f>LOOKUP("End of Data",Data!$Q$298:'Data'!$Q$364,Data!$E$298:'Data'!$E$364)</f>
        <v>76.400000000000006</v>
      </c>
      <c r="G69" s="71">
        <f>IF(F69&gt;0,F69,E69)</f>
        <v>76.400000000000006</v>
      </c>
      <c r="H69" s="162">
        <f>Data!C$649*100</f>
        <v>1.7475950933006308</v>
      </c>
      <c r="I69" s="242">
        <f t="shared" ref="I69:I80" si="4">(G69*H69)/100</f>
        <v>1.3351626512816821</v>
      </c>
    </row>
    <row r="70" spans="1:9" ht="15.75">
      <c r="A70" s="103" t="s">
        <v>51</v>
      </c>
      <c r="B70" s="71"/>
      <c r="C70" s="82" t="str">
        <f>IF(B71=0,"",B71)</f>
        <v/>
      </c>
      <c r="D70" s="408">
        <v>-7.715313808857144</v>
      </c>
      <c r="E70" s="82" t="str">
        <f t="shared" ref="E70:E80" si="5">IF(C70="","",C70+D70)</f>
        <v/>
      </c>
      <c r="F70" s="43">
        <f>LOOKUP("End of Data",Data!$Q$298:'Data'!$Q$364,Data!$F$298:'Data'!$F$364)</f>
        <v>76.3</v>
      </c>
      <c r="G70" s="71">
        <f t="shared" ref="G70:G80" si="6">IF(F70&gt;0,F70,E70)</f>
        <v>76.3</v>
      </c>
      <c r="H70" s="162">
        <f>Data!D$649*100</f>
        <v>2.9586065457930548</v>
      </c>
      <c r="I70" s="242">
        <f t="shared" si="4"/>
        <v>2.2574167944401005</v>
      </c>
    </row>
    <row r="71" spans="1:9" ht="15.75">
      <c r="A71" s="103" t="s">
        <v>52</v>
      </c>
      <c r="B71" s="43">
        <f>LOOKUP("End of Data",Data!$H$105:'Data'!$H$171,Data!$C$105:'Data'!$C$171)</f>
        <v>0</v>
      </c>
      <c r="C71" s="82" t="str">
        <f>IF(B73=0,"",B73)</f>
        <v/>
      </c>
      <c r="D71" s="408">
        <v>-4.782056000000007</v>
      </c>
      <c r="E71" s="82" t="str">
        <f t="shared" si="5"/>
        <v/>
      </c>
      <c r="F71" s="43">
        <f>LOOKUP("End of Data",Data!$Q$298:'Data'!$Q$364,Data!$G$298:'Data'!$G$364)</f>
        <v>75.099999999999994</v>
      </c>
      <c r="G71" s="71">
        <f t="shared" si="6"/>
        <v>75.099999999999994</v>
      </c>
      <c r="H71" s="162">
        <f>Data!E$649*100</f>
        <v>7.2331278218608004</v>
      </c>
      <c r="I71" s="242">
        <f t="shared" si="4"/>
        <v>5.432078994217461</v>
      </c>
    </row>
    <row r="72" spans="1:9" ht="15.75">
      <c r="A72" s="103" t="s">
        <v>53</v>
      </c>
      <c r="B72" s="71" t="s">
        <v>63</v>
      </c>
      <c r="C72" s="82" t="str">
        <f>IF(B73=0,"",B73)</f>
        <v/>
      </c>
      <c r="D72" s="408">
        <v>-4.6188378095238063</v>
      </c>
      <c r="E72" s="82" t="str">
        <f t="shared" si="5"/>
        <v/>
      </c>
      <c r="F72" s="43">
        <f>LOOKUP("End of Data",Data!$Q$298:'Data'!$Q$364,Data!$H$298:'Data'!$H$364)</f>
        <v>72.400000000000006</v>
      </c>
      <c r="G72" s="71">
        <f t="shared" si="6"/>
        <v>72.400000000000006</v>
      </c>
      <c r="H72" s="162">
        <f>Data!F$649*100</f>
        <v>16.74977212385777</v>
      </c>
      <c r="I72" s="242">
        <f t="shared" si="4"/>
        <v>12.126835017673027</v>
      </c>
    </row>
    <row r="73" spans="1:9" ht="15.75">
      <c r="A73" s="103" t="s">
        <v>54</v>
      </c>
      <c r="B73" s="43">
        <f>LOOKUP("End of Data",Data!$H$105:'Data'!$H$171,Data!$D$105:'Data'!$D$171)</f>
        <v>0</v>
      </c>
      <c r="C73" s="82" t="str">
        <f>IF(B76=0,"",B76)</f>
        <v/>
      </c>
      <c r="D73" s="408">
        <v>-5.5366140000000019</v>
      </c>
      <c r="E73" s="82" t="str">
        <f t="shared" si="5"/>
        <v/>
      </c>
      <c r="F73" s="43">
        <f>LOOKUP("End of Data",Data!$Q$298:'Data'!$Q$364,Data!$I$298:'Data'!$I$364)</f>
        <v>73.2</v>
      </c>
      <c r="G73" s="71">
        <f t="shared" si="6"/>
        <v>73.2</v>
      </c>
      <c r="H73" s="162">
        <f>Data!G$649*100</f>
        <v>18.848263696505683</v>
      </c>
      <c r="I73" s="242">
        <f t="shared" si="4"/>
        <v>13.796929025842159</v>
      </c>
    </row>
    <row r="74" spans="1:9" ht="15.75">
      <c r="A74" s="103" t="s">
        <v>55</v>
      </c>
      <c r="B74" s="71" t="s">
        <v>63</v>
      </c>
      <c r="C74" s="82" t="str">
        <f>IF(B76=0,"",B76)</f>
        <v/>
      </c>
      <c r="D74" s="408">
        <v>-9.4807500000000005</v>
      </c>
      <c r="E74" s="82" t="str">
        <f t="shared" si="5"/>
        <v/>
      </c>
      <c r="F74" s="43">
        <f>LOOKUP("End of Data",Data!$Q$298:'Data'!$Q$364,Data!$J$298:'Data'!$J$364)</f>
        <v>76.400000000000006</v>
      </c>
      <c r="G74" s="71">
        <f t="shared" si="6"/>
        <v>76.400000000000006</v>
      </c>
      <c r="H74" s="162">
        <f>Data!H$649*100</f>
        <v>19.482466427014682</v>
      </c>
      <c r="I74" s="242">
        <f t="shared" si="4"/>
        <v>14.884604350239217</v>
      </c>
    </row>
    <row r="75" spans="1:9" ht="15.75">
      <c r="A75" s="103" t="s">
        <v>56</v>
      </c>
      <c r="B75" s="71" t="s">
        <v>63</v>
      </c>
      <c r="C75" s="82" t="str">
        <f>IF(B76=0,"",B76)</f>
        <v/>
      </c>
      <c r="D75" s="408">
        <v>-8.1800000000000015</v>
      </c>
      <c r="E75" s="82" t="str">
        <f t="shared" si="5"/>
        <v/>
      </c>
      <c r="F75" s="43">
        <f>LOOKUP("End of Data",Data!$Q$298:'Data'!$Q$364,Data!$K$298:'Data'!$K$364)</f>
        <v>77.599999999999994</v>
      </c>
      <c r="G75" s="71">
        <f t="shared" si="6"/>
        <v>77.599999999999994</v>
      </c>
      <c r="H75" s="162">
        <f>Data!I$649*100</f>
        <v>9.3131280413538313</v>
      </c>
      <c r="I75" s="242">
        <f t="shared" si="4"/>
        <v>7.2269873600905727</v>
      </c>
    </row>
    <row r="76" spans="1:9" ht="15.75">
      <c r="A76" s="103" t="s">
        <v>57</v>
      </c>
      <c r="B76" s="43">
        <f>LOOKUP("End of Data",Data!$H$105:'Data'!$H$171,Data!$E$105:'Data'!$E$171)</f>
        <v>0</v>
      </c>
      <c r="C76" s="82" t="str">
        <f>IF(B78=0,"",B78)</f>
        <v/>
      </c>
      <c r="D76" s="408">
        <v>-9.0013678260869572</v>
      </c>
      <c r="E76" s="71" t="str">
        <f t="shared" si="5"/>
        <v/>
      </c>
      <c r="F76" s="43">
        <f>LOOKUP("End of Data",Data!$Q$298:'Data'!$Q$364,Data!$L$298:'Data'!$L$364)</f>
        <v>81.8</v>
      </c>
      <c r="G76" s="71">
        <f t="shared" si="6"/>
        <v>81.8</v>
      </c>
      <c r="H76" s="162">
        <f>Data!J$649*100</f>
        <v>6.9954016723025383</v>
      </c>
      <c r="I76" s="242">
        <f t="shared" si="4"/>
        <v>5.7222385679434762</v>
      </c>
    </row>
    <row r="77" spans="1:9" ht="15.75">
      <c r="A77" s="103" t="s">
        <v>58</v>
      </c>
      <c r="B77" s="71" t="s">
        <v>63</v>
      </c>
      <c r="C77" s="71" t="str">
        <f>IF(B78=0,"",B78)</f>
        <v/>
      </c>
      <c r="D77" s="408">
        <v>-9.5507864912280755</v>
      </c>
      <c r="E77" s="71" t="str">
        <f t="shared" si="5"/>
        <v/>
      </c>
      <c r="F77" s="43">
        <f>LOOKUP("End of Data",Data!$Q$298:'Data'!$Q$364,Data!$M$298:'Data'!$M$364)</f>
        <v>80.8</v>
      </c>
      <c r="G77" s="71">
        <f t="shared" si="6"/>
        <v>80.8</v>
      </c>
      <c r="H77" s="162">
        <f>Data!K$649*100</f>
        <v>4.6556360628947608</v>
      </c>
      <c r="I77" s="242">
        <f t="shared" si="4"/>
        <v>3.7617539388189662</v>
      </c>
    </row>
    <row r="78" spans="1:9" ht="15.75">
      <c r="A78" s="103" t="s">
        <v>59</v>
      </c>
      <c r="B78" s="43">
        <f>LOOKUP("End of Data",Data!$H$105:'Data'!$H$171,Data!$F$105:'Data'!$F$171)</f>
        <v>0</v>
      </c>
      <c r="C78" s="71" t="str">
        <f>IF(B80=0,"",B80)</f>
        <v/>
      </c>
      <c r="D78" s="408">
        <v>-8.388745999999994</v>
      </c>
      <c r="E78" s="71" t="str">
        <f t="shared" si="5"/>
        <v/>
      </c>
      <c r="F78" s="43">
        <f>LOOKUP("End of Data",Data!$Q$298:'Data'!$Q$364,Data!$N$298:'Data'!$N$364)</f>
        <v>83.2</v>
      </c>
      <c r="G78" s="71">
        <f t="shared" si="6"/>
        <v>83.2</v>
      </c>
      <c r="H78" s="162">
        <f>Data!L$649*100</f>
        <v>3.4943469718115461</v>
      </c>
      <c r="I78" s="242">
        <f t="shared" si="4"/>
        <v>2.9072966805472067</v>
      </c>
    </row>
    <row r="79" spans="1:9" ht="15.75">
      <c r="A79" s="103" t="s">
        <v>60</v>
      </c>
      <c r="B79" s="82" t="s">
        <v>63</v>
      </c>
      <c r="C79" s="71" t="str">
        <f>IF(B80=0,"",B80)</f>
        <v/>
      </c>
      <c r="D79" s="408">
        <v>-6.3759179999999986</v>
      </c>
      <c r="E79" s="71" t="str">
        <f t="shared" si="5"/>
        <v/>
      </c>
      <c r="F79" s="43">
        <f>LOOKUP("End of Data",Data!$Q$298:'Data'!$Q$364,Data!$O$298:'Data'!$O$364)</f>
        <v>81.900000000000006</v>
      </c>
      <c r="G79" s="71">
        <f t="shared" si="6"/>
        <v>81.900000000000006</v>
      </c>
      <c r="H79" s="162">
        <f>Data!M$649*100</f>
        <v>2.7041787036327225</v>
      </c>
      <c r="I79" s="242">
        <f t="shared" si="4"/>
        <v>2.2147223582751998</v>
      </c>
    </row>
    <row r="80" spans="1:9" ht="15.75">
      <c r="A80" s="103" t="s">
        <v>61</v>
      </c>
      <c r="B80" s="43">
        <f>LOOKUP("End of Data",Data!$H$105:'Data'!$H$171,Data!$G$105:'Data'!$G$171)</f>
        <v>0</v>
      </c>
      <c r="C80" s="71" t="str">
        <f>IF(B80=0,"",B80)</f>
        <v/>
      </c>
      <c r="D80" s="408">
        <v>-0.92438000000000076</v>
      </c>
      <c r="E80" s="71" t="str">
        <f t="shared" si="5"/>
        <v/>
      </c>
      <c r="F80" s="43">
        <f>LOOKUP("End of Data",Data!$Q$298:'Data'!$Q$364,Data!$P$298:'Data'!$P$364)</f>
        <v>83.9</v>
      </c>
      <c r="G80" s="71">
        <f t="shared" si="6"/>
        <v>83.9</v>
      </c>
      <c r="H80" s="162">
        <f>Data!N$649*100</f>
        <v>5.8174768396719712</v>
      </c>
      <c r="I80" s="242">
        <f t="shared" si="4"/>
        <v>4.8808630684847838</v>
      </c>
    </row>
    <row r="81" spans="1:10" ht="13.5" thickBot="1">
      <c r="A81" s="234"/>
      <c r="B81" s="9"/>
      <c r="C81" s="79"/>
      <c r="D81" s="79"/>
      <c r="E81" s="79"/>
      <c r="F81" s="79"/>
      <c r="G81" s="235" t="s">
        <v>50</v>
      </c>
      <c r="H81" s="236">
        <f>SUM(H69:H80)</f>
        <v>99.999999999999986</v>
      </c>
      <c r="I81" s="311"/>
      <c r="J81" s="162"/>
    </row>
    <row r="82" spans="1:10" ht="13.5" thickBot="1">
      <c r="B82" s="71"/>
      <c r="C82" s="71"/>
      <c r="D82" s="71"/>
      <c r="E82" s="71"/>
      <c r="F82" s="71"/>
      <c r="G82" s="71"/>
    </row>
    <row r="83" spans="1:10" ht="16.5" thickBot="1">
      <c r="A83" s="290" t="s">
        <v>86</v>
      </c>
      <c r="B83" s="291"/>
      <c r="C83" s="291"/>
      <c r="D83" s="292"/>
      <c r="E83" s="246"/>
      <c r="F83" s="246"/>
      <c r="G83" s="246"/>
      <c r="H83" s="246"/>
      <c r="I83" s="246"/>
      <c r="J83" s="247"/>
    </row>
    <row r="84" spans="1:10" ht="16.5" thickBot="1">
      <c r="A84" s="183"/>
      <c r="B84" s="184"/>
      <c r="C84" s="184"/>
      <c r="D84" s="181"/>
      <c r="E84" s="181"/>
      <c r="F84" s="181"/>
      <c r="G84" s="181"/>
      <c r="H84" s="181"/>
      <c r="I84" s="181"/>
      <c r="J84" s="182"/>
    </row>
    <row r="85" spans="1:10" ht="15" thickBot="1">
      <c r="A85" s="185" t="s">
        <v>222</v>
      </c>
      <c r="B85" s="181"/>
      <c r="C85" s="181"/>
      <c r="D85" s="181"/>
      <c r="E85" s="181"/>
      <c r="F85" s="181"/>
      <c r="G85" s="181"/>
      <c r="H85" s="181"/>
      <c r="I85" s="186">
        <f>SUM(I69:I80)</f>
        <v>76.546888807853847</v>
      </c>
      <c r="J85" s="182"/>
    </row>
    <row r="86" spans="1:10" ht="13.5" thickBot="1">
      <c r="A86" s="187"/>
      <c r="B86" s="180"/>
      <c r="C86" s="180"/>
      <c r="D86" s="188"/>
      <c r="E86" s="180"/>
      <c r="F86" s="180"/>
      <c r="G86" s="180"/>
      <c r="H86" s="180"/>
      <c r="I86" s="180"/>
      <c r="J86" s="189"/>
    </row>
    <row r="87" spans="1:10" ht="14.25">
      <c r="A87" s="54" t="s">
        <v>260</v>
      </c>
      <c r="D87" s="10"/>
      <c r="F87" s="22"/>
      <c r="H87" s="10"/>
    </row>
    <row r="88" spans="1:10">
      <c r="A88" s="54" t="s">
        <v>231</v>
      </c>
    </row>
    <row r="89" spans="1:10">
      <c r="A89" t="s">
        <v>159</v>
      </c>
    </row>
    <row r="90" spans="1:10">
      <c r="A90" s="54" t="s">
        <v>160</v>
      </c>
    </row>
    <row r="91" spans="1:10">
      <c r="A91" s="54" t="s">
        <v>161</v>
      </c>
    </row>
    <row r="92" spans="1:10" ht="15.75">
      <c r="A92" s="54" t="s">
        <v>266</v>
      </c>
      <c r="C92" s="10"/>
      <c r="E92" s="71"/>
      <c r="F92" s="10"/>
      <c r="G92" s="3"/>
      <c r="H92" s="82"/>
    </row>
    <row r="93" spans="1:10">
      <c r="H93" s="71"/>
      <c r="I93" s="71"/>
    </row>
    <row r="94" spans="1:10" ht="14.25">
      <c r="D94" s="10"/>
      <c r="F94" s="22"/>
      <c r="H94" s="10"/>
    </row>
    <row r="95" spans="1:10" ht="14.25">
      <c r="D95" s="10"/>
      <c r="F95" s="22"/>
      <c r="H95" s="10"/>
      <c r="I95" s="10"/>
      <c r="J95" s="10"/>
    </row>
    <row r="101" spans="1:10" ht="15.75">
      <c r="A101" s="10"/>
      <c r="B101" s="10"/>
      <c r="C101" s="10"/>
      <c r="D101" s="10"/>
      <c r="F101" s="10"/>
      <c r="G101" s="3"/>
      <c r="H101" s="22"/>
      <c r="J101" s="10"/>
    </row>
    <row r="102" spans="1:10" ht="14.25">
      <c r="A102" s="10"/>
      <c r="C102" s="10"/>
    </row>
    <row r="105" spans="1:10" ht="14.25">
      <c r="D105" s="10"/>
      <c r="F105" s="22"/>
      <c r="H105" s="10"/>
    </row>
  </sheetData>
  <phoneticPr fontId="2" type="noConversion"/>
  <hyperlinks>
    <hyperlink ref="A3" location="'Change Forecast'!A7" display="How to change the most recent forecast for marketing year 2022/23 (table 1)" xr:uid="{9368E7BA-55DE-45FF-A8D4-33C7F43235B3}"/>
    <hyperlink ref="A4" location="'Change Forecast'!A49" display="How to change the forecast for marketing year 2021/22 (table 2)" xr:uid="{CC9C28D5-385E-4F3F-88B8-54FAA608FE9E}"/>
  </hyperlinks>
  <pageMargins left="0.75" right="0.75" top="1" bottom="1" header="0.5" footer="0.5"/>
  <pageSetup scale="72" fitToHeight="5" orientation="landscape" horizont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K28"/>
  <sheetViews>
    <sheetView workbookViewId="0"/>
  </sheetViews>
  <sheetFormatPr defaultRowHeight="12.75"/>
  <cols>
    <col min="1" max="1" width="7.28515625" customWidth="1"/>
  </cols>
  <sheetData>
    <row r="1" spans="1:8" ht="18.75">
      <c r="A1" s="5" t="s">
        <v>28</v>
      </c>
      <c r="B1" s="69"/>
      <c r="C1" s="17"/>
      <c r="D1" s="17"/>
      <c r="E1" s="17"/>
      <c r="F1" s="17"/>
      <c r="G1" s="17"/>
      <c r="H1" s="17"/>
    </row>
    <row r="2" spans="1:8" ht="15.75">
      <c r="A2" s="55" t="s">
        <v>6</v>
      </c>
      <c r="B2" s="44"/>
      <c r="C2" s="17"/>
      <c r="D2" s="17"/>
      <c r="E2" s="17"/>
      <c r="F2" s="17"/>
      <c r="G2" s="17"/>
    </row>
    <row r="3" spans="1:8" ht="15.75">
      <c r="A3" s="55"/>
      <c r="B3" s="44"/>
      <c r="C3" s="17"/>
      <c r="D3" s="17"/>
      <c r="E3" s="17"/>
      <c r="F3" s="17"/>
      <c r="G3" s="17"/>
    </row>
    <row r="4" spans="1:8" ht="16.149999999999999" customHeight="1">
      <c r="A4" s="193" t="s">
        <v>347</v>
      </c>
      <c r="D4" s="3"/>
      <c r="E4" s="141"/>
    </row>
    <row r="5" spans="1:8" ht="18" customHeight="1">
      <c r="A5" s="193" t="s">
        <v>348</v>
      </c>
      <c r="D5" s="3"/>
      <c r="E5" s="141"/>
    </row>
    <row r="6" spans="1:8" ht="18" customHeight="1">
      <c r="A6" s="193" t="s">
        <v>349</v>
      </c>
      <c r="D6" s="3"/>
      <c r="E6" s="141"/>
    </row>
    <row r="7" spans="1:8" ht="15.6" customHeight="1">
      <c r="A7" s="193" t="s">
        <v>350</v>
      </c>
      <c r="D7" s="3"/>
      <c r="E7" s="141"/>
    </row>
    <row r="8" spans="1:8" ht="15.6" customHeight="1">
      <c r="A8" s="193"/>
      <c r="D8" s="3"/>
      <c r="E8" s="141"/>
    </row>
    <row r="9" spans="1:8" ht="14.45" customHeight="1">
      <c r="A9" s="193" t="s">
        <v>345</v>
      </c>
    </row>
    <row r="10" spans="1:8" ht="15.6" customHeight="1">
      <c r="A10" s="193" t="s">
        <v>346</v>
      </c>
    </row>
    <row r="11" spans="1:8" ht="15.6" customHeight="1">
      <c r="A11" s="193"/>
    </row>
    <row r="12" spans="1:8" ht="15.75">
      <c r="A12" s="193" t="s">
        <v>342</v>
      </c>
      <c r="C12" s="54"/>
    </row>
    <row r="13" spans="1:8" ht="15.75">
      <c r="A13" s="193" t="s">
        <v>343</v>
      </c>
      <c r="C13" s="54"/>
    </row>
    <row r="14" spans="1:8" ht="15.75">
      <c r="A14" s="193" t="s">
        <v>344</v>
      </c>
      <c r="C14" s="54"/>
    </row>
    <row r="15" spans="1:8" ht="15.75">
      <c r="A15" s="193"/>
      <c r="C15" s="54"/>
    </row>
    <row r="16" spans="1:8" ht="15.75">
      <c r="A16" s="193" t="s">
        <v>228</v>
      </c>
      <c r="G16" s="152"/>
    </row>
    <row r="17" spans="1:11" ht="15.75">
      <c r="A17" s="193"/>
      <c r="G17" s="152"/>
    </row>
    <row r="18" spans="1:11" ht="16.149999999999999" customHeight="1">
      <c r="A18" s="193" t="s">
        <v>339</v>
      </c>
      <c r="G18" s="152"/>
      <c r="K18" s="138"/>
    </row>
    <row r="19" spans="1:11" ht="17.45" customHeight="1">
      <c r="A19" s="193" t="s">
        <v>340</v>
      </c>
      <c r="G19" s="152"/>
      <c r="K19" s="138"/>
    </row>
    <row r="20" spans="1:11" ht="14.45" customHeight="1">
      <c r="A20" s="193" t="s">
        <v>341</v>
      </c>
      <c r="G20" s="152"/>
      <c r="K20" s="138"/>
    </row>
    <row r="21" spans="1:11" ht="14.45" customHeight="1">
      <c r="A21" s="193"/>
      <c r="G21" s="152"/>
      <c r="K21" s="138"/>
    </row>
    <row r="22" spans="1:11" ht="15.6" customHeight="1">
      <c r="A22" s="193" t="s">
        <v>337</v>
      </c>
      <c r="G22" s="153"/>
    </row>
    <row r="23" spans="1:11" ht="15.75">
      <c r="A23" s="193" t="s">
        <v>338</v>
      </c>
      <c r="G23" s="152"/>
    </row>
    <row r="24" spans="1:11" ht="15.75">
      <c r="A24" s="124"/>
    </row>
    <row r="25" spans="1:11" ht="15.75">
      <c r="A25" s="124"/>
    </row>
    <row r="26" spans="1:11">
      <c r="A26" s="54"/>
    </row>
    <row r="28" spans="1:11">
      <c r="A28" s="54"/>
    </row>
  </sheetData>
  <phoneticPr fontId="2" type="noConversion"/>
  <pageMargins left="0.5" right="0.5" top="0.75" bottom="0.75"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M104"/>
  <sheetViews>
    <sheetView workbookViewId="0"/>
  </sheetViews>
  <sheetFormatPr defaultRowHeight="12.75"/>
  <cols>
    <col min="1" max="1" width="10.5703125" customWidth="1"/>
    <col min="2" max="2" width="14.5703125" customWidth="1"/>
    <col min="3" max="3" width="18.7109375" customWidth="1"/>
    <col min="4" max="4" width="19.5703125" customWidth="1"/>
    <col min="5" max="5" width="13.28515625" customWidth="1"/>
    <col min="6" max="6" width="13.140625" customWidth="1"/>
    <col min="7" max="8" width="19" customWidth="1"/>
    <col min="9" max="9" width="15.85546875" customWidth="1"/>
    <col min="10" max="10" width="19.85546875" customWidth="1"/>
  </cols>
  <sheetData>
    <row r="1" spans="1:11" ht="18.75">
      <c r="A1" s="36" t="s">
        <v>29</v>
      </c>
      <c r="B1" s="18"/>
      <c r="C1" s="18"/>
      <c r="D1" s="69"/>
      <c r="E1" s="18"/>
      <c r="F1" s="18"/>
      <c r="G1" s="18"/>
      <c r="H1" s="18"/>
      <c r="I1" s="18"/>
      <c r="J1" s="18"/>
    </row>
    <row r="2" spans="1:11" ht="15.75">
      <c r="A2" s="55" t="s">
        <v>48</v>
      </c>
      <c r="D2" s="44"/>
    </row>
    <row r="3" spans="1:11" ht="15.75">
      <c r="A3" s="165" t="s">
        <v>5</v>
      </c>
      <c r="B3" s="165"/>
      <c r="C3" s="165"/>
      <c r="J3" s="155"/>
    </row>
    <row r="4" spans="1:11" ht="15.75">
      <c r="A4" s="165" t="s">
        <v>8</v>
      </c>
      <c r="B4" s="165"/>
      <c r="C4" s="1"/>
      <c r="J4" s="155"/>
    </row>
    <row r="5" spans="1:11" ht="15.75">
      <c r="A5" s="196" t="s">
        <v>9</v>
      </c>
      <c r="B5" s="196"/>
      <c r="C5" s="1"/>
      <c r="J5" s="155"/>
    </row>
    <row r="6" spans="1:11" ht="15.75">
      <c r="A6" s="2"/>
      <c r="B6" s="3"/>
      <c r="I6" s="140"/>
      <c r="J6" s="155"/>
    </row>
    <row r="7" spans="1:11" ht="16.5" customHeight="1">
      <c r="A7" s="3" t="s">
        <v>225</v>
      </c>
      <c r="H7" s="25"/>
      <c r="I7" s="141"/>
      <c r="J7" s="155"/>
    </row>
    <row r="8" spans="1:11" ht="15.75">
      <c r="A8" s="3"/>
      <c r="B8" s="25"/>
      <c r="C8" s="25"/>
      <c r="D8" s="25"/>
      <c r="E8" s="25"/>
      <c r="F8" s="25"/>
      <c r="G8" s="25"/>
      <c r="H8" s="25"/>
      <c r="I8" s="141"/>
      <c r="J8" s="155"/>
    </row>
    <row r="9" spans="1:11" ht="18">
      <c r="A9" s="4" t="s">
        <v>5</v>
      </c>
      <c r="B9" s="18"/>
      <c r="C9" s="18"/>
      <c r="I9" s="141"/>
    </row>
    <row r="10" spans="1:11" ht="19.5" customHeight="1">
      <c r="A10" s="193" t="s">
        <v>320</v>
      </c>
      <c r="B10" s="197"/>
      <c r="C10" s="197"/>
      <c r="D10" s="197"/>
      <c r="E10" s="197"/>
      <c r="F10" s="197"/>
      <c r="G10" s="197"/>
      <c r="I10" s="141"/>
    </row>
    <row r="11" spans="1:11" ht="15.75">
      <c r="A11" s="3" t="s">
        <v>321</v>
      </c>
      <c r="B11" s="6"/>
      <c r="C11" s="6"/>
      <c r="D11" s="6"/>
      <c r="E11" s="6"/>
      <c r="F11" s="6"/>
      <c r="G11" s="6"/>
      <c r="I11" s="141"/>
    </row>
    <row r="12" spans="1:11" ht="17.45" customHeight="1">
      <c r="A12" s="193" t="s">
        <v>170</v>
      </c>
      <c r="B12" s="197"/>
      <c r="C12" s="197"/>
      <c r="D12" s="197"/>
      <c r="E12" s="197"/>
      <c r="F12" s="197"/>
      <c r="G12" s="197"/>
      <c r="I12" s="141"/>
    </row>
    <row r="13" spans="1:11" ht="15.75">
      <c r="A13" s="193" t="s">
        <v>171</v>
      </c>
      <c r="B13" s="197"/>
      <c r="C13" s="197"/>
      <c r="D13" s="197"/>
      <c r="E13" s="197"/>
      <c r="F13" s="197"/>
      <c r="G13" s="197"/>
      <c r="I13" s="141"/>
    </row>
    <row r="14" spans="1:11" ht="18.600000000000001" customHeight="1">
      <c r="A14" s="193" t="s">
        <v>322</v>
      </c>
      <c r="B14" s="197"/>
      <c r="C14" s="197"/>
      <c r="D14" s="197"/>
      <c r="E14" s="197"/>
      <c r="F14" s="197"/>
      <c r="G14" s="197"/>
      <c r="H14" s="25"/>
      <c r="I14" s="17"/>
      <c r="J14" s="17"/>
      <c r="K14" s="17"/>
    </row>
    <row r="15" spans="1:11" ht="15.75">
      <c r="A15" s="3" t="s">
        <v>323</v>
      </c>
      <c r="B15" s="6"/>
      <c r="C15" s="6"/>
      <c r="D15" s="6"/>
      <c r="E15" s="6"/>
      <c r="F15" s="6"/>
      <c r="G15" s="6"/>
    </row>
    <row r="16" spans="1:11" ht="19.149999999999999" customHeight="1">
      <c r="A16" s="193" t="s">
        <v>172</v>
      </c>
      <c r="B16" s="197"/>
      <c r="C16" s="197"/>
      <c r="D16" s="197"/>
      <c r="E16" s="197"/>
      <c r="F16" s="197"/>
      <c r="G16" s="197"/>
    </row>
    <row r="17" spans="1:10" ht="15" customHeight="1">
      <c r="A17" s="193"/>
      <c r="B17" s="197"/>
      <c r="C17" s="197"/>
      <c r="D17" s="197"/>
      <c r="E17" s="197"/>
      <c r="F17" s="197"/>
      <c r="G17" s="197"/>
    </row>
    <row r="18" spans="1:10" ht="15.75">
      <c r="A18" s="4" t="s">
        <v>8</v>
      </c>
      <c r="B18" s="6"/>
      <c r="C18" s="6"/>
      <c r="D18" s="6"/>
      <c r="E18" s="6"/>
      <c r="F18" s="6"/>
      <c r="G18" s="6"/>
    </row>
    <row r="19" spans="1:10" ht="15.75">
      <c r="A19" s="3" t="s">
        <v>13</v>
      </c>
      <c r="B19" s="6"/>
      <c r="C19" s="6"/>
      <c r="D19" s="6"/>
      <c r="E19" s="6"/>
      <c r="F19" s="6"/>
      <c r="G19" s="6"/>
    </row>
    <row r="20" spans="1:10" ht="15.75">
      <c r="A20" s="193" t="s">
        <v>241</v>
      </c>
      <c r="B20" s="193"/>
      <c r="C20" s="193"/>
      <c r="D20" s="193"/>
      <c r="E20" s="193"/>
      <c r="F20" s="193"/>
      <c r="G20" s="193"/>
    </row>
    <row r="21" spans="1:10" ht="20.45" customHeight="1">
      <c r="A21" s="193" t="s">
        <v>375</v>
      </c>
      <c r="B21" s="197"/>
      <c r="C21" s="197"/>
      <c r="D21" s="197"/>
      <c r="E21" s="197"/>
      <c r="F21" s="197"/>
      <c r="G21" s="197"/>
    </row>
    <row r="22" spans="1:10" ht="15.75">
      <c r="A22" s="193" t="s">
        <v>250</v>
      </c>
      <c r="B22" s="193"/>
      <c r="C22" s="193"/>
      <c r="D22" s="193"/>
      <c r="E22" s="193"/>
      <c r="F22" s="193"/>
      <c r="G22" s="193"/>
    </row>
    <row r="23" spans="1:10" ht="20.45" customHeight="1">
      <c r="A23" s="193" t="s">
        <v>324</v>
      </c>
      <c r="B23" s="193"/>
      <c r="C23" s="193"/>
      <c r="D23" s="193"/>
      <c r="E23" s="193"/>
      <c r="F23" s="193"/>
      <c r="G23" s="193"/>
    </row>
    <row r="24" spans="1:10" ht="19.5" customHeight="1">
      <c r="A24" s="193" t="s">
        <v>376</v>
      </c>
      <c r="B24" s="193"/>
      <c r="C24" s="193"/>
      <c r="D24" s="193"/>
      <c r="E24" s="193"/>
      <c r="F24" s="193"/>
      <c r="G24" s="193"/>
    </row>
    <row r="25" spans="1:10" ht="19.149999999999999" customHeight="1">
      <c r="A25" s="193" t="s">
        <v>273</v>
      </c>
      <c r="B25" s="193"/>
      <c r="C25" s="193"/>
      <c r="D25" s="193"/>
      <c r="E25" s="193"/>
      <c r="F25" s="193"/>
      <c r="G25" s="193"/>
    </row>
    <row r="26" spans="1:10" ht="18" customHeight="1">
      <c r="A26" s="193" t="s">
        <v>137</v>
      </c>
      <c r="B26" s="197"/>
      <c r="C26" s="197"/>
      <c r="D26" s="197"/>
      <c r="E26" s="197"/>
      <c r="F26" s="197"/>
      <c r="G26" s="197"/>
    </row>
    <row r="27" spans="1:10" ht="15.6" customHeight="1">
      <c r="A27" s="138"/>
      <c r="B27" s="222"/>
      <c r="C27" s="222"/>
      <c r="D27" s="222"/>
      <c r="E27" s="222"/>
      <c r="F27" s="222"/>
      <c r="G27" s="222"/>
    </row>
    <row r="28" spans="1:10" ht="18.75" customHeight="1">
      <c r="A28" s="4" t="s">
        <v>9</v>
      </c>
      <c r="B28" s="6"/>
      <c r="C28" s="6"/>
      <c r="D28" s="6"/>
      <c r="E28" s="6"/>
      <c r="F28" s="6"/>
      <c r="G28" s="6"/>
    </row>
    <row r="29" spans="1:10" ht="18" customHeight="1">
      <c r="A29" s="193" t="s">
        <v>325</v>
      </c>
      <c r="B29" s="197"/>
      <c r="C29" s="197"/>
      <c r="D29" s="197"/>
      <c r="E29" s="197"/>
      <c r="F29" s="197"/>
      <c r="G29" s="197"/>
    </row>
    <row r="30" spans="1:10" ht="17.25" customHeight="1">
      <c r="A30" s="193" t="s">
        <v>326</v>
      </c>
      <c r="B30" s="222"/>
      <c r="C30" s="222"/>
      <c r="D30" s="222"/>
      <c r="E30" s="222"/>
      <c r="F30" s="222"/>
      <c r="G30" s="222"/>
    </row>
    <row r="31" spans="1:10" ht="15.75">
      <c r="A31" s="3" t="s">
        <v>261</v>
      </c>
      <c r="B31" s="6"/>
      <c r="C31" s="6"/>
      <c r="D31" s="6"/>
      <c r="E31" s="6"/>
      <c r="F31" s="6"/>
      <c r="G31" s="6"/>
    </row>
    <row r="32" spans="1:10" ht="16.5" customHeight="1">
      <c r="A32" s="221" t="s">
        <v>245</v>
      </c>
      <c r="B32" s="197"/>
      <c r="C32" s="197"/>
      <c r="D32" s="197"/>
      <c r="E32" s="197"/>
      <c r="F32" s="197"/>
      <c r="G32" s="197"/>
      <c r="H32" s="197"/>
      <c r="I32" s="197"/>
      <c r="J32" s="197"/>
    </row>
    <row r="33" spans="1:12" ht="15.75">
      <c r="A33" s="193" t="s">
        <v>327</v>
      </c>
      <c r="B33" s="197"/>
      <c r="C33" s="197"/>
      <c r="D33" s="197"/>
      <c r="E33" s="197"/>
      <c r="F33" s="197"/>
      <c r="G33" s="197"/>
      <c r="H33" s="197"/>
      <c r="I33" s="197"/>
      <c r="J33" s="197"/>
      <c r="K33" s="3"/>
    </row>
    <row r="34" spans="1:12" ht="15.75">
      <c r="A34" s="3" t="s">
        <v>298</v>
      </c>
      <c r="B34" s="6"/>
      <c r="C34" s="6"/>
      <c r="D34" s="6"/>
      <c r="E34" s="6"/>
      <c r="F34" s="6"/>
      <c r="G34" s="6"/>
    </row>
    <row r="35" spans="1:12" ht="15.75">
      <c r="A35" s="193" t="s">
        <v>328</v>
      </c>
      <c r="B35" s="197"/>
      <c r="C35" s="197"/>
      <c r="D35" s="197"/>
      <c r="E35" s="197"/>
      <c r="F35" s="197"/>
      <c r="G35" s="197"/>
      <c r="H35" s="197"/>
      <c r="I35" s="197"/>
      <c r="J35" s="197"/>
      <c r="K35" s="3"/>
    </row>
    <row r="36" spans="1:12" ht="16.5" customHeight="1">
      <c r="A36" s="193" t="s">
        <v>313</v>
      </c>
      <c r="B36" s="197"/>
      <c r="C36" s="197"/>
      <c r="D36" s="197"/>
      <c r="E36" s="197"/>
      <c r="F36" s="197"/>
      <c r="G36" s="197"/>
      <c r="H36" s="197"/>
      <c r="I36" s="197"/>
      <c r="J36" s="197"/>
      <c r="K36" s="3"/>
    </row>
    <row r="37" spans="1:12" ht="16.5" customHeight="1">
      <c r="A37" s="193" t="s">
        <v>329</v>
      </c>
      <c r="B37" s="197"/>
      <c r="C37" s="197"/>
      <c r="D37" s="197"/>
      <c r="E37" s="197"/>
      <c r="F37" s="197"/>
      <c r="G37" s="197"/>
      <c r="H37" s="197"/>
      <c r="I37" s="197"/>
      <c r="J37" s="197"/>
      <c r="K37" s="3"/>
      <c r="L37" s="3"/>
    </row>
    <row r="38" spans="1:12" ht="14.25" customHeight="1">
      <c r="A38" s="3" t="s">
        <v>356</v>
      </c>
      <c r="B38" s="6"/>
      <c r="C38" s="6"/>
      <c r="D38" s="6"/>
      <c r="E38" s="6"/>
      <c r="F38" s="6"/>
      <c r="G38" s="6"/>
    </row>
    <row r="39" spans="1:12" ht="15.75">
      <c r="A39" s="3" t="s">
        <v>221</v>
      </c>
      <c r="B39" s="3"/>
      <c r="C39" s="3"/>
      <c r="D39" s="3"/>
      <c r="E39" s="3"/>
      <c r="F39" s="3"/>
      <c r="G39" s="3"/>
      <c r="H39" s="3"/>
      <c r="I39" s="3"/>
      <c r="J39" s="3"/>
    </row>
    <row r="40" spans="1:12" ht="13.5" thickBot="1"/>
    <row r="41" spans="1:12" ht="16.5" thickBot="1">
      <c r="A41" s="86"/>
      <c r="B41" s="26" t="s">
        <v>97</v>
      </c>
      <c r="C41" s="87"/>
      <c r="D41" s="35">
        <f>LOOKUP("End of Data",Data!$H$32:'Data'!$H$96,Data!$B$32:'Data'!$B$96)</f>
        <v>45540</v>
      </c>
    </row>
    <row r="42" spans="1:12" ht="16.5" thickBot="1">
      <c r="A42" s="26" t="s">
        <v>418</v>
      </c>
      <c r="B42" s="27"/>
      <c r="C42" s="27"/>
      <c r="D42" s="27"/>
      <c r="E42" s="27"/>
      <c r="F42" s="27"/>
      <c r="G42" s="27"/>
      <c r="H42" s="27"/>
      <c r="I42" s="27"/>
    </row>
    <row r="43" spans="1:12" ht="15">
      <c r="A43" s="362"/>
      <c r="B43" s="112" t="s">
        <v>41</v>
      </c>
      <c r="C43" s="335"/>
      <c r="D43" s="112" t="s">
        <v>145</v>
      </c>
      <c r="E43" s="112"/>
      <c r="F43" s="112" t="s">
        <v>146</v>
      </c>
      <c r="G43" s="112" t="s">
        <v>147</v>
      </c>
      <c r="H43" s="112"/>
      <c r="I43" s="336"/>
    </row>
    <row r="44" spans="1:12">
      <c r="A44" s="363" t="s">
        <v>148</v>
      </c>
      <c r="B44" s="231" t="s">
        <v>149</v>
      </c>
      <c r="C44" s="231" t="s">
        <v>150</v>
      </c>
      <c r="D44" s="231" t="s">
        <v>151</v>
      </c>
      <c r="E44" s="231" t="s">
        <v>152</v>
      </c>
      <c r="F44" s="231" t="s">
        <v>153</v>
      </c>
      <c r="G44" s="231" t="s">
        <v>154</v>
      </c>
      <c r="H44" s="231" t="s">
        <v>155</v>
      </c>
      <c r="I44" s="239" t="s">
        <v>156</v>
      </c>
    </row>
    <row r="45" spans="1:12" ht="51">
      <c r="A45" s="326" t="s">
        <v>122</v>
      </c>
      <c r="B45" s="325" t="s">
        <v>45</v>
      </c>
      <c r="C45" s="325" t="s">
        <v>23</v>
      </c>
      <c r="D45" s="325" t="s">
        <v>173</v>
      </c>
      <c r="E45" s="238" t="s">
        <v>184</v>
      </c>
      <c r="F45" s="325" t="s">
        <v>46</v>
      </c>
      <c r="G45" s="325" t="s">
        <v>43</v>
      </c>
      <c r="H45" s="325" t="s">
        <v>174</v>
      </c>
      <c r="I45" s="240" t="s">
        <v>44</v>
      </c>
    </row>
    <row r="46" spans="1:12">
      <c r="A46" s="103"/>
      <c r="B46" s="151" t="s">
        <v>215</v>
      </c>
      <c r="H46" s="231" t="s">
        <v>158</v>
      </c>
      <c r="I46" s="313" t="s">
        <v>108</v>
      </c>
    </row>
    <row r="47" spans="1:12" ht="15.75">
      <c r="A47" s="103" t="s">
        <v>62</v>
      </c>
      <c r="B47" s="71" t="s">
        <v>63</v>
      </c>
      <c r="C47" s="71">
        <f ca="1">IF(B49=0,"",B49)</f>
        <v>70.13</v>
      </c>
      <c r="D47" s="71">
        <f t="array" ref="D47:D58">TRANSPOSE(Data!C$486:'Data'!N$486)</f>
        <v>-5.2824540000000013</v>
      </c>
      <c r="E47" s="71">
        <f ca="1">IF(C47="","",C47+D47)</f>
        <v>64.847545999999994</v>
      </c>
      <c r="F47" s="43">
        <f>_xlfn.IFNA(LOOKUP("End of Data",Data!$Q$298:'Data'!$Q$364,Data!$E$298:'Data'!$E$364),0)</f>
        <v>76.400000000000006</v>
      </c>
      <c r="G47" s="71">
        <f>IF(F47&gt;0,F47,E47)</f>
        <v>76.400000000000006</v>
      </c>
      <c r="H47" s="162">
        <f>Data!C646*100</f>
        <v>1.3281145337975528</v>
      </c>
      <c r="I47" s="242">
        <f>(G47*H47)/100</f>
        <v>1.0146795038213303</v>
      </c>
    </row>
    <row r="48" spans="1:12" ht="15.75">
      <c r="A48" s="103" t="s">
        <v>51</v>
      </c>
      <c r="B48" s="71"/>
      <c r="C48" s="71">
        <f ca="1">IF(B49=0,"",B49)</f>
        <v>70.13</v>
      </c>
      <c r="D48" s="71">
        <v>-4.0072000000000019</v>
      </c>
      <c r="E48" s="71">
        <f t="shared" ref="E48:E58" ca="1" si="0">IF(C48="","",C48+D48)</f>
        <v>66.122799999999998</v>
      </c>
      <c r="F48" s="43">
        <f>_xlfn.IFNA(LOOKUP("End of Data",Data!$Q$298:'Data'!$Q$364,Data!$F$298:'Data'!$F$364),0)</f>
        <v>76.3</v>
      </c>
      <c r="G48" s="71">
        <f>IF(F48&gt;0,F48,E48)</f>
        <v>76.3</v>
      </c>
      <c r="H48" s="162">
        <f>Data!D646*100</f>
        <v>2.6574173483919266</v>
      </c>
      <c r="I48" s="242">
        <f t="shared" ref="I48:I58" si="1">(G48*H48)/100</f>
        <v>2.02760943682304</v>
      </c>
    </row>
    <row r="49" spans="1:10" ht="15.75">
      <c r="A49" s="103" t="s">
        <v>52</v>
      </c>
      <c r="B49" s="43">
        <f ca="1">LOOKUP("End of Data",Data!$H$33:'Data'!$H$96,Data!$C$32:'Data'!$C$96)</f>
        <v>70.13</v>
      </c>
      <c r="C49" s="71">
        <f ca="1">IF(B51=0,"",B51)</f>
        <v>69.92</v>
      </c>
      <c r="D49" s="71">
        <v>-3.7751300000000017</v>
      </c>
      <c r="E49" s="71">
        <f t="shared" ca="1" si="0"/>
        <v>66.144869999999997</v>
      </c>
      <c r="F49" s="43">
        <f>_xlfn.IFNA(LOOKUP("End of Data",Data!$Q$298:'Data'!$Q$364,Data!$G$298:'Data'!$G$364),0)</f>
        <v>75.099999999999994</v>
      </c>
      <c r="G49" s="71">
        <f t="shared" ref="G49:G58" si="2">IF(F49&gt;0,F49,E49)</f>
        <v>75.099999999999994</v>
      </c>
      <c r="H49" s="162">
        <f>Data!E646*100</f>
        <v>6.8234294616390327</v>
      </c>
      <c r="I49" s="242">
        <f t="shared" si="1"/>
        <v>5.1243955256909137</v>
      </c>
    </row>
    <row r="50" spans="1:10" ht="15.75">
      <c r="A50" s="103" t="s">
        <v>53</v>
      </c>
      <c r="B50" s="71" t="s">
        <v>63</v>
      </c>
      <c r="C50" s="71">
        <f ca="1">IF(B51=0,"",B51)</f>
        <v>69.92</v>
      </c>
      <c r="D50" s="71">
        <v>-2.6477139999999992</v>
      </c>
      <c r="E50" s="71">
        <f t="shared" ca="1" si="0"/>
        <v>67.272286000000008</v>
      </c>
      <c r="F50" s="43">
        <f>_xlfn.IFNA(LOOKUP("End of Data",Data!$Q$298:'Data'!$Q$364,Data!$H$298:'Data'!$H$364),0)</f>
        <v>72.400000000000006</v>
      </c>
      <c r="G50" s="71">
        <f t="shared" si="2"/>
        <v>72.400000000000006</v>
      </c>
      <c r="H50" s="162">
        <f>Data!F646*100</f>
        <v>15.326463158991938</v>
      </c>
      <c r="I50" s="242">
        <f t="shared" si="1"/>
        <v>11.096359327110164</v>
      </c>
    </row>
    <row r="51" spans="1:10" ht="15.75">
      <c r="A51" s="103" t="s">
        <v>54</v>
      </c>
      <c r="B51" s="43">
        <f ca="1">LOOKUP("End of Data",Data!$H$33:'Data'!$H$96,Data!$D$32:'Data'!$D$96)</f>
        <v>69.92</v>
      </c>
      <c r="C51" s="71">
        <f ca="1">IF(B54=0,"",B54)</f>
        <v>71.52</v>
      </c>
      <c r="D51" s="71">
        <v>-3.9791140000000014</v>
      </c>
      <c r="E51" s="71">
        <f t="shared" ca="1" si="0"/>
        <v>67.540886</v>
      </c>
      <c r="F51" s="43">
        <f>_xlfn.IFNA(LOOKUP("End of Data",Data!$Q$298:'Data'!$Q$364,Data!$I$298:'Data'!$I$364),0)</f>
        <v>73.2</v>
      </c>
      <c r="G51" s="71">
        <f t="shared" si="2"/>
        <v>73.2</v>
      </c>
      <c r="H51" s="162">
        <f>Data!G646*100</f>
        <v>22.046845315647968</v>
      </c>
      <c r="I51" s="242">
        <f t="shared" si="1"/>
        <v>16.138290771054312</v>
      </c>
    </row>
    <row r="52" spans="1:10" ht="15.75">
      <c r="A52" s="103" t="s">
        <v>55</v>
      </c>
      <c r="B52" s="71"/>
      <c r="C52" s="71">
        <f ca="1">IF(B54=0,"",B54)</f>
        <v>71.52</v>
      </c>
      <c r="D52" s="71">
        <v>-6.6898100000000014</v>
      </c>
      <c r="E52" s="71">
        <f t="shared" ca="1" si="0"/>
        <v>64.830189999999988</v>
      </c>
      <c r="F52" s="43">
        <f>_xlfn.IFNA(LOOKUP("End of Data",Data!$Q$298:'Data'!$Q$364,Data!$J$298:'Data'!$J$364),0)</f>
        <v>76.400000000000006</v>
      </c>
      <c r="G52" s="71">
        <f t="shared" si="2"/>
        <v>76.400000000000006</v>
      </c>
      <c r="H52" s="162">
        <f>Data!H646*100</f>
        <v>20.006506573545302</v>
      </c>
      <c r="I52" s="242">
        <f t="shared" si="1"/>
        <v>15.284971022188611</v>
      </c>
    </row>
    <row r="53" spans="1:10" ht="15.75">
      <c r="A53" s="103" t="s">
        <v>56</v>
      </c>
      <c r="B53" s="71" t="s">
        <v>63</v>
      </c>
      <c r="C53" s="71">
        <f ca="1">IF(B54=0,"",B54)</f>
        <v>71.52</v>
      </c>
      <c r="D53" s="71">
        <v>-5.8262105263157906</v>
      </c>
      <c r="E53" s="71">
        <f t="shared" ca="1" si="0"/>
        <v>65.693789473684205</v>
      </c>
      <c r="F53" s="43">
        <f>_xlfn.IFNA(LOOKUP("End of Data",Data!$Q$298:'Data'!$Q$364,Data!$K$298:'Data'!$K$364),0)</f>
        <v>77.599999999999994</v>
      </c>
      <c r="G53" s="71">
        <f>IF(F53&gt;0,F53,E53)</f>
        <v>77.599999999999994</v>
      </c>
      <c r="H53" s="162">
        <f>Data!I646*100</f>
        <v>9.7147620754590971</v>
      </c>
      <c r="I53" s="242">
        <f t="shared" si="1"/>
        <v>7.5386553705562589</v>
      </c>
    </row>
    <row r="54" spans="1:10" ht="15.75">
      <c r="A54" s="103" t="s">
        <v>57</v>
      </c>
      <c r="B54" s="43">
        <f ca="1">LOOKUP("End of Data",Data!$H$33:'Data'!$H$96,Data!$E$32:'Data'!$E$96)</f>
        <v>71.52</v>
      </c>
      <c r="C54" s="71">
        <f ca="1">IF(B56=0,"",B56)</f>
        <v>72.7</v>
      </c>
      <c r="D54" s="71">
        <v>-5.1937720000000027</v>
      </c>
      <c r="E54" s="71">
        <f t="shared" ca="1" si="0"/>
        <v>67.506227999999993</v>
      </c>
      <c r="F54" s="43">
        <f>_xlfn.IFNA(LOOKUP("End of Data",Data!$Q$298:'Data'!$Q$364,Data!$L$298:'Data'!$L$364),0)</f>
        <v>81.8</v>
      </c>
      <c r="G54" s="71">
        <f t="shared" si="2"/>
        <v>81.8</v>
      </c>
      <c r="H54" s="162">
        <f>Data!J646*100</f>
        <v>7.213402899850764</v>
      </c>
      <c r="I54" s="242">
        <f t="shared" si="1"/>
        <v>5.9005635720779255</v>
      </c>
    </row>
    <row r="55" spans="1:10" ht="15.75">
      <c r="A55" s="103" t="s">
        <v>58</v>
      </c>
      <c r="B55" s="71" t="s">
        <v>63</v>
      </c>
      <c r="C55" s="71">
        <f ca="1">IF(B56=0,"",B56)</f>
        <v>72.7</v>
      </c>
      <c r="D55" s="71">
        <v>-5.7293333333333365</v>
      </c>
      <c r="E55" s="71">
        <f t="shared" ca="1" si="0"/>
        <v>66.970666666666659</v>
      </c>
      <c r="F55" s="43">
        <f>_xlfn.IFNA(LOOKUP("End of Data",Data!$Q$298:'Data'!$Q$364,Data!$M$298:'Data'!$M$364),0)</f>
        <v>80.8</v>
      </c>
      <c r="G55" s="71">
        <f t="shared" si="2"/>
        <v>80.8</v>
      </c>
      <c r="H55" s="162">
        <f>Data!K646*100</f>
        <v>4.819177328150916</v>
      </c>
      <c r="I55" s="242">
        <f t="shared" si="1"/>
        <v>3.89389528114594</v>
      </c>
    </row>
    <row r="56" spans="1:10" ht="15.75">
      <c r="A56" s="103" t="s">
        <v>59</v>
      </c>
      <c r="B56" s="43">
        <f ca="1">LOOKUP("End of Data",Data!$H$33:'Data'!$H$96,Data!$F$32:'Data'!$F$96)</f>
        <v>72.7</v>
      </c>
      <c r="C56" s="71">
        <f ca="1">IF(B58=0,"",B58)</f>
        <v>73.37</v>
      </c>
      <c r="D56" s="71">
        <v>-3.6821459999999959</v>
      </c>
      <c r="E56" s="71">
        <f t="shared" ca="1" si="0"/>
        <v>69.687854000000016</v>
      </c>
      <c r="F56" s="43">
        <f>_xlfn.IFNA(LOOKUP("End of Data",Data!$Q$298:'Data'!$Q$364,Data!$N$298:'Data'!$N$364),0)</f>
        <v>83.2</v>
      </c>
      <c r="G56" s="71">
        <f t="shared" si="2"/>
        <v>83.2</v>
      </c>
      <c r="H56" s="162">
        <f>Data!L646*100</f>
        <v>2.958941048268573</v>
      </c>
      <c r="I56" s="242">
        <f t="shared" si="1"/>
        <v>2.4618389521594528</v>
      </c>
    </row>
    <row r="57" spans="1:10" ht="15.75">
      <c r="A57" s="103" t="s">
        <v>60</v>
      </c>
      <c r="B57" s="71" t="s">
        <v>63</v>
      </c>
      <c r="C57" s="71">
        <f ca="1">IF(B58=0,"",B58)</f>
        <v>73.37</v>
      </c>
      <c r="D57" s="71">
        <v>-0.90067999999999704</v>
      </c>
      <c r="E57" s="71">
        <f t="shared" ca="1" si="0"/>
        <v>72.46932000000001</v>
      </c>
      <c r="F57" s="43">
        <f>_xlfn.IFNA(LOOKUP("End of Data",Data!$Q$298:'Data'!$Q$364,Data!$O$298:'Data'!$O$364),0)</f>
        <v>81.900000000000006</v>
      </c>
      <c r="G57" s="71">
        <f t="shared" si="2"/>
        <v>81.900000000000006</v>
      </c>
      <c r="H57" s="162">
        <f>Data!M646*100</f>
        <v>2.3277720701168327</v>
      </c>
      <c r="I57" s="242">
        <f t="shared" si="1"/>
        <v>1.9064453254256861</v>
      </c>
    </row>
    <row r="58" spans="1:10" ht="15.75">
      <c r="A58" s="103" t="s">
        <v>61</v>
      </c>
      <c r="B58" s="43">
        <f ca="1">LOOKUP("End of Data",Data!$H$33:'Data'!$H$96,Data!$G$32:'Data'!$G$96)</f>
        <v>73.37</v>
      </c>
      <c r="C58" s="71">
        <f ca="1">IF(B58=0,"",B58)</f>
        <v>73.37</v>
      </c>
      <c r="D58" s="71">
        <v>2.3393200000000021</v>
      </c>
      <c r="E58" s="71">
        <f t="shared" ca="1" si="0"/>
        <v>75.709320000000005</v>
      </c>
      <c r="F58" s="43">
        <f>_xlfn.IFNA(LOOKUP("End of Data",Data!$Q$298:'Data'!$Q$364,Data!$P$298:'Data'!$P$364),0)</f>
        <v>83.9</v>
      </c>
      <c r="G58" s="71">
        <f t="shared" si="2"/>
        <v>83.9</v>
      </c>
      <c r="H58" s="162">
        <f>Data!N646*100</f>
        <v>4.7771681861401127</v>
      </c>
      <c r="I58" s="242">
        <f t="shared" si="1"/>
        <v>4.0080441081715552</v>
      </c>
    </row>
    <row r="59" spans="1:10" ht="13.5" thickBot="1">
      <c r="A59" s="234"/>
      <c r="B59" s="9"/>
      <c r="C59" s="79"/>
      <c r="D59" s="79"/>
      <c r="E59" s="79"/>
      <c r="F59" s="79"/>
      <c r="G59" s="235" t="s">
        <v>50</v>
      </c>
      <c r="H59" s="236">
        <f>SUM(H47:H58)</f>
        <v>100.00000000000001</v>
      </c>
      <c r="I59" s="311"/>
      <c r="J59" s="162"/>
    </row>
    <row r="60" spans="1:10" ht="13.5" thickBot="1">
      <c r="B60" s="71"/>
      <c r="C60" s="71"/>
      <c r="D60" s="71"/>
      <c r="E60" s="71"/>
      <c r="F60" s="71"/>
      <c r="G60" s="71"/>
    </row>
    <row r="61" spans="1:10" ht="16.5" thickBot="1">
      <c r="A61" s="290" t="s">
        <v>86</v>
      </c>
      <c r="B61" s="291"/>
      <c r="C61" s="291"/>
      <c r="D61" s="292"/>
      <c r="E61" s="246"/>
      <c r="F61" s="246"/>
      <c r="G61" s="246"/>
      <c r="H61" s="246"/>
      <c r="I61" s="246"/>
      <c r="J61" s="247"/>
    </row>
    <row r="62" spans="1:10" ht="16.5" thickBot="1">
      <c r="A62" s="183"/>
      <c r="B62" s="184"/>
      <c r="C62" s="184"/>
      <c r="D62" s="181"/>
      <c r="E62" s="181"/>
      <c r="F62" s="181"/>
      <c r="G62" s="181"/>
      <c r="H62" s="181"/>
      <c r="I62" s="181"/>
      <c r="J62" s="182"/>
    </row>
    <row r="63" spans="1:10" ht="15" thickBot="1">
      <c r="A63" s="185" t="s">
        <v>222</v>
      </c>
      <c r="B63" s="181"/>
      <c r="C63" s="181"/>
      <c r="D63" s="181"/>
      <c r="E63" s="181"/>
      <c r="F63" s="181"/>
      <c r="G63" s="181"/>
      <c r="H63" s="181"/>
      <c r="I63" s="186">
        <f>SUM(I47:I58)</f>
        <v>76.395748196225213</v>
      </c>
      <c r="J63" s="182"/>
    </row>
    <row r="64" spans="1:10" ht="13.5" thickBot="1">
      <c r="A64" s="187"/>
      <c r="B64" s="180"/>
      <c r="C64" s="180"/>
      <c r="D64" s="188"/>
      <c r="E64" s="180"/>
      <c r="F64" s="180"/>
      <c r="G64" s="180"/>
      <c r="H64" s="180"/>
      <c r="I64" s="180"/>
      <c r="J64" s="189"/>
    </row>
    <row r="65" spans="1:13" ht="14.25">
      <c r="A65" s="54" t="s">
        <v>260</v>
      </c>
      <c r="D65" s="10"/>
      <c r="F65" s="22"/>
      <c r="H65" s="10"/>
    </row>
    <row r="66" spans="1:13">
      <c r="A66" s="54" t="s">
        <v>136</v>
      </c>
    </row>
    <row r="67" spans="1:13">
      <c r="A67" t="s">
        <v>159</v>
      </c>
    </row>
    <row r="68" spans="1:13">
      <c r="A68" s="54" t="s">
        <v>160</v>
      </c>
    </row>
    <row r="69" spans="1:13">
      <c r="A69" s="54" t="s">
        <v>161</v>
      </c>
      <c r="M69" s="67"/>
    </row>
    <row r="70" spans="1:13" ht="15.75">
      <c r="A70" t="s">
        <v>238</v>
      </c>
      <c r="C70" s="10"/>
      <c r="E70" s="71"/>
      <c r="F70" s="10"/>
      <c r="G70" s="3"/>
      <c r="H70" s="82"/>
    </row>
    <row r="71" spans="1:13" ht="13.5" thickBot="1">
      <c r="H71" s="71"/>
      <c r="I71" s="71"/>
    </row>
    <row r="72" spans="1:13" ht="16.5" thickBot="1">
      <c r="B72" s="26" t="s">
        <v>40</v>
      </c>
      <c r="D72" s="35">
        <f>LOOKUP("End of Data",Data!$H$104:'Data'!$H$171,Data!$B$104:'Data'!$B$171)</f>
        <v>45505</v>
      </c>
    </row>
    <row r="73" spans="1:13" ht="16.5" thickBot="1">
      <c r="A73" s="26" t="s">
        <v>419</v>
      </c>
      <c r="B73" s="27"/>
      <c r="C73" s="27"/>
      <c r="D73" s="27"/>
      <c r="E73" s="27"/>
      <c r="F73" s="27"/>
      <c r="G73" s="27"/>
      <c r="H73" s="27"/>
      <c r="I73" s="27"/>
    </row>
    <row r="74" spans="1:13" ht="15">
      <c r="A74" s="362"/>
      <c r="B74" s="112" t="s">
        <v>41</v>
      </c>
      <c r="C74" s="335"/>
      <c r="D74" s="112" t="s">
        <v>145</v>
      </c>
      <c r="E74" s="112"/>
      <c r="F74" s="112" t="s">
        <v>146</v>
      </c>
      <c r="G74" s="112" t="s">
        <v>147</v>
      </c>
      <c r="H74" s="112"/>
      <c r="I74" s="336"/>
    </row>
    <row r="75" spans="1:13">
      <c r="A75" s="363" t="s">
        <v>148</v>
      </c>
      <c r="B75" s="231" t="s">
        <v>149</v>
      </c>
      <c r="C75" s="231" t="s">
        <v>150</v>
      </c>
      <c r="D75" s="231" t="s">
        <v>151</v>
      </c>
      <c r="E75" s="231" t="s">
        <v>152</v>
      </c>
      <c r="F75" s="231" t="s">
        <v>153</v>
      </c>
      <c r="G75" s="231" t="s">
        <v>154</v>
      </c>
      <c r="H75" s="231" t="s">
        <v>155</v>
      </c>
      <c r="I75" s="239" t="s">
        <v>156</v>
      </c>
    </row>
    <row r="76" spans="1:13" ht="51">
      <c r="A76" s="326" t="s">
        <v>122</v>
      </c>
      <c r="B76" s="325" t="s">
        <v>45</v>
      </c>
      <c r="C76" s="325" t="s">
        <v>23</v>
      </c>
      <c r="D76" s="325" t="s">
        <v>173</v>
      </c>
      <c r="E76" s="238" t="s">
        <v>184</v>
      </c>
      <c r="F76" s="325" t="s">
        <v>46</v>
      </c>
      <c r="G76" s="325" t="s">
        <v>43</v>
      </c>
      <c r="H76" s="325" t="s">
        <v>174</v>
      </c>
      <c r="I76" s="240" t="s">
        <v>44</v>
      </c>
    </row>
    <row r="77" spans="1:13">
      <c r="A77" s="103"/>
      <c r="B77" s="151" t="s">
        <v>217</v>
      </c>
      <c r="H77" s="231" t="s">
        <v>158</v>
      </c>
      <c r="I77" s="313" t="s">
        <v>113</v>
      </c>
    </row>
    <row r="78" spans="1:13" ht="15.75">
      <c r="A78" s="103" t="s">
        <v>62</v>
      </c>
      <c r="B78" s="71" t="s">
        <v>63</v>
      </c>
      <c r="C78" s="82" t="str">
        <f>IF(B80=0,"",B80)</f>
        <v/>
      </c>
      <c r="D78" s="71">
        <f t="array" ref="D78:D89">TRANSPOSE(Data!C$486:'Data'!N$486)</f>
        <v>-5.2824540000000013</v>
      </c>
      <c r="E78" s="82" t="str">
        <f>IF(C78="","",C78+D78)</f>
        <v/>
      </c>
      <c r="F78" s="43">
        <f>LOOKUP("End of Data",Data!$Q$298:'Data'!$Q$364,Data!$E$298:'Data'!$E$364)</f>
        <v>76.400000000000006</v>
      </c>
      <c r="G78" s="71">
        <f>IF(F78&gt;0,F78,E78)</f>
        <v>76.400000000000006</v>
      </c>
      <c r="H78" s="162">
        <f>Data!C$646*100</f>
        <v>1.3281145337975528</v>
      </c>
      <c r="I78" s="242">
        <f t="shared" ref="I78:I89" si="3">(G78*H78)/100</f>
        <v>1.0146795038213303</v>
      </c>
    </row>
    <row r="79" spans="1:13" ht="15.75">
      <c r="A79" s="103" t="s">
        <v>51</v>
      </c>
      <c r="B79" s="71"/>
      <c r="C79" s="82" t="str">
        <f>IF(B80=0,"",B80)</f>
        <v/>
      </c>
      <c r="D79" s="71">
        <v>-4.0072000000000019</v>
      </c>
      <c r="E79" s="82" t="str">
        <f t="shared" ref="E79:E89" si="4">IF(C79="","",C79+D79)</f>
        <v/>
      </c>
      <c r="F79" s="43">
        <f>LOOKUP("End of Data",Data!$Q$298:'Data'!$Q$364,Data!$F$298:'Data'!$F$364)</f>
        <v>76.3</v>
      </c>
      <c r="G79" s="71">
        <f t="shared" ref="G79:G89" si="5">IF(F79&gt;0,F79,E79)</f>
        <v>76.3</v>
      </c>
      <c r="H79" s="162">
        <f>Data!D$646*100</f>
        <v>2.6574173483919266</v>
      </c>
      <c r="I79" s="242">
        <f t="shared" si="3"/>
        <v>2.02760943682304</v>
      </c>
    </row>
    <row r="80" spans="1:13" ht="15.75">
      <c r="A80" s="103" t="s">
        <v>52</v>
      </c>
      <c r="B80" s="43">
        <f>LOOKUP("End of Data",Data!$H$105:'Data'!$H$171,Data!$C$105:'Data'!$C$171)</f>
        <v>0</v>
      </c>
      <c r="C80" s="82" t="str">
        <f>IF(B82=0,"",B82)</f>
        <v/>
      </c>
      <c r="D80" s="71">
        <v>-3.7751300000000017</v>
      </c>
      <c r="E80" s="82" t="str">
        <f t="shared" si="4"/>
        <v/>
      </c>
      <c r="F80" s="43">
        <f>LOOKUP("End of Data",Data!$Q$298:'Data'!$Q$364,Data!$G$298:'Data'!$G$364)</f>
        <v>75.099999999999994</v>
      </c>
      <c r="G80" s="71">
        <f t="shared" si="5"/>
        <v>75.099999999999994</v>
      </c>
      <c r="H80" s="162">
        <f>Data!E$646*100</f>
        <v>6.8234294616390327</v>
      </c>
      <c r="I80" s="242">
        <f t="shared" si="3"/>
        <v>5.1243955256909137</v>
      </c>
    </row>
    <row r="81" spans="1:10" ht="15.75">
      <c r="A81" s="103" t="s">
        <v>53</v>
      </c>
      <c r="B81" s="71" t="s">
        <v>63</v>
      </c>
      <c r="C81" s="82" t="str">
        <f>IF(B82=0,"",B82)</f>
        <v/>
      </c>
      <c r="D81" s="71">
        <v>-2.6477139999999992</v>
      </c>
      <c r="E81" s="82" t="str">
        <f t="shared" si="4"/>
        <v/>
      </c>
      <c r="F81" s="43">
        <f>LOOKUP("End of Data",Data!$Q$298:'Data'!$Q$364,Data!$H$298:'Data'!$H$364)</f>
        <v>72.400000000000006</v>
      </c>
      <c r="G81" s="71">
        <f t="shared" si="5"/>
        <v>72.400000000000006</v>
      </c>
      <c r="H81" s="162">
        <f>Data!F$646*100</f>
        <v>15.326463158991938</v>
      </c>
      <c r="I81" s="242">
        <f t="shared" si="3"/>
        <v>11.096359327110164</v>
      </c>
    </row>
    <row r="82" spans="1:10" ht="15.75">
      <c r="A82" s="103" t="s">
        <v>54</v>
      </c>
      <c r="B82" s="43">
        <f>LOOKUP("End of Data",Data!$H$105:'Data'!$H$171,Data!$D$105:'Data'!$D$171)</f>
        <v>0</v>
      </c>
      <c r="C82" s="82" t="str">
        <f>IF(B85=0,"",B85)</f>
        <v/>
      </c>
      <c r="D82" s="71">
        <v>-3.9791140000000014</v>
      </c>
      <c r="E82" s="82" t="str">
        <f t="shared" si="4"/>
        <v/>
      </c>
      <c r="F82" s="43">
        <f>LOOKUP("End of Data",Data!$Q$298:'Data'!$Q$364,Data!$I$298:'Data'!$I$364)</f>
        <v>73.2</v>
      </c>
      <c r="G82" s="71">
        <f t="shared" si="5"/>
        <v>73.2</v>
      </c>
      <c r="H82" s="162">
        <f>Data!G$646*100</f>
        <v>22.046845315647968</v>
      </c>
      <c r="I82" s="242">
        <f t="shared" si="3"/>
        <v>16.138290771054312</v>
      </c>
    </row>
    <row r="83" spans="1:10" ht="15.75">
      <c r="A83" s="103" t="s">
        <v>55</v>
      </c>
      <c r="B83" s="71" t="s">
        <v>63</v>
      </c>
      <c r="C83" s="82" t="str">
        <f>IF(B85=0,"",B85)</f>
        <v/>
      </c>
      <c r="D83" s="71">
        <v>-6.6898100000000014</v>
      </c>
      <c r="E83" s="82" t="str">
        <f t="shared" si="4"/>
        <v/>
      </c>
      <c r="F83" s="43">
        <f>LOOKUP("End of Data",Data!$Q$298:'Data'!$Q$364,Data!$J$298:'Data'!$J$364)</f>
        <v>76.400000000000006</v>
      </c>
      <c r="G83" s="71">
        <f t="shared" si="5"/>
        <v>76.400000000000006</v>
      </c>
      <c r="H83" s="162">
        <f>Data!H$646*100</f>
        <v>20.006506573545302</v>
      </c>
      <c r="I83" s="242">
        <f t="shared" si="3"/>
        <v>15.284971022188611</v>
      </c>
    </row>
    <row r="84" spans="1:10" ht="15.75">
      <c r="A84" s="103" t="s">
        <v>56</v>
      </c>
      <c r="B84" s="71" t="s">
        <v>63</v>
      </c>
      <c r="C84" s="82" t="str">
        <f>IF(B85=0,"",B85)</f>
        <v/>
      </c>
      <c r="D84" s="71">
        <v>-5.8262105263157906</v>
      </c>
      <c r="E84" s="82" t="str">
        <f t="shared" si="4"/>
        <v/>
      </c>
      <c r="F84" s="43">
        <f>LOOKUP("End of Data",Data!$Q$298:'Data'!$Q$364,Data!$K$298:'Data'!$K$364)</f>
        <v>77.599999999999994</v>
      </c>
      <c r="G84" s="71">
        <f t="shared" si="5"/>
        <v>77.599999999999994</v>
      </c>
      <c r="H84" s="162">
        <f>Data!I$646*100</f>
        <v>9.7147620754590971</v>
      </c>
      <c r="I84" s="242">
        <f t="shared" si="3"/>
        <v>7.5386553705562589</v>
      </c>
    </row>
    <row r="85" spans="1:10" ht="15.75">
      <c r="A85" s="103" t="s">
        <v>57</v>
      </c>
      <c r="B85" s="43">
        <f>LOOKUP("End of Data",Data!$H$105:'Data'!$H$171,Data!$E$105:'Data'!$E$171)</f>
        <v>0</v>
      </c>
      <c r="C85" s="82" t="str">
        <f>IF(B87=0,"",B87)</f>
        <v/>
      </c>
      <c r="D85" s="71">
        <v>-5.1937720000000027</v>
      </c>
      <c r="E85" s="82" t="str">
        <f t="shared" si="4"/>
        <v/>
      </c>
      <c r="F85" s="43">
        <f>LOOKUP("End of Data",Data!$Q$298:'Data'!$Q$364,Data!$L$298:'Data'!$L$364)</f>
        <v>81.8</v>
      </c>
      <c r="G85" s="71">
        <f t="shared" si="5"/>
        <v>81.8</v>
      </c>
      <c r="H85" s="162">
        <f>Data!J$646*100</f>
        <v>7.213402899850764</v>
      </c>
      <c r="I85" s="242">
        <f t="shared" si="3"/>
        <v>5.9005635720779255</v>
      </c>
    </row>
    <row r="86" spans="1:10" ht="15.75">
      <c r="A86" s="103" t="s">
        <v>58</v>
      </c>
      <c r="B86" s="71" t="s">
        <v>63</v>
      </c>
      <c r="C86" s="71" t="str">
        <f>IF(B87=0,"",B87)</f>
        <v/>
      </c>
      <c r="D86" s="71">
        <v>-5.7293333333333365</v>
      </c>
      <c r="E86" s="71" t="str">
        <f t="shared" si="4"/>
        <v/>
      </c>
      <c r="F86" s="43">
        <f>LOOKUP("End of Data",Data!$Q$298:'Data'!$Q$364,Data!$M$298:'Data'!$M$364)</f>
        <v>80.8</v>
      </c>
      <c r="G86" s="71">
        <f t="shared" si="5"/>
        <v>80.8</v>
      </c>
      <c r="H86" s="162">
        <f>Data!K$646*100</f>
        <v>4.819177328150916</v>
      </c>
      <c r="I86" s="242">
        <f t="shared" si="3"/>
        <v>3.89389528114594</v>
      </c>
    </row>
    <row r="87" spans="1:10" ht="15.75">
      <c r="A87" s="103" t="s">
        <v>59</v>
      </c>
      <c r="B87" s="43">
        <f>LOOKUP("End of Data",Data!$H$105:'Data'!$H$171,Data!$F$105:'Data'!$F$171)</f>
        <v>0</v>
      </c>
      <c r="C87" s="71" t="str">
        <f>IF(B89=0,"",B89)</f>
        <v/>
      </c>
      <c r="D87" s="71">
        <v>-3.6821459999999959</v>
      </c>
      <c r="E87" s="71" t="str">
        <f t="shared" si="4"/>
        <v/>
      </c>
      <c r="F87" s="43">
        <f>LOOKUP("End of Data",Data!$Q$298:'Data'!$Q$364,Data!$N$298:'Data'!$N$364)</f>
        <v>83.2</v>
      </c>
      <c r="G87" s="71">
        <f t="shared" si="5"/>
        <v>83.2</v>
      </c>
      <c r="H87" s="162">
        <f>Data!L$646*100</f>
        <v>2.958941048268573</v>
      </c>
      <c r="I87" s="242">
        <f t="shared" si="3"/>
        <v>2.4618389521594528</v>
      </c>
    </row>
    <row r="88" spans="1:10" ht="15.75">
      <c r="A88" s="103" t="s">
        <v>60</v>
      </c>
      <c r="B88" s="71" t="s">
        <v>63</v>
      </c>
      <c r="C88" s="71" t="str">
        <f>IF(B89=0,"",B89)</f>
        <v/>
      </c>
      <c r="D88" s="71">
        <v>-0.90067999999999704</v>
      </c>
      <c r="E88" s="71" t="str">
        <f t="shared" si="4"/>
        <v/>
      </c>
      <c r="F88" s="43">
        <f>LOOKUP("End of Data",Data!$Q$298:'Data'!$Q$364,Data!$O$298:'Data'!$O$364)</f>
        <v>81.900000000000006</v>
      </c>
      <c r="G88" s="71">
        <f t="shared" si="5"/>
        <v>81.900000000000006</v>
      </c>
      <c r="H88" s="162">
        <f>Data!M$646*100</f>
        <v>2.3277720701168327</v>
      </c>
      <c r="I88" s="242">
        <f t="shared" si="3"/>
        <v>1.9064453254256861</v>
      </c>
    </row>
    <row r="89" spans="1:10" ht="15.75">
      <c r="A89" s="103" t="s">
        <v>61</v>
      </c>
      <c r="B89" s="43">
        <f>LOOKUP("End of Data",Data!$H$105:'Data'!$H$171,Data!$G$105:'Data'!$G$171)</f>
        <v>0</v>
      </c>
      <c r="C89" s="71" t="str">
        <f>IF(B89=0,"",B89)</f>
        <v/>
      </c>
      <c r="D89" s="71">
        <v>2.3393200000000021</v>
      </c>
      <c r="E89" s="71" t="str">
        <f t="shared" si="4"/>
        <v/>
      </c>
      <c r="F89" s="43">
        <f>LOOKUP("End of Data",Data!$Q$298:'Data'!$Q$364,Data!$P$298:'Data'!$P$364)</f>
        <v>83.9</v>
      </c>
      <c r="G89" s="71">
        <f t="shared" si="5"/>
        <v>83.9</v>
      </c>
      <c r="H89" s="162">
        <f>Data!N$646*100</f>
        <v>4.7771681861401127</v>
      </c>
      <c r="I89" s="242">
        <f t="shared" si="3"/>
        <v>4.0080441081715552</v>
      </c>
    </row>
    <row r="90" spans="1:10" ht="13.5" thickBot="1">
      <c r="A90" s="234"/>
      <c r="B90" s="9"/>
      <c r="C90" s="79"/>
      <c r="D90" s="79"/>
      <c r="E90" s="79"/>
      <c r="F90" s="79"/>
      <c r="G90" s="235" t="s">
        <v>50</v>
      </c>
      <c r="H90" s="236">
        <f>SUM(H78:H89)</f>
        <v>100.00000000000001</v>
      </c>
      <c r="I90" s="311"/>
      <c r="J90" s="162"/>
    </row>
    <row r="91" spans="1:10" ht="13.5" thickBot="1">
      <c r="B91" s="71"/>
      <c r="C91" s="71"/>
      <c r="D91" s="71"/>
      <c r="E91" s="71"/>
      <c r="F91" s="71"/>
      <c r="G91" s="71"/>
    </row>
    <row r="92" spans="1:10" ht="16.5" thickBot="1">
      <c r="A92" s="290" t="s">
        <v>86</v>
      </c>
      <c r="B92" s="291"/>
      <c r="C92" s="291"/>
      <c r="D92" s="292"/>
      <c r="E92" s="246"/>
      <c r="F92" s="246"/>
      <c r="G92" s="246"/>
      <c r="H92" s="246"/>
      <c r="I92" s="246"/>
      <c r="J92" s="247"/>
    </row>
    <row r="93" spans="1:10" ht="16.5" thickBot="1">
      <c r="A93" s="183"/>
      <c r="B93" s="184"/>
      <c r="C93" s="184"/>
      <c r="D93" s="181"/>
      <c r="E93" s="181"/>
      <c r="F93" s="181"/>
      <c r="G93" s="181"/>
      <c r="H93" s="181"/>
      <c r="I93" s="181"/>
      <c r="J93" s="182"/>
    </row>
    <row r="94" spans="1:10" ht="15" thickBot="1">
      <c r="A94" s="185" t="s">
        <v>226</v>
      </c>
      <c r="B94" s="181"/>
      <c r="C94" s="181"/>
      <c r="D94" s="181"/>
      <c r="E94" s="181"/>
      <c r="F94" s="181"/>
      <c r="G94" s="181"/>
      <c r="H94" s="181"/>
      <c r="I94" s="186">
        <f>SUM(I78:I89)</f>
        <v>76.395748196225213</v>
      </c>
      <c r="J94" s="182"/>
    </row>
    <row r="95" spans="1:10" ht="13.5" thickBot="1">
      <c r="A95" s="187"/>
      <c r="B95" s="180"/>
      <c r="C95" s="180"/>
      <c r="D95" s="188"/>
      <c r="E95" s="180"/>
      <c r="F95" s="180"/>
      <c r="G95" s="180"/>
      <c r="H95" s="180"/>
      <c r="I95" s="180"/>
      <c r="J95" s="189"/>
    </row>
    <row r="96" spans="1:10" ht="14.25">
      <c r="A96" s="54" t="s">
        <v>260</v>
      </c>
      <c r="D96" s="10"/>
      <c r="F96" s="22"/>
      <c r="H96" s="10"/>
    </row>
    <row r="97" spans="1:10">
      <c r="A97" s="54" t="s">
        <v>136</v>
      </c>
    </row>
    <row r="98" spans="1:10">
      <c r="A98" t="s">
        <v>159</v>
      </c>
    </row>
    <row r="99" spans="1:10">
      <c r="A99" s="54" t="s">
        <v>160</v>
      </c>
    </row>
    <row r="100" spans="1:10">
      <c r="A100" s="54" t="s">
        <v>161</v>
      </c>
    </row>
    <row r="101" spans="1:10" ht="15.75">
      <c r="A101" s="54" t="s">
        <v>238</v>
      </c>
      <c r="C101" s="10"/>
      <c r="E101" s="71"/>
      <c r="F101" s="10"/>
      <c r="G101" s="3"/>
      <c r="H101" s="82"/>
    </row>
    <row r="102" spans="1:10">
      <c r="H102" s="71"/>
      <c r="I102" s="71"/>
    </row>
    <row r="103" spans="1:10" ht="14.25">
      <c r="D103" s="10"/>
      <c r="F103" s="22"/>
      <c r="H103" s="10"/>
    </row>
    <row r="104" spans="1:10" ht="14.25">
      <c r="D104" s="10"/>
      <c r="F104" s="22"/>
      <c r="H104" s="10"/>
      <c r="I104" s="10"/>
      <c r="J104" s="10"/>
    </row>
  </sheetData>
  <phoneticPr fontId="2" type="noConversion"/>
  <hyperlinks>
    <hyperlink ref="A3:C3" location="Documentation!A9" display="Brief description of the futures forecast model" xr:uid="{00000000-0004-0000-0500-000003000000}"/>
    <hyperlink ref="A4" location="Documentation!A18" display="Data and sources" xr:uid="{0C6FC6EA-A86E-493C-AD70-201D88227C52}"/>
    <hyperlink ref="A5" location="Documentation!A28" display="Forecast procedures" xr:uid="{145F4FEC-6D44-423F-AD3C-271647379F69}"/>
  </hyperlinks>
  <pageMargins left="0.25" right="0.25" top="0.5" bottom="0.5" header="0.5" footer="0.5"/>
  <pageSetup scale="72" fitToHeight="4" orientation="landscape" r:id="rId1"/>
  <headerFooter alignWithMargins="0"/>
  <ignoredErrors>
    <ignoredError sqref="I63"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Q827"/>
  <sheetViews>
    <sheetView zoomScaleNormal="100" workbookViewId="0">
      <selection activeCell="K3" sqref="K3"/>
    </sheetView>
  </sheetViews>
  <sheetFormatPr defaultRowHeight="12.75"/>
  <cols>
    <col min="1" max="1" width="11.5703125" customWidth="1"/>
    <col min="2" max="2" width="17.140625" customWidth="1"/>
    <col min="3" max="3" width="22.140625" customWidth="1"/>
    <col min="4" max="4" width="11.28515625" customWidth="1"/>
    <col min="5" max="5" width="14.42578125" customWidth="1"/>
    <col min="6" max="6" width="10.42578125" customWidth="1"/>
    <col min="7" max="7" width="13.28515625" customWidth="1"/>
    <col min="8" max="8" width="11.5703125" customWidth="1"/>
    <col min="9" max="9" width="9.7109375" customWidth="1"/>
    <col min="10" max="10" width="12.140625" customWidth="1"/>
    <col min="11" max="11" width="10.140625" bestFit="1" customWidth="1"/>
    <col min="14" max="14" width="13" customWidth="1"/>
    <col min="15" max="15" width="13.28515625" customWidth="1"/>
    <col min="16" max="16" width="17.5703125" customWidth="1"/>
    <col min="17" max="17" width="16.42578125" customWidth="1"/>
  </cols>
  <sheetData>
    <row r="1" spans="1:31" ht="18.75">
      <c r="A1" s="36" t="s">
        <v>30</v>
      </c>
      <c r="B1" s="19"/>
      <c r="C1" s="19"/>
      <c r="D1" s="44"/>
      <c r="E1" s="19"/>
      <c r="F1" s="19"/>
      <c r="G1" s="19"/>
    </row>
    <row r="2" spans="1:31" ht="18">
      <c r="A2" s="55" t="s">
        <v>274</v>
      </c>
      <c r="B2" s="19"/>
      <c r="C2" s="19"/>
      <c r="D2" s="19"/>
      <c r="E2" s="19"/>
      <c r="F2" s="19"/>
      <c r="G2" s="19"/>
    </row>
    <row r="3" spans="1:31" ht="12.75" customHeight="1">
      <c r="A3" s="55"/>
      <c r="B3" s="19"/>
      <c r="C3" s="19"/>
      <c r="D3" s="19"/>
      <c r="E3" s="19"/>
      <c r="F3" s="19"/>
      <c r="G3" s="19"/>
    </row>
    <row r="4" spans="1:31" ht="15.75">
      <c r="A4" s="4" t="s">
        <v>175</v>
      </c>
      <c r="B4" s="3"/>
      <c r="C4" s="3"/>
      <c r="D4" s="3"/>
      <c r="E4" s="3"/>
      <c r="F4" s="3"/>
      <c r="G4" s="3"/>
      <c r="H4" s="6"/>
      <c r="I4" s="6"/>
      <c r="J4" s="163"/>
      <c r="K4" s="6"/>
      <c r="L4" s="6"/>
    </row>
    <row r="5" spans="1:31" s="144" customFormat="1" ht="15">
      <c r="A5" s="355" t="s">
        <v>380</v>
      </c>
      <c r="B5" s="354"/>
      <c r="C5" s="354"/>
      <c r="D5" s="354"/>
      <c r="E5" s="354"/>
      <c r="F5" s="354"/>
      <c r="G5" s="354"/>
      <c r="H5" s="354"/>
      <c r="I5" s="143"/>
      <c r="J5" s="143"/>
      <c r="K5" s="143"/>
      <c r="L5" s="143"/>
      <c r="P5" s="145"/>
    </row>
    <row r="6" spans="1:31" s="144" customFormat="1">
      <c r="A6" s="355" t="s">
        <v>381</v>
      </c>
      <c r="B6" s="354"/>
      <c r="C6" s="354"/>
      <c r="D6" s="354"/>
      <c r="E6" s="354"/>
      <c r="F6" s="354"/>
      <c r="G6" s="354"/>
      <c r="H6" s="354"/>
      <c r="I6" s="143"/>
      <c r="J6" s="143"/>
      <c r="K6" s="143"/>
      <c r="L6" s="143"/>
      <c r="P6" s="146"/>
    </row>
    <row r="7" spans="1:31" s="147" customFormat="1" ht="15.75">
      <c r="A7" s="358" t="s">
        <v>410</v>
      </c>
      <c r="B7" s="359"/>
      <c r="C7" s="359"/>
      <c r="D7" s="359"/>
      <c r="E7" s="359"/>
      <c r="F7" s="359"/>
      <c r="G7" s="359"/>
      <c r="H7" s="359"/>
      <c r="I7" s="198"/>
      <c r="J7" s="198"/>
      <c r="K7" s="198"/>
      <c r="L7" s="149"/>
      <c r="P7" s="148"/>
    </row>
    <row r="8" spans="1:31" ht="12.75" customHeight="1">
      <c r="A8" s="2"/>
      <c r="B8" s="3"/>
      <c r="C8" s="3"/>
      <c r="D8" s="3"/>
      <c r="E8" s="3"/>
      <c r="F8" s="3"/>
      <c r="G8" s="3"/>
      <c r="H8" s="3"/>
      <c r="I8" s="6"/>
      <c r="J8" s="6"/>
      <c r="K8" s="6"/>
      <c r="L8" s="6"/>
      <c r="P8" s="141"/>
    </row>
    <row r="9" spans="1:31" ht="15.75">
      <c r="A9" s="4" t="s">
        <v>176</v>
      </c>
      <c r="B9" s="3"/>
      <c r="C9" s="3"/>
      <c r="D9" s="3"/>
      <c r="E9" s="6"/>
      <c r="F9" s="3"/>
      <c r="G9" s="3"/>
      <c r="H9" s="3"/>
      <c r="I9" s="6"/>
      <c r="J9" s="6"/>
      <c r="K9" s="6"/>
      <c r="L9" s="6"/>
      <c r="P9" s="142"/>
    </row>
    <row r="10" spans="1:31">
      <c r="A10" s="355" t="s">
        <v>411</v>
      </c>
      <c r="B10" s="354"/>
      <c r="C10" s="354"/>
      <c r="D10" s="354"/>
      <c r="E10" s="354"/>
      <c r="F10" s="354"/>
      <c r="G10" s="354"/>
      <c r="H10" s="354"/>
      <c r="I10" s="354"/>
      <c r="J10" s="354"/>
      <c r="K10" s="354"/>
      <c r="L10" s="354" t="str">
        <f>IF(C334="","",C334*Data!C$648)</f>
        <v/>
      </c>
      <c r="P10" s="141"/>
    </row>
    <row r="11" spans="1:31" ht="15">
      <c r="A11" s="355" t="s">
        <v>412</v>
      </c>
      <c r="B11" s="354"/>
      <c r="C11" s="354"/>
      <c r="D11" s="354"/>
      <c r="E11" s="354"/>
      <c r="F11" s="354"/>
      <c r="G11" s="354"/>
      <c r="H11" s="354"/>
      <c r="I11" s="354"/>
      <c r="J11" s="354"/>
      <c r="K11" s="354"/>
      <c r="L11" s="354"/>
      <c r="P11" s="142"/>
    </row>
    <row r="12" spans="1:31">
      <c r="A12" s="355" t="s">
        <v>413</v>
      </c>
      <c r="B12" s="354"/>
      <c r="C12" s="354"/>
      <c r="D12" s="354"/>
      <c r="E12" s="354"/>
      <c r="F12" s="354"/>
      <c r="G12" s="354"/>
      <c r="H12" s="354"/>
      <c r="I12" s="85"/>
      <c r="J12" s="85"/>
      <c r="K12" s="85"/>
      <c r="L12" s="85"/>
    </row>
    <row r="13" spans="1:31" ht="12.75" customHeight="1">
      <c r="A13" s="2"/>
      <c r="B13" s="3"/>
      <c r="C13" s="3"/>
      <c r="D13" s="3"/>
      <c r="E13" s="3"/>
      <c r="F13" s="3"/>
      <c r="G13" s="3"/>
      <c r="H13" s="3"/>
      <c r="I13" s="6"/>
      <c r="J13" s="6"/>
      <c r="K13" s="6"/>
      <c r="L13" s="6"/>
    </row>
    <row r="14" spans="1:31" ht="15.75">
      <c r="A14" s="20" t="s">
        <v>177</v>
      </c>
      <c r="B14" s="4"/>
      <c r="C14" s="4"/>
      <c r="D14" s="3"/>
      <c r="E14" s="3"/>
      <c r="F14" s="3"/>
      <c r="G14" s="3"/>
      <c r="H14" s="3"/>
      <c r="I14" s="6"/>
      <c r="J14" s="6"/>
      <c r="K14" s="6"/>
      <c r="L14" s="6"/>
    </row>
    <row r="15" spans="1:31" ht="15.75">
      <c r="A15" s="412" t="s">
        <v>386</v>
      </c>
      <c r="B15" s="357"/>
      <c r="C15" s="357"/>
      <c r="D15" s="357"/>
      <c r="E15" s="357"/>
      <c r="F15" s="357"/>
      <c r="G15" s="357"/>
      <c r="H15" s="357"/>
      <c r="I15" s="199"/>
      <c r="J15" s="149"/>
      <c r="K15" s="149"/>
      <c r="L15" s="6"/>
      <c r="M15" s="6"/>
      <c r="N15" s="6"/>
      <c r="O15" s="6"/>
      <c r="P15" s="6"/>
      <c r="Q15" s="6"/>
      <c r="R15" s="6"/>
      <c r="S15" s="6"/>
      <c r="T15" s="6"/>
      <c r="U15" s="6"/>
      <c r="V15" s="6"/>
      <c r="W15" s="6"/>
      <c r="X15" s="6"/>
      <c r="Y15" s="6"/>
      <c r="Z15" s="6"/>
      <c r="AA15" s="6"/>
      <c r="AB15" s="6"/>
      <c r="AC15" s="6"/>
      <c r="AD15" s="6"/>
      <c r="AE15" s="6"/>
    </row>
    <row r="16" spans="1:31" ht="15.75">
      <c r="A16" s="412" t="s">
        <v>414</v>
      </c>
      <c r="B16" s="354"/>
      <c r="C16" s="354"/>
      <c r="D16" s="354"/>
      <c r="E16" s="354"/>
      <c r="F16" s="354"/>
      <c r="G16" s="354"/>
      <c r="H16" s="354"/>
      <c r="I16" s="165"/>
      <c r="J16" s="165"/>
      <c r="K16" s="149"/>
      <c r="L16" s="6"/>
      <c r="M16" s="6"/>
      <c r="N16" s="6"/>
      <c r="O16" s="6"/>
      <c r="P16" s="6"/>
      <c r="Q16" s="6"/>
      <c r="R16" s="6"/>
      <c r="S16" s="6"/>
      <c r="T16" s="6"/>
      <c r="U16" s="6"/>
      <c r="V16" s="6"/>
      <c r="W16" s="6"/>
      <c r="X16" s="6"/>
      <c r="Y16" s="6"/>
      <c r="Z16" s="6"/>
      <c r="AA16" s="6"/>
      <c r="AB16" s="6"/>
      <c r="AC16" s="6"/>
      <c r="AD16" s="6"/>
      <c r="AE16" s="6"/>
    </row>
    <row r="17" spans="1:17" ht="12.75" customHeight="1">
      <c r="A17" s="55"/>
      <c r="B17" s="55"/>
      <c r="C17" s="55"/>
      <c r="D17" s="55"/>
      <c r="E17" s="55"/>
      <c r="F17" s="55"/>
      <c r="G17" s="55"/>
      <c r="H17" s="55"/>
      <c r="I17" s="149"/>
      <c r="J17" s="149"/>
      <c r="K17" s="149"/>
      <c r="L17" s="6"/>
    </row>
    <row r="18" spans="1:17" ht="15.75">
      <c r="A18" s="20" t="s">
        <v>178</v>
      </c>
      <c r="B18" s="55"/>
      <c r="C18" s="55"/>
      <c r="D18" s="149"/>
      <c r="E18" s="55"/>
      <c r="F18" s="55"/>
      <c r="G18" s="55"/>
      <c r="H18" s="55"/>
      <c r="I18" s="149"/>
      <c r="J18" s="149"/>
      <c r="K18" s="149"/>
      <c r="L18" s="6"/>
    </row>
    <row r="19" spans="1:17" ht="15.75">
      <c r="A19" s="413" t="s">
        <v>415</v>
      </c>
      <c r="B19" s="354"/>
      <c r="C19" s="354"/>
      <c r="D19" s="354"/>
      <c r="E19" s="354"/>
      <c r="F19" s="354"/>
      <c r="G19" s="165"/>
      <c r="H19" s="55"/>
      <c r="I19" s="149"/>
      <c r="J19" s="149"/>
      <c r="K19" s="149"/>
      <c r="L19" s="6"/>
    </row>
    <row r="20" spans="1:17" ht="15.75">
      <c r="A20" s="413" t="s">
        <v>416</v>
      </c>
      <c r="B20" s="354"/>
      <c r="C20" s="354"/>
      <c r="D20" s="354"/>
      <c r="E20" s="354"/>
      <c r="F20" s="354"/>
      <c r="G20" s="165"/>
      <c r="H20" s="165"/>
      <c r="I20" s="165"/>
      <c r="J20" s="149"/>
      <c r="K20" s="149"/>
      <c r="L20" s="6"/>
    </row>
    <row r="21" spans="1:17" ht="15.75">
      <c r="A21" s="351" t="s">
        <v>417</v>
      </c>
      <c r="B21" s="354"/>
      <c r="C21" s="354"/>
      <c r="D21" s="354"/>
      <c r="E21" s="354"/>
      <c r="F21" s="354"/>
      <c r="G21" s="165"/>
      <c r="H21" s="165"/>
      <c r="I21" s="149"/>
      <c r="J21" s="149"/>
      <c r="K21" s="149"/>
      <c r="L21" s="6"/>
    </row>
    <row r="22" spans="1:17" ht="15" customHeight="1">
      <c r="A22" s="351" t="s">
        <v>389</v>
      </c>
      <c r="B22" s="356"/>
      <c r="C22" s="356"/>
      <c r="D22" s="356"/>
      <c r="E22" s="356"/>
      <c r="F22" s="356"/>
      <c r="G22" s="212"/>
      <c r="H22" s="212"/>
      <c r="I22" s="212"/>
      <c r="J22" s="212"/>
      <c r="K22" s="212"/>
      <c r="L22" s="6"/>
    </row>
    <row r="23" spans="1:17" ht="12.75" customHeight="1">
      <c r="A23" s="154"/>
      <c r="B23" s="154"/>
      <c r="C23" s="154"/>
      <c r="D23" s="154"/>
      <c r="E23" s="154"/>
      <c r="F23" s="154"/>
      <c r="G23" s="154"/>
      <c r="H23" s="149"/>
      <c r="I23" s="149"/>
      <c r="J23" s="149"/>
      <c r="K23" s="149"/>
    </row>
    <row r="24" spans="1:17" ht="15.75">
      <c r="A24" s="20" t="s">
        <v>179</v>
      </c>
      <c r="B24" s="20"/>
      <c r="C24" s="20"/>
      <c r="D24" s="20"/>
      <c r="E24" s="55"/>
      <c r="F24" s="55"/>
      <c r="G24" s="55"/>
      <c r="H24" s="55"/>
      <c r="I24" s="149"/>
      <c r="J24" s="149"/>
      <c r="K24" s="149"/>
      <c r="L24" s="139"/>
    </row>
    <row r="25" spans="1:17" ht="15.75">
      <c r="A25" s="355" t="s">
        <v>390</v>
      </c>
      <c r="B25" s="354"/>
      <c r="C25" s="354"/>
      <c r="D25" s="354"/>
      <c r="E25" s="354"/>
      <c r="F25" s="354"/>
      <c r="G25" s="165"/>
      <c r="H25" s="165"/>
      <c r="I25" s="165"/>
      <c r="J25" s="165"/>
      <c r="K25" s="149"/>
      <c r="L25" s="139"/>
    </row>
    <row r="26" spans="1:17" ht="15.75">
      <c r="A26" s="355" t="s">
        <v>391</v>
      </c>
      <c r="B26" s="354"/>
      <c r="C26" s="354"/>
      <c r="D26" s="354"/>
      <c r="E26" s="354"/>
      <c r="F26" s="354"/>
      <c r="G26" s="165"/>
      <c r="H26" s="165"/>
      <c r="I26" s="165"/>
      <c r="J26" s="165"/>
      <c r="K26" s="149"/>
      <c r="L26" s="139"/>
    </row>
    <row r="27" spans="1:17">
      <c r="A27" s="352"/>
      <c r="B27" s="6"/>
      <c r="C27" s="6"/>
      <c r="D27" s="6"/>
      <c r="E27" s="6"/>
      <c r="F27" s="54"/>
      <c r="G27" s="54"/>
      <c r="H27" s="54"/>
      <c r="I27" s="54"/>
      <c r="J27" s="54"/>
      <c r="K27" s="6"/>
      <c r="L27" s="139"/>
    </row>
    <row r="28" spans="1:17" ht="17.45" customHeight="1" thickBot="1">
      <c r="A28" s="51" t="s">
        <v>380</v>
      </c>
      <c r="B28" s="51"/>
      <c r="C28" s="51"/>
      <c r="D28" s="51"/>
      <c r="E28" s="51"/>
      <c r="F28" s="51"/>
      <c r="G28" s="51"/>
      <c r="H28" s="27"/>
      <c r="I28" s="27"/>
      <c r="Q28" s="24"/>
    </row>
    <row r="29" spans="1:17" ht="12.75" customHeight="1">
      <c r="A29" s="219" t="s">
        <v>16</v>
      </c>
      <c r="B29" s="130" t="s">
        <v>185</v>
      </c>
      <c r="C29" s="130" t="s">
        <v>99</v>
      </c>
      <c r="D29" s="130" t="s">
        <v>100</v>
      </c>
      <c r="E29" s="130" t="s">
        <v>101</v>
      </c>
      <c r="F29" s="130" t="s">
        <v>18</v>
      </c>
      <c r="G29" s="130" t="s">
        <v>19</v>
      </c>
      <c r="H29" s="24"/>
      <c r="I29" s="139"/>
    </row>
    <row r="30" spans="1:17" ht="12.75" customHeight="1" thickBot="1">
      <c r="A30" s="220" t="s">
        <v>38</v>
      </c>
      <c r="B30" s="220"/>
      <c r="C30" s="220"/>
      <c r="D30" s="220"/>
      <c r="E30" s="220"/>
      <c r="F30" s="220"/>
      <c r="G30" s="220"/>
      <c r="H30" s="24"/>
      <c r="I30" s="139"/>
    </row>
    <row r="31" spans="1:17" ht="12.75" customHeight="1">
      <c r="A31" s="29"/>
      <c r="B31" s="30"/>
      <c r="C31" s="200"/>
      <c r="D31" s="201"/>
      <c r="E31" s="223" t="s">
        <v>135</v>
      </c>
      <c r="F31" s="201"/>
      <c r="G31" s="201"/>
      <c r="H31" s="24"/>
      <c r="I31" s="139"/>
    </row>
    <row r="32" spans="1:17" ht="12.75" customHeight="1">
      <c r="A32" s="27">
        <v>2024</v>
      </c>
      <c r="B32" s="80">
        <v>45414</v>
      </c>
      <c r="C32">
        <v>75.03</v>
      </c>
      <c r="D32" s="71">
        <v>74.180000000000007</v>
      </c>
      <c r="E32">
        <v>75.62</v>
      </c>
      <c r="F32">
        <v>76.97</v>
      </c>
      <c r="G32">
        <v>77.89</v>
      </c>
      <c r="I32" s="139"/>
    </row>
    <row r="33" spans="2:9" ht="12.75" customHeight="1">
      <c r="B33" s="72">
        <f t="shared" ref="B33:B64" si="0">B32+7</f>
        <v>45421</v>
      </c>
      <c r="C33">
        <v>77.75</v>
      </c>
      <c r="D33">
        <v>76.459999999999994</v>
      </c>
      <c r="E33">
        <v>78.010000000000005</v>
      </c>
      <c r="F33" s="71">
        <v>79.2</v>
      </c>
      <c r="G33">
        <v>79.849999999999994</v>
      </c>
    </row>
    <row r="34" spans="2:9" ht="12.75" customHeight="1">
      <c r="B34" s="72">
        <f t="shared" si="0"/>
        <v>45428</v>
      </c>
      <c r="C34" s="71">
        <v>76.2</v>
      </c>
      <c r="D34">
        <v>75.19</v>
      </c>
      <c r="E34" s="71">
        <v>76.8</v>
      </c>
      <c r="F34">
        <v>78.12</v>
      </c>
      <c r="G34">
        <v>78.760000000000005</v>
      </c>
    </row>
    <row r="35" spans="2:9" ht="12.75" customHeight="1">
      <c r="B35" s="72">
        <f t="shared" si="0"/>
        <v>45435</v>
      </c>
      <c r="C35">
        <v>79.62</v>
      </c>
      <c r="D35">
        <v>78.62</v>
      </c>
      <c r="E35">
        <v>80.03</v>
      </c>
      <c r="F35">
        <v>81.239999999999995</v>
      </c>
      <c r="G35">
        <v>81.42</v>
      </c>
    </row>
    <row r="36" spans="2:9" ht="12.75" customHeight="1">
      <c r="B36" s="72">
        <f t="shared" si="0"/>
        <v>45442</v>
      </c>
      <c r="C36">
        <v>78.010000000000005</v>
      </c>
      <c r="D36">
        <v>76.510000000000005</v>
      </c>
      <c r="E36">
        <v>78.290000000000006</v>
      </c>
      <c r="F36" s="71">
        <v>79.790000000000006</v>
      </c>
      <c r="G36" s="71">
        <v>80.63</v>
      </c>
    </row>
    <row r="37" spans="2:9" ht="12.75" customHeight="1">
      <c r="B37" s="72">
        <f t="shared" si="0"/>
        <v>45449</v>
      </c>
      <c r="C37" s="71">
        <v>75.099999999999994</v>
      </c>
      <c r="D37" s="71">
        <v>73.599999999999994</v>
      </c>
      <c r="E37">
        <v>75.42</v>
      </c>
      <c r="F37" s="71">
        <v>76.989999999999995</v>
      </c>
      <c r="G37" s="71">
        <v>78</v>
      </c>
    </row>
    <row r="38" spans="2:9" ht="12.75" customHeight="1">
      <c r="B38" s="72">
        <f t="shared" si="0"/>
        <v>45456</v>
      </c>
      <c r="C38">
        <v>73.31</v>
      </c>
      <c r="D38" s="71">
        <v>71.790000000000006</v>
      </c>
      <c r="E38">
        <v>73.31</v>
      </c>
      <c r="F38" s="71">
        <v>74.78</v>
      </c>
      <c r="G38">
        <v>75.819999999999993</v>
      </c>
    </row>
    <row r="39" spans="2:9" ht="12.75" customHeight="1">
      <c r="B39" s="72">
        <f t="shared" si="0"/>
        <v>45463</v>
      </c>
      <c r="C39">
        <v>71.88</v>
      </c>
      <c r="D39" s="71">
        <v>72.62</v>
      </c>
      <c r="E39">
        <v>73.959999999999994</v>
      </c>
      <c r="F39" s="71">
        <v>75.239999999999995</v>
      </c>
      <c r="G39" s="71">
        <v>76.14</v>
      </c>
    </row>
    <row r="40" spans="2:9" ht="12.75" customHeight="1">
      <c r="B40" s="72">
        <f t="shared" si="0"/>
        <v>45470</v>
      </c>
      <c r="C40">
        <v>73.81</v>
      </c>
      <c r="D40" s="71">
        <v>74.58</v>
      </c>
      <c r="E40">
        <v>75.989999999999995</v>
      </c>
      <c r="F40" s="71">
        <v>77.28</v>
      </c>
      <c r="G40" s="71">
        <v>77.989999999999995</v>
      </c>
    </row>
    <row r="41" spans="2:9" ht="12.75" customHeight="1">
      <c r="B41" s="72">
        <f t="shared" si="0"/>
        <v>45477</v>
      </c>
      <c r="C41">
        <v>69.48</v>
      </c>
      <c r="D41" s="71">
        <v>70.98</v>
      </c>
      <c r="E41" s="71">
        <v>72.709999999999994</v>
      </c>
      <c r="F41" s="71">
        <v>74.099999999999994</v>
      </c>
      <c r="G41" s="71">
        <v>75.23</v>
      </c>
    </row>
    <row r="42" spans="2:9" ht="12.75" customHeight="1">
      <c r="B42" s="72">
        <f t="shared" si="0"/>
        <v>45484</v>
      </c>
      <c r="C42">
        <v>69.06</v>
      </c>
      <c r="D42" s="71">
        <v>70.87</v>
      </c>
      <c r="E42">
        <v>72.739999999999995</v>
      </c>
      <c r="F42" s="71">
        <v>74.17</v>
      </c>
      <c r="G42" s="71">
        <v>75.290000000000006</v>
      </c>
    </row>
    <row r="43" spans="2:9" ht="12.75" customHeight="1">
      <c r="B43" s="72">
        <f t="shared" si="0"/>
        <v>45491</v>
      </c>
      <c r="C43" s="71">
        <v>71.37</v>
      </c>
      <c r="D43" s="71">
        <v>71.930000000000007</v>
      </c>
      <c r="E43" s="71">
        <v>73.760000000000005</v>
      </c>
      <c r="F43" s="71">
        <v>75.069999999999993</v>
      </c>
      <c r="G43" s="71">
        <v>75.92</v>
      </c>
    </row>
    <row r="44" spans="2:9" ht="12.75" customHeight="1">
      <c r="B44" s="72">
        <f t="shared" si="0"/>
        <v>45498</v>
      </c>
      <c r="C44">
        <v>67.209999999999994</v>
      </c>
      <c r="D44" s="71">
        <v>68.900000000000006</v>
      </c>
      <c r="E44">
        <v>70.66</v>
      </c>
      <c r="F44" s="71">
        <v>72.02</v>
      </c>
      <c r="G44" s="71">
        <v>73.099999999999994</v>
      </c>
    </row>
    <row r="45" spans="2:9" ht="12.75" customHeight="1">
      <c r="B45" s="72">
        <f t="shared" si="0"/>
        <v>45505</v>
      </c>
      <c r="C45">
        <v>66.88</v>
      </c>
      <c r="D45" s="71">
        <v>68.08</v>
      </c>
      <c r="E45" s="71">
        <v>69.7</v>
      </c>
      <c r="F45" s="71">
        <v>70.98</v>
      </c>
      <c r="G45" s="71">
        <v>71.959999999999994</v>
      </c>
    </row>
    <row r="46" spans="2:9" ht="12.75" customHeight="1">
      <c r="B46" s="72">
        <f t="shared" si="0"/>
        <v>45512</v>
      </c>
      <c r="C46">
        <v>65.790000000000006</v>
      </c>
      <c r="D46" s="71">
        <v>67.239999999999995</v>
      </c>
      <c r="E46">
        <v>68.73</v>
      </c>
      <c r="F46">
        <v>69.989999999999995</v>
      </c>
      <c r="G46" s="71">
        <v>70.91</v>
      </c>
      <c r="I46" s="139"/>
    </row>
    <row r="47" spans="2:9" ht="12.75" customHeight="1">
      <c r="B47" s="72">
        <f t="shared" si="0"/>
        <v>45519</v>
      </c>
      <c r="C47">
        <v>66.34</v>
      </c>
      <c r="D47" s="71">
        <v>67.150000000000006</v>
      </c>
      <c r="E47" s="71">
        <v>68.72</v>
      </c>
      <c r="F47">
        <v>70.040000000000006</v>
      </c>
      <c r="G47" s="71">
        <v>70.989999999999995</v>
      </c>
      <c r="I47" s="139"/>
    </row>
    <row r="48" spans="2:9" ht="12.75" customHeight="1">
      <c r="B48" s="72">
        <f t="shared" si="0"/>
        <v>45526</v>
      </c>
      <c r="C48">
        <v>69.59</v>
      </c>
      <c r="D48" s="71">
        <v>69.34</v>
      </c>
      <c r="E48">
        <v>70.86</v>
      </c>
      <c r="F48">
        <v>72.05</v>
      </c>
      <c r="G48" s="71">
        <v>72.66</v>
      </c>
      <c r="I48" s="139"/>
    </row>
    <row r="49" spans="1:17" ht="12.75" customHeight="1">
      <c r="B49" s="72">
        <f t="shared" si="0"/>
        <v>45533</v>
      </c>
      <c r="C49" s="71">
        <v>70.13</v>
      </c>
      <c r="D49" s="71">
        <v>69.92</v>
      </c>
      <c r="E49" s="71">
        <v>71.52</v>
      </c>
      <c r="F49" s="71">
        <v>72.7</v>
      </c>
      <c r="G49" s="71">
        <v>73.37</v>
      </c>
      <c r="I49" s="139"/>
    </row>
    <row r="50" spans="1:17" ht="12.75" customHeight="1">
      <c r="B50" s="72">
        <f t="shared" si="0"/>
        <v>45540</v>
      </c>
      <c r="C50">
        <v>69.489999999999995</v>
      </c>
      <c r="D50" s="71">
        <v>69.44</v>
      </c>
      <c r="E50">
        <v>71.25</v>
      </c>
      <c r="F50">
        <v>72.510000000000005</v>
      </c>
      <c r="G50" s="71">
        <v>73.16</v>
      </c>
      <c r="H50" t="s">
        <v>32</v>
      </c>
    </row>
    <row r="51" spans="1:17" ht="12.75" customHeight="1">
      <c r="B51" s="72">
        <f t="shared" si="0"/>
        <v>45547</v>
      </c>
      <c r="D51" s="71"/>
      <c r="E51" s="71"/>
      <c r="G51" s="71"/>
    </row>
    <row r="52" spans="1:17" ht="12.75" customHeight="1">
      <c r="B52" s="72">
        <f t="shared" si="0"/>
        <v>45554</v>
      </c>
      <c r="D52" s="71"/>
      <c r="F52" s="71"/>
      <c r="G52" s="71"/>
    </row>
    <row r="53" spans="1:17" ht="12.75" customHeight="1">
      <c r="A53" s="54"/>
      <c r="B53" s="72">
        <f t="shared" si="0"/>
        <v>45561</v>
      </c>
      <c r="D53" s="71"/>
      <c r="E53" s="71"/>
      <c r="G53" s="71"/>
    </row>
    <row r="54" spans="1:17" ht="12.75" customHeight="1">
      <c r="B54" s="72">
        <f t="shared" si="0"/>
        <v>45568</v>
      </c>
      <c r="D54" s="71"/>
      <c r="G54" s="71"/>
    </row>
    <row r="55" spans="1:17" ht="12.75" customHeight="1">
      <c r="B55" s="72">
        <f t="shared" si="0"/>
        <v>45575</v>
      </c>
      <c r="D55" s="71"/>
      <c r="E55" s="71"/>
      <c r="G55" s="71"/>
      <c r="I55" s="139"/>
    </row>
    <row r="56" spans="1:17" ht="12.75" customHeight="1">
      <c r="B56" s="72">
        <f t="shared" si="0"/>
        <v>45582</v>
      </c>
      <c r="D56" s="71"/>
      <c r="G56" s="71"/>
      <c r="I56" s="139"/>
    </row>
    <row r="57" spans="1:17" ht="12.75" customHeight="1">
      <c r="B57" s="72">
        <f t="shared" si="0"/>
        <v>45589</v>
      </c>
      <c r="D57" s="71"/>
      <c r="E57" s="71"/>
      <c r="F57" s="71"/>
      <c r="G57" s="71"/>
      <c r="I57" s="139"/>
      <c r="Q57" s="24"/>
    </row>
    <row r="58" spans="1:17" ht="12.75" customHeight="1">
      <c r="B58" s="72">
        <f t="shared" si="0"/>
        <v>45596</v>
      </c>
      <c r="D58" s="71"/>
      <c r="F58" s="71"/>
      <c r="G58" s="71"/>
      <c r="Q58" s="24"/>
    </row>
    <row r="59" spans="1:17" ht="12.75" customHeight="1">
      <c r="B59" s="72">
        <f t="shared" si="0"/>
        <v>45603</v>
      </c>
      <c r="D59" s="71"/>
      <c r="E59" s="71"/>
      <c r="G59" s="71"/>
      <c r="Q59" s="24"/>
    </row>
    <row r="60" spans="1:17" ht="12.75" customHeight="1">
      <c r="B60" s="72">
        <f t="shared" si="0"/>
        <v>45610</v>
      </c>
      <c r="D60" s="71"/>
      <c r="G60" s="71"/>
      <c r="J60" s="139"/>
      <c r="Q60" s="24"/>
    </row>
    <row r="61" spans="1:17" ht="12.75" customHeight="1">
      <c r="B61" s="72">
        <f t="shared" si="0"/>
        <v>45617</v>
      </c>
      <c r="D61" s="71"/>
      <c r="G61" s="71"/>
      <c r="J61" s="139"/>
      <c r="Q61" s="24"/>
    </row>
    <row r="62" spans="1:17" ht="12.75" customHeight="1">
      <c r="A62" s="54"/>
      <c r="B62" s="72">
        <f t="shared" si="0"/>
        <v>45624</v>
      </c>
      <c r="D62" s="71"/>
      <c r="F62" s="71"/>
      <c r="G62" s="71"/>
      <c r="J62" s="139"/>
      <c r="Q62" s="24"/>
    </row>
    <row r="63" spans="1:17" ht="12.75" customHeight="1">
      <c r="B63" s="72">
        <f t="shared" si="0"/>
        <v>45631</v>
      </c>
      <c r="D63" s="71"/>
      <c r="G63" s="71"/>
      <c r="J63" s="139"/>
      <c r="Q63" s="24"/>
    </row>
    <row r="64" spans="1:17" ht="12.75" customHeight="1">
      <c r="B64" s="72">
        <f t="shared" si="0"/>
        <v>45638</v>
      </c>
      <c r="D64" s="71"/>
      <c r="G64" s="71"/>
      <c r="J64" s="139"/>
      <c r="Q64" s="24"/>
    </row>
    <row r="65" spans="1:17" ht="12.75" customHeight="1">
      <c r="B65" s="72">
        <f t="shared" ref="B65:B96" si="1">B64+7</f>
        <v>45645</v>
      </c>
      <c r="D65" s="71"/>
      <c r="G65" s="71"/>
      <c r="J65" s="139"/>
      <c r="Q65" s="24"/>
    </row>
    <row r="66" spans="1:17" ht="12.75" customHeight="1">
      <c r="B66" s="72">
        <f t="shared" si="1"/>
        <v>45652</v>
      </c>
      <c r="D66" s="71"/>
      <c r="F66" s="71"/>
      <c r="G66" s="71"/>
      <c r="J66" s="139"/>
      <c r="Q66" s="24"/>
    </row>
    <row r="67" spans="1:17" ht="13.5" customHeight="1">
      <c r="A67" s="134">
        <f>A32+1</f>
        <v>2025</v>
      </c>
      <c r="B67" s="72">
        <f t="shared" si="1"/>
        <v>45659</v>
      </c>
      <c r="G67" s="71"/>
      <c r="J67" s="139"/>
      <c r="Q67" s="24"/>
    </row>
    <row r="68" spans="1:17" ht="12.75" customHeight="1">
      <c r="B68" s="72">
        <f t="shared" si="1"/>
        <v>45666</v>
      </c>
      <c r="G68" s="71"/>
      <c r="J68" s="139"/>
      <c r="Q68" s="24"/>
    </row>
    <row r="69" spans="1:17" ht="12.75" customHeight="1">
      <c r="B69" s="72">
        <f t="shared" si="1"/>
        <v>45673</v>
      </c>
      <c r="G69" s="71"/>
      <c r="J69" s="139"/>
      <c r="Q69" s="24"/>
    </row>
    <row r="70" spans="1:17" ht="12.75" customHeight="1">
      <c r="B70" s="72">
        <f t="shared" si="1"/>
        <v>45680</v>
      </c>
      <c r="E70" s="71"/>
      <c r="G70" s="71"/>
      <c r="J70" s="139"/>
      <c r="Q70" s="24"/>
    </row>
    <row r="71" spans="1:17" ht="12.75" customHeight="1">
      <c r="B71" s="72">
        <f t="shared" si="1"/>
        <v>45687</v>
      </c>
      <c r="F71" s="71"/>
      <c r="G71" s="71"/>
      <c r="J71" s="139"/>
      <c r="Q71" s="24"/>
    </row>
    <row r="72" spans="1:17" ht="12.75" customHeight="1">
      <c r="B72" s="72">
        <f t="shared" si="1"/>
        <v>45694</v>
      </c>
      <c r="E72" s="71"/>
      <c r="F72" s="71"/>
      <c r="G72" s="71"/>
      <c r="Q72" s="24"/>
    </row>
    <row r="73" spans="1:17" ht="12.75" customHeight="1">
      <c r="B73" s="72">
        <f t="shared" si="1"/>
        <v>45701</v>
      </c>
      <c r="E73" s="71"/>
      <c r="F73" s="71"/>
      <c r="G73" s="71"/>
      <c r="Q73" s="24"/>
    </row>
    <row r="74" spans="1:17" ht="12.75" customHeight="1">
      <c r="B74" s="72">
        <f t="shared" si="1"/>
        <v>45708</v>
      </c>
      <c r="E74" s="71"/>
      <c r="F74" s="71"/>
      <c r="G74" s="71"/>
      <c r="Q74" s="24"/>
    </row>
    <row r="75" spans="1:17" ht="12.75" customHeight="1">
      <c r="A75" s="54"/>
      <c r="B75" s="72">
        <f t="shared" si="1"/>
        <v>45715</v>
      </c>
      <c r="E75" s="71"/>
      <c r="F75" s="71"/>
      <c r="G75" s="71"/>
      <c r="Q75" s="24"/>
    </row>
    <row r="76" spans="1:17" ht="12.75" customHeight="1">
      <c r="B76" s="72">
        <f t="shared" si="1"/>
        <v>45722</v>
      </c>
      <c r="E76" s="71"/>
      <c r="F76" s="71"/>
      <c r="G76" s="71"/>
      <c r="Q76" s="24"/>
    </row>
    <row r="77" spans="1:17" ht="12.75" customHeight="1">
      <c r="B77" s="72">
        <f t="shared" si="1"/>
        <v>45729</v>
      </c>
      <c r="E77" s="71"/>
      <c r="F77" s="71"/>
      <c r="G77" s="71"/>
      <c r="Q77" s="24"/>
    </row>
    <row r="78" spans="1:17" ht="12.75" customHeight="1">
      <c r="B78" s="72">
        <f t="shared" si="1"/>
        <v>45736</v>
      </c>
      <c r="E78" s="71"/>
      <c r="F78" s="71"/>
      <c r="G78" s="71"/>
      <c r="Q78" s="24"/>
    </row>
    <row r="79" spans="1:17" ht="12.75" customHeight="1">
      <c r="B79" s="72">
        <f t="shared" si="1"/>
        <v>45743</v>
      </c>
      <c r="E79" s="71"/>
      <c r="F79" s="71"/>
      <c r="G79" s="71"/>
      <c r="Q79" s="24"/>
    </row>
    <row r="80" spans="1:17" ht="12.75" customHeight="1">
      <c r="B80" s="72">
        <f t="shared" si="1"/>
        <v>45750</v>
      </c>
      <c r="F80" s="71"/>
      <c r="G80" s="71"/>
      <c r="J80" s="139"/>
      <c r="Q80" s="24"/>
    </row>
    <row r="81" spans="1:17" ht="12.75" customHeight="1">
      <c r="B81" s="72">
        <f t="shared" si="1"/>
        <v>45757</v>
      </c>
      <c r="D81" s="71"/>
      <c r="E81" s="71"/>
      <c r="F81" s="71"/>
      <c r="G81" s="71"/>
      <c r="H81" s="54"/>
      <c r="I81" s="24"/>
      <c r="J81" s="139"/>
      <c r="Q81" s="24"/>
    </row>
    <row r="82" spans="1:17" ht="12.75" customHeight="1">
      <c r="B82" s="72">
        <f t="shared" si="1"/>
        <v>45764</v>
      </c>
      <c r="D82" s="71"/>
      <c r="E82" s="71"/>
      <c r="F82" s="71"/>
      <c r="G82" s="71"/>
      <c r="I82" s="24"/>
      <c r="J82" s="139"/>
      <c r="Q82" s="24"/>
    </row>
    <row r="83" spans="1:17" ht="12.75" customHeight="1">
      <c r="B83" s="72">
        <f t="shared" si="1"/>
        <v>45771</v>
      </c>
      <c r="D83" s="71"/>
      <c r="E83" s="71"/>
      <c r="F83" s="71"/>
      <c r="G83" s="71"/>
      <c r="I83" s="24"/>
      <c r="J83" s="139"/>
      <c r="Q83" s="24"/>
    </row>
    <row r="84" spans="1:17" ht="12.75" customHeight="1">
      <c r="A84" s="54"/>
      <c r="B84" s="72">
        <f t="shared" si="1"/>
        <v>45778</v>
      </c>
      <c r="D84" s="71"/>
      <c r="E84" s="71"/>
      <c r="F84" s="71"/>
      <c r="G84" s="71"/>
      <c r="I84" s="24"/>
      <c r="J84" s="24"/>
      <c r="Q84" s="24"/>
    </row>
    <row r="85" spans="1:17" ht="12.75" customHeight="1">
      <c r="B85" s="72">
        <f t="shared" si="1"/>
        <v>45785</v>
      </c>
      <c r="D85" s="71"/>
      <c r="E85" s="71"/>
      <c r="F85" s="71"/>
      <c r="G85" s="71"/>
      <c r="I85" s="24"/>
      <c r="J85" s="24"/>
      <c r="Q85" s="24"/>
    </row>
    <row r="86" spans="1:17" ht="12.75" customHeight="1">
      <c r="B86" s="72">
        <f t="shared" si="1"/>
        <v>45792</v>
      </c>
      <c r="D86" s="71"/>
      <c r="E86" s="71"/>
      <c r="F86" s="71"/>
      <c r="G86" s="71"/>
      <c r="I86" s="24"/>
      <c r="J86" s="24"/>
      <c r="Q86" s="24"/>
    </row>
    <row r="87" spans="1:17" ht="12.75" customHeight="1">
      <c r="B87" s="72">
        <f t="shared" si="1"/>
        <v>45799</v>
      </c>
      <c r="D87" s="71"/>
      <c r="E87" s="71"/>
      <c r="F87" s="71"/>
      <c r="G87" s="71"/>
      <c r="I87" s="24"/>
      <c r="J87" s="24"/>
      <c r="Q87" s="24"/>
    </row>
    <row r="88" spans="1:17" ht="12.75" customHeight="1">
      <c r="B88" s="72">
        <f t="shared" si="1"/>
        <v>45806</v>
      </c>
      <c r="D88" s="71"/>
      <c r="E88" s="71"/>
      <c r="F88" s="71"/>
      <c r="G88" s="71"/>
      <c r="I88" s="24"/>
      <c r="J88" s="24"/>
      <c r="Q88" s="24"/>
    </row>
    <row r="89" spans="1:17" ht="12.75" customHeight="1">
      <c r="B89" s="72">
        <f t="shared" si="1"/>
        <v>45813</v>
      </c>
      <c r="D89" s="71"/>
      <c r="E89" s="71"/>
      <c r="F89" s="71"/>
      <c r="G89" s="71"/>
      <c r="I89" s="24"/>
      <c r="J89" s="24"/>
      <c r="Q89" s="24"/>
    </row>
    <row r="90" spans="1:17" ht="12.75" customHeight="1">
      <c r="B90" s="72">
        <f t="shared" si="1"/>
        <v>45820</v>
      </c>
      <c r="D90" s="71"/>
      <c r="E90" s="71"/>
      <c r="F90" s="71"/>
      <c r="G90" s="71"/>
      <c r="I90" s="24"/>
      <c r="J90" s="24"/>
      <c r="P90" s="24"/>
      <c r="Q90" s="24"/>
    </row>
    <row r="91" spans="1:17" ht="12.75" customHeight="1">
      <c r="B91" s="72">
        <f t="shared" si="1"/>
        <v>45827</v>
      </c>
      <c r="D91" s="71"/>
      <c r="E91" s="71"/>
      <c r="F91" s="71"/>
      <c r="G91" s="71"/>
      <c r="I91" s="24"/>
      <c r="J91" s="24"/>
      <c r="P91" s="24"/>
      <c r="Q91" s="24"/>
    </row>
    <row r="92" spans="1:17" ht="12.75" customHeight="1">
      <c r="A92" s="54"/>
      <c r="B92" s="72">
        <f t="shared" si="1"/>
        <v>45834</v>
      </c>
      <c r="D92" s="71"/>
      <c r="E92" s="71"/>
      <c r="F92" s="71"/>
      <c r="G92" s="71"/>
      <c r="I92" s="24"/>
      <c r="J92" s="24"/>
      <c r="P92" s="24"/>
      <c r="Q92" s="24"/>
    </row>
    <row r="93" spans="1:17" ht="12.75" customHeight="1">
      <c r="B93" s="72">
        <f t="shared" si="1"/>
        <v>45841</v>
      </c>
      <c r="D93" s="71"/>
      <c r="E93" s="71"/>
      <c r="F93" s="71"/>
      <c r="G93" s="71"/>
      <c r="I93" s="24"/>
      <c r="J93" s="24"/>
      <c r="P93" s="24"/>
      <c r="Q93" s="24"/>
    </row>
    <row r="94" spans="1:17" ht="12.75" customHeight="1">
      <c r="B94" s="72">
        <f t="shared" si="1"/>
        <v>45848</v>
      </c>
      <c r="D94" s="71"/>
      <c r="E94" s="71"/>
      <c r="F94" s="71"/>
      <c r="G94" s="71"/>
      <c r="I94" s="24"/>
      <c r="J94" s="24"/>
      <c r="P94" s="24"/>
      <c r="Q94" s="24"/>
    </row>
    <row r="95" spans="1:17" ht="12.75" customHeight="1">
      <c r="B95" s="72">
        <f t="shared" si="1"/>
        <v>45855</v>
      </c>
      <c r="D95" s="71"/>
      <c r="E95" s="71"/>
      <c r="F95" s="71"/>
      <c r="G95" s="71"/>
      <c r="I95" s="24"/>
      <c r="J95" s="24"/>
      <c r="K95" s="24"/>
      <c r="L95" s="24"/>
      <c r="M95" s="24"/>
      <c r="N95" s="24"/>
      <c r="O95" s="24"/>
      <c r="P95" s="24"/>
      <c r="Q95" s="24"/>
    </row>
    <row r="96" spans="1:17" ht="12.75" customHeight="1" thickBot="1">
      <c r="A96" s="9"/>
      <c r="B96" s="75">
        <f t="shared" si="1"/>
        <v>45862</v>
      </c>
      <c r="C96" s="9"/>
      <c r="D96" s="79"/>
      <c r="E96" s="79"/>
      <c r="F96" s="79"/>
      <c r="G96" s="79"/>
      <c r="I96" s="24"/>
      <c r="J96" s="24"/>
      <c r="K96" s="24"/>
      <c r="L96" s="24"/>
      <c r="M96" s="24"/>
      <c r="N96" s="24"/>
      <c r="O96" s="24"/>
      <c r="P96" s="24"/>
      <c r="Q96" s="24"/>
    </row>
    <row r="97" spans="1:17" ht="14.25" customHeight="1">
      <c r="A97" s="54" t="s">
        <v>186</v>
      </c>
      <c r="B97" s="24"/>
      <c r="C97" s="24"/>
      <c r="D97" s="24"/>
      <c r="E97" s="29"/>
      <c r="F97" s="29"/>
      <c r="G97" s="29"/>
      <c r="H97" s="24"/>
      <c r="I97" s="24"/>
      <c r="K97" s="24"/>
      <c r="L97" s="24"/>
      <c r="M97" s="24"/>
      <c r="N97" s="24"/>
      <c r="O97" s="24"/>
      <c r="P97" s="24"/>
      <c r="Q97" s="24"/>
    </row>
    <row r="98" spans="1:17" ht="15.6" customHeight="1">
      <c r="A98" s="151" t="s">
        <v>252</v>
      </c>
      <c r="B98" s="24"/>
      <c r="C98" s="24"/>
      <c r="D98" s="24"/>
      <c r="E98" s="29"/>
      <c r="F98" s="29"/>
      <c r="G98" s="29"/>
      <c r="H98" s="24"/>
      <c r="I98" s="24"/>
      <c r="J98" s="150"/>
      <c r="K98" s="24"/>
      <c r="L98" s="24"/>
      <c r="M98" s="24"/>
      <c r="N98" s="24"/>
      <c r="O98" s="24"/>
      <c r="P98" s="24"/>
      <c r="Q98" s="24"/>
    </row>
    <row r="99" spans="1:17" ht="12.75" customHeight="1">
      <c r="A99" s="54" t="s">
        <v>265</v>
      </c>
      <c r="B99" s="54"/>
      <c r="C99" s="54"/>
      <c r="D99" s="54"/>
      <c r="E99" s="95"/>
      <c r="F99" s="95"/>
      <c r="G99" s="95"/>
      <c r="H99" s="54"/>
      <c r="I99" s="54"/>
      <c r="J99" s="24"/>
      <c r="K99" s="24"/>
      <c r="L99" s="24"/>
      <c r="M99" s="24"/>
      <c r="N99" s="24"/>
      <c r="O99" s="24"/>
      <c r="P99" s="24"/>
      <c r="Q99" s="24"/>
    </row>
    <row r="100" spans="1:17" ht="12.75" customHeight="1">
      <c r="A100" s="54"/>
      <c r="B100" s="54"/>
      <c r="C100" s="54"/>
      <c r="D100" s="54"/>
      <c r="E100" s="95"/>
      <c r="F100" s="95"/>
      <c r="G100" s="95"/>
      <c r="H100" s="54"/>
      <c r="I100" s="54"/>
      <c r="J100" s="24"/>
      <c r="K100" s="24"/>
      <c r="L100" s="24"/>
      <c r="M100" s="24"/>
      <c r="N100" s="24"/>
      <c r="O100" s="24"/>
      <c r="P100" s="24"/>
      <c r="Q100" s="24"/>
    </row>
    <row r="101" spans="1:17" ht="16.5" customHeight="1" thickBot="1">
      <c r="A101" s="51" t="s">
        <v>381</v>
      </c>
      <c r="B101" s="51"/>
      <c r="C101" s="51"/>
      <c r="D101" s="51"/>
      <c r="E101" s="51"/>
      <c r="F101" s="51"/>
      <c r="G101" s="51"/>
      <c r="H101" s="27"/>
      <c r="I101" s="27"/>
      <c r="Q101" s="24"/>
    </row>
    <row r="102" spans="1:17" ht="12.75" customHeight="1">
      <c r="A102" s="219" t="s">
        <v>16</v>
      </c>
      <c r="B102" s="130" t="s">
        <v>185</v>
      </c>
      <c r="C102" s="130" t="s">
        <v>99</v>
      </c>
      <c r="D102" s="130" t="s">
        <v>100</v>
      </c>
      <c r="E102" s="130" t="s">
        <v>101</v>
      </c>
      <c r="F102" s="130" t="s">
        <v>18</v>
      </c>
      <c r="G102" s="130" t="s">
        <v>19</v>
      </c>
      <c r="H102" s="24"/>
      <c r="I102" s="139"/>
    </row>
    <row r="103" spans="1:17" ht="12.75" customHeight="1" thickBot="1">
      <c r="A103" s="220" t="s">
        <v>38</v>
      </c>
      <c r="B103" s="220"/>
      <c r="C103" s="220"/>
      <c r="D103" s="220"/>
      <c r="E103" s="220"/>
      <c r="F103" s="220"/>
      <c r="G103" s="220"/>
      <c r="H103" s="24"/>
      <c r="I103" s="139"/>
    </row>
    <row r="104" spans="1:17" ht="12.75" customHeight="1">
      <c r="A104" s="29"/>
      <c r="B104" s="30"/>
      <c r="C104" s="200"/>
      <c r="D104" s="201"/>
      <c r="E104" s="223" t="s">
        <v>135</v>
      </c>
      <c r="F104" s="201"/>
      <c r="G104" s="201"/>
      <c r="H104" s="24"/>
      <c r="I104" s="139"/>
    </row>
    <row r="105" spans="1:17" ht="12.75" customHeight="1">
      <c r="A105" s="27">
        <v>2023</v>
      </c>
      <c r="B105" s="80">
        <v>45050</v>
      </c>
      <c r="C105">
        <v>82.16</v>
      </c>
      <c r="D105" s="71">
        <v>81.400000000000006</v>
      </c>
      <c r="E105">
        <v>81.16</v>
      </c>
      <c r="F105">
        <v>81.08</v>
      </c>
      <c r="G105">
        <v>80.94</v>
      </c>
      <c r="I105" s="139"/>
    </row>
    <row r="106" spans="1:17" ht="12.75" customHeight="1">
      <c r="B106" s="72">
        <f t="shared" ref="B106:B169" si="2">B105+7</f>
        <v>45057</v>
      </c>
      <c r="C106">
        <v>80.150000000000006</v>
      </c>
      <c r="D106" s="71">
        <v>79.599999999999994</v>
      </c>
      <c r="E106">
        <v>79.75</v>
      </c>
      <c r="F106">
        <v>79.86</v>
      </c>
      <c r="G106">
        <v>79.92</v>
      </c>
      <c r="I106" s="139"/>
    </row>
    <row r="107" spans="1:17" ht="12.75" customHeight="1">
      <c r="B107" s="72">
        <f t="shared" si="2"/>
        <v>45064</v>
      </c>
      <c r="C107">
        <v>84.53</v>
      </c>
      <c r="D107">
        <v>83.72</v>
      </c>
      <c r="E107">
        <v>83.44</v>
      </c>
      <c r="F107">
        <v>82.99</v>
      </c>
      <c r="G107">
        <v>82.45</v>
      </c>
      <c r="I107" s="139"/>
    </row>
    <row r="108" spans="1:17" ht="12.75" customHeight="1">
      <c r="B108" s="72">
        <f t="shared" si="2"/>
        <v>45071</v>
      </c>
      <c r="C108">
        <v>78.89</v>
      </c>
      <c r="D108" s="71">
        <v>78.5</v>
      </c>
      <c r="E108">
        <v>78.64</v>
      </c>
      <c r="F108">
        <v>78.790000000000006</v>
      </c>
      <c r="G108">
        <v>78.87</v>
      </c>
      <c r="I108" s="139"/>
    </row>
    <row r="109" spans="1:17" ht="12.75" customHeight="1">
      <c r="B109" s="72">
        <f t="shared" si="2"/>
        <v>45078</v>
      </c>
      <c r="C109" s="71">
        <v>82.31</v>
      </c>
      <c r="D109" s="71">
        <v>81.58</v>
      </c>
      <c r="E109" s="71">
        <v>81.489999999999995</v>
      </c>
      <c r="F109" s="71">
        <v>81.52</v>
      </c>
      <c r="G109" s="71">
        <v>81.47</v>
      </c>
      <c r="I109" s="139"/>
    </row>
    <row r="110" spans="1:17" ht="12.75" customHeight="1">
      <c r="B110" s="72">
        <f t="shared" si="2"/>
        <v>45085</v>
      </c>
      <c r="C110" s="71">
        <v>83.95</v>
      </c>
      <c r="D110" s="71">
        <v>81.63</v>
      </c>
      <c r="E110" s="71">
        <v>81.459999999999994</v>
      </c>
      <c r="F110" s="71">
        <v>81.290000000000006</v>
      </c>
      <c r="G110" s="71">
        <v>81.010000000000005</v>
      </c>
      <c r="I110" s="139"/>
    </row>
    <row r="111" spans="1:17" ht="12.75" customHeight="1">
      <c r="B111" s="72">
        <f t="shared" si="2"/>
        <v>45092</v>
      </c>
      <c r="C111">
        <v>81.88</v>
      </c>
      <c r="D111" s="71">
        <v>79.599999999999994</v>
      </c>
      <c r="E111">
        <v>79.709999999999994</v>
      </c>
      <c r="F111">
        <v>80.06</v>
      </c>
      <c r="G111">
        <v>80.33</v>
      </c>
      <c r="I111" s="139"/>
    </row>
    <row r="112" spans="1:17" ht="12.75" customHeight="1">
      <c r="B112" s="72">
        <f t="shared" si="2"/>
        <v>45099</v>
      </c>
      <c r="C112">
        <v>81.790000000000006</v>
      </c>
      <c r="D112" s="71">
        <v>80.150000000000006</v>
      </c>
      <c r="E112">
        <v>80.290000000000006</v>
      </c>
      <c r="F112">
        <v>80.41</v>
      </c>
      <c r="G112" s="71">
        <v>80.5</v>
      </c>
      <c r="I112" s="139"/>
    </row>
    <row r="113" spans="1:9" ht="12.75" customHeight="1">
      <c r="B113" s="72">
        <f t="shared" si="2"/>
        <v>45106</v>
      </c>
      <c r="C113">
        <v>79.209999999999994</v>
      </c>
      <c r="D113" s="71">
        <v>79.03</v>
      </c>
      <c r="E113">
        <v>79.040000000000006</v>
      </c>
      <c r="F113">
        <v>79.19</v>
      </c>
      <c r="G113" s="71">
        <v>79.3</v>
      </c>
      <c r="I113" s="139"/>
    </row>
    <row r="114" spans="1:9" ht="12.75" customHeight="1">
      <c r="B114" s="72">
        <f t="shared" si="2"/>
        <v>45113</v>
      </c>
      <c r="C114">
        <v>83.13</v>
      </c>
      <c r="D114" s="71">
        <v>79.88</v>
      </c>
      <c r="E114" s="71">
        <v>79.790000000000006</v>
      </c>
      <c r="F114">
        <v>79.959999999999994</v>
      </c>
      <c r="G114" s="71">
        <v>80.11</v>
      </c>
      <c r="I114" s="139"/>
    </row>
    <row r="115" spans="1:9" ht="12.75" customHeight="1">
      <c r="B115" s="72">
        <f t="shared" si="2"/>
        <v>45120</v>
      </c>
      <c r="C115">
        <v>82.79</v>
      </c>
      <c r="D115" s="71">
        <v>81.680000000000007</v>
      </c>
      <c r="E115">
        <v>81.75</v>
      </c>
      <c r="F115">
        <v>81.73</v>
      </c>
      <c r="G115" s="71">
        <v>81.569999999999993</v>
      </c>
      <c r="I115" s="139"/>
    </row>
    <row r="116" spans="1:9" ht="12.75" customHeight="1">
      <c r="B116" s="72">
        <f t="shared" si="2"/>
        <v>45127</v>
      </c>
      <c r="C116" s="71">
        <v>85.93</v>
      </c>
      <c r="D116" s="71">
        <v>84.31</v>
      </c>
      <c r="E116" s="71">
        <v>84.3</v>
      </c>
      <c r="F116" s="71">
        <v>84.21</v>
      </c>
      <c r="G116" s="71">
        <v>83.91</v>
      </c>
      <c r="I116" s="139"/>
    </row>
    <row r="117" spans="1:9" ht="12.75" customHeight="1">
      <c r="B117" s="72">
        <f t="shared" si="2"/>
        <v>45134</v>
      </c>
      <c r="C117">
        <v>86.62</v>
      </c>
      <c r="D117" s="71">
        <v>84.38</v>
      </c>
      <c r="E117">
        <v>84.57</v>
      </c>
      <c r="F117">
        <v>84.55</v>
      </c>
      <c r="G117" s="71">
        <v>84.16</v>
      </c>
      <c r="I117" s="139"/>
    </row>
    <row r="118" spans="1:9" ht="12.75" customHeight="1">
      <c r="B118" s="72">
        <f t="shared" si="2"/>
        <v>45141</v>
      </c>
      <c r="C118">
        <v>85.28</v>
      </c>
      <c r="D118" s="71">
        <v>84.7</v>
      </c>
      <c r="E118" s="71">
        <v>84.81</v>
      </c>
      <c r="F118">
        <v>84.88</v>
      </c>
      <c r="G118" s="71">
        <v>84.53</v>
      </c>
      <c r="I118" s="139"/>
    </row>
    <row r="119" spans="1:9" ht="12.75" customHeight="1">
      <c r="B119" s="72">
        <f t="shared" si="2"/>
        <v>45148</v>
      </c>
      <c r="C119">
        <v>87.29</v>
      </c>
      <c r="D119" s="71">
        <v>86.15</v>
      </c>
      <c r="E119">
        <v>86.15</v>
      </c>
      <c r="F119">
        <v>86.24</v>
      </c>
      <c r="G119" s="71">
        <v>85.81</v>
      </c>
      <c r="I119" s="139"/>
    </row>
    <row r="120" spans="1:9" ht="12.75" customHeight="1">
      <c r="B120" s="72">
        <f t="shared" si="2"/>
        <v>45155</v>
      </c>
      <c r="C120">
        <v>84.36</v>
      </c>
      <c r="D120" s="71">
        <v>83.61</v>
      </c>
      <c r="E120" s="71">
        <v>83.58</v>
      </c>
      <c r="F120">
        <v>83.68</v>
      </c>
      <c r="G120" s="71">
        <v>83.51</v>
      </c>
      <c r="I120" s="139"/>
    </row>
    <row r="121" spans="1:9" ht="12.75" customHeight="1">
      <c r="B121" s="72">
        <f t="shared" si="2"/>
        <v>45162</v>
      </c>
      <c r="C121">
        <v>86.09</v>
      </c>
      <c r="D121" s="71">
        <v>86.09</v>
      </c>
      <c r="E121">
        <v>86.04</v>
      </c>
      <c r="F121">
        <v>86.01</v>
      </c>
      <c r="G121" s="71">
        <v>85.6</v>
      </c>
      <c r="I121" s="139"/>
    </row>
    <row r="122" spans="1:9" ht="12.75" customHeight="1">
      <c r="B122" s="72">
        <f t="shared" si="2"/>
        <v>45169</v>
      </c>
      <c r="C122" s="71">
        <v>88.1</v>
      </c>
      <c r="D122" s="71">
        <v>87.82</v>
      </c>
      <c r="E122" s="71">
        <v>87.73</v>
      </c>
      <c r="F122" s="71">
        <v>87.68</v>
      </c>
      <c r="G122" s="71">
        <v>86.82</v>
      </c>
      <c r="I122" s="139"/>
    </row>
    <row r="123" spans="1:9" ht="12.75" customHeight="1">
      <c r="B123" s="72">
        <f t="shared" si="2"/>
        <v>45176</v>
      </c>
      <c r="C123">
        <v>83.62</v>
      </c>
      <c r="D123" s="71">
        <v>85.38</v>
      </c>
      <c r="E123">
        <v>85.56</v>
      </c>
      <c r="F123">
        <v>85.73</v>
      </c>
      <c r="G123" s="71">
        <v>85.38</v>
      </c>
      <c r="I123" s="139"/>
    </row>
    <row r="124" spans="1:9" ht="12.75" customHeight="1">
      <c r="B124" s="72">
        <f t="shared" si="2"/>
        <v>45183</v>
      </c>
      <c r="C124">
        <v>86.47</v>
      </c>
      <c r="D124" s="71">
        <v>87.8</v>
      </c>
      <c r="E124" s="71">
        <v>88.23</v>
      </c>
      <c r="F124">
        <v>88.41</v>
      </c>
      <c r="G124" s="71">
        <v>87.66</v>
      </c>
      <c r="I124" s="139"/>
    </row>
    <row r="125" spans="1:9" ht="12.75" customHeight="1">
      <c r="B125" s="72">
        <f t="shared" si="2"/>
        <v>45190</v>
      </c>
      <c r="C125">
        <v>84.87</v>
      </c>
      <c r="D125" s="71">
        <v>86.47</v>
      </c>
      <c r="E125">
        <v>87.27</v>
      </c>
      <c r="F125" s="71">
        <v>87.9</v>
      </c>
      <c r="G125" s="71">
        <v>87.69</v>
      </c>
      <c r="I125" s="139"/>
    </row>
    <row r="126" spans="1:9" ht="12.75" customHeight="1">
      <c r="A126" s="54"/>
      <c r="B126" s="72">
        <f t="shared" si="2"/>
        <v>45197</v>
      </c>
      <c r="C126">
        <v>88.73</v>
      </c>
      <c r="D126" s="71">
        <v>88.71</v>
      </c>
      <c r="E126" s="71">
        <v>89.25</v>
      </c>
      <c r="F126">
        <v>89.53</v>
      </c>
      <c r="G126" s="71">
        <v>88.99</v>
      </c>
      <c r="I126" s="139"/>
    </row>
    <row r="127" spans="1:9" ht="12.75" customHeight="1">
      <c r="B127" s="72">
        <f t="shared" si="2"/>
        <v>45204</v>
      </c>
      <c r="C127">
        <v>82.57</v>
      </c>
      <c r="D127" s="71">
        <v>86.54</v>
      </c>
      <c r="E127">
        <v>87.59</v>
      </c>
      <c r="F127">
        <v>88.28</v>
      </c>
      <c r="G127" s="71">
        <v>88.15</v>
      </c>
      <c r="I127" s="139"/>
    </row>
    <row r="128" spans="1:9" ht="12.75" customHeight="1">
      <c r="B128" s="72">
        <f t="shared" si="2"/>
        <v>45211</v>
      </c>
      <c r="C128">
        <v>82.57</v>
      </c>
      <c r="D128" s="71">
        <v>81.16</v>
      </c>
      <c r="E128" s="71">
        <v>86.66</v>
      </c>
      <c r="F128">
        <v>87.63</v>
      </c>
      <c r="G128" s="71">
        <v>87.65</v>
      </c>
      <c r="I128" s="139"/>
    </row>
    <row r="129" spans="1:17" ht="12.75" customHeight="1">
      <c r="B129" s="72">
        <f t="shared" si="2"/>
        <v>45218</v>
      </c>
      <c r="C129">
        <v>82.57</v>
      </c>
      <c r="D129" s="71">
        <v>81.540000000000006</v>
      </c>
      <c r="E129">
        <v>86.18</v>
      </c>
      <c r="F129">
        <v>87.28</v>
      </c>
      <c r="G129" s="71">
        <v>87.27</v>
      </c>
      <c r="I129" s="139"/>
    </row>
    <row r="130" spans="1:17" ht="12.75" customHeight="1">
      <c r="B130" s="72">
        <f t="shared" si="2"/>
        <v>45225</v>
      </c>
      <c r="C130">
        <v>82.57</v>
      </c>
      <c r="D130" s="71">
        <v>81.02</v>
      </c>
      <c r="E130" s="71">
        <v>86.12</v>
      </c>
      <c r="F130" s="71">
        <v>86.9</v>
      </c>
      <c r="G130" s="71">
        <v>87.04</v>
      </c>
      <c r="I130" s="139"/>
      <c r="Q130" s="24"/>
    </row>
    <row r="131" spans="1:17" ht="12.75" customHeight="1">
      <c r="B131" s="72">
        <f t="shared" si="2"/>
        <v>45232</v>
      </c>
      <c r="D131" s="71">
        <v>78.84</v>
      </c>
      <c r="E131">
        <v>82.24</v>
      </c>
      <c r="F131" s="71">
        <v>83.34</v>
      </c>
      <c r="G131" s="71">
        <v>83.74</v>
      </c>
      <c r="I131" s="139"/>
      <c r="Q131" s="24"/>
    </row>
    <row r="132" spans="1:17" ht="12.75" customHeight="1">
      <c r="B132" s="72">
        <f t="shared" si="2"/>
        <v>45239</v>
      </c>
      <c r="D132" s="71">
        <v>78.36</v>
      </c>
      <c r="E132" s="71">
        <v>80.596999999999994</v>
      </c>
      <c r="F132">
        <v>81.45</v>
      </c>
      <c r="G132" s="71">
        <v>81.98</v>
      </c>
      <c r="I132" s="139"/>
      <c r="Q132" s="24"/>
    </row>
    <row r="133" spans="1:17" ht="12.75" customHeight="1">
      <c r="B133" s="72">
        <f t="shared" si="2"/>
        <v>45246</v>
      </c>
      <c r="D133" s="71">
        <v>76.52</v>
      </c>
      <c r="E133">
        <v>79.209999999999994</v>
      </c>
      <c r="F133">
        <v>80.13</v>
      </c>
      <c r="G133" s="71">
        <v>80.83</v>
      </c>
      <c r="I133" s="24"/>
      <c r="J133" s="139"/>
      <c r="Q133" s="24"/>
    </row>
    <row r="134" spans="1:17" ht="12.75" customHeight="1">
      <c r="B134" s="72">
        <f t="shared" si="2"/>
        <v>45253</v>
      </c>
      <c r="D134" s="71">
        <v>78.680000000000007</v>
      </c>
      <c r="E134">
        <v>80.88</v>
      </c>
      <c r="F134">
        <v>81.63</v>
      </c>
      <c r="G134" s="71">
        <v>82.07</v>
      </c>
      <c r="I134" s="24"/>
      <c r="J134" s="139"/>
      <c r="Q134" s="24"/>
    </row>
    <row r="135" spans="1:17" ht="12.75" customHeight="1">
      <c r="A135" s="54"/>
      <c r="B135" s="72">
        <f t="shared" si="2"/>
        <v>45260</v>
      </c>
      <c r="D135" s="71">
        <v>79.400000000000006</v>
      </c>
      <c r="E135">
        <v>80.06</v>
      </c>
      <c r="F135" s="71">
        <v>80.7</v>
      </c>
      <c r="G135" s="71">
        <v>81.28</v>
      </c>
      <c r="I135" s="24"/>
      <c r="J135" s="139"/>
      <c r="Q135" s="24"/>
    </row>
    <row r="136" spans="1:17" ht="12.75" customHeight="1">
      <c r="B136" s="72">
        <f t="shared" si="2"/>
        <v>45267</v>
      </c>
      <c r="D136" s="71">
        <v>80.87</v>
      </c>
      <c r="E136">
        <v>82.59</v>
      </c>
      <c r="F136">
        <v>83.07</v>
      </c>
      <c r="G136" s="71">
        <v>83.29</v>
      </c>
      <c r="I136" s="24"/>
      <c r="J136" s="139"/>
      <c r="Q136" s="24"/>
    </row>
    <row r="137" spans="1:17" ht="12.75" customHeight="1">
      <c r="B137" s="72">
        <f t="shared" si="2"/>
        <v>45274</v>
      </c>
      <c r="D137" s="71">
        <v>80.87</v>
      </c>
      <c r="E137">
        <v>80.81</v>
      </c>
      <c r="F137">
        <v>81.489999999999995</v>
      </c>
      <c r="G137" s="71">
        <v>81.94</v>
      </c>
      <c r="I137" s="24"/>
      <c r="J137" s="139"/>
      <c r="Q137" s="24"/>
    </row>
    <row r="138" spans="1:17" ht="12.75" customHeight="1">
      <c r="B138" s="72">
        <f t="shared" si="2"/>
        <v>45281</v>
      </c>
      <c r="D138" s="71">
        <v>80.87</v>
      </c>
      <c r="E138">
        <v>79.13</v>
      </c>
      <c r="F138">
        <v>80.02</v>
      </c>
      <c r="G138" s="71">
        <v>80.430000000000007</v>
      </c>
      <c r="I138" s="24"/>
      <c r="J138" s="139"/>
      <c r="Q138" s="24"/>
    </row>
    <row r="139" spans="1:17" ht="12.75" customHeight="1">
      <c r="B139" s="72">
        <f t="shared" si="2"/>
        <v>45288</v>
      </c>
      <c r="D139" s="71">
        <v>80.87</v>
      </c>
      <c r="E139">
        <v>80.95</v>
      </c>
      <c r="F139" s="71">
        <v>81.900000000000006</v>
      </c>
      <c r="G139" s="71">
        <v>82.42</v>
      </c>
      <c r="I139" s="24"/>
      <c r="J139" s="139"/>
      <c r="Q139" s="24"/>
    </row>
    <row r="140" spans="1:17" ht="13.5" customHeight="1">
      <c r="A140" s="134">
        <f>A105+1</f>
        <v>2024</v>
      </c>
      <c r="B140" s="72">
        <f t="shared" si="2"/>
        <v>45295</v>
      </c>
      <c r="E140">
        <v>80.12</v>
      </c>
      <c r="F140">
        <v>81.319999999999993</v>
      </c>
      <c r="G140" s="71">
        <v>82.12</v>
      </c>
      <c r="I140" s="24"/>
      <c r="J140" s="139"/>
      <c r="Q140" s="24"/>
    </row>
    <row r="141" spans="1:17" ht="12.75" customHeight="1">
      <c r="B141" s="72">
        <f t="shared" si="2"/>
        <v>45302</v>
      </c>
      <c r="E141">
        <v>81.36</v>
      </c>
      <c r="F141">
        <v>82.33</v>
      </c>
      <c r="G141" s="71">
        <v>82.94</v>
      </c>
      <c r="I141" s="24"/>
      <c r="J141" s="139"/>
      <c r="Q141" s="24"/>
    </row>
    <row r="142" spans="1:17" ht="12.75" customHeight="1">
      <c r="B142" s="72">
        <f t="shared" si="2"/>
        <v>45309</v>
      </c>
      <c r="E142">
        <v>82.51</v>
      </c>
      <c r="F142">
        <v>83.39</v>
      </c>
      <c r="G142" s="71">
        <v>83.96</v>
      </c>
      <c r="I142" s="24"/>
      <c r="J142" s="139"/>
      <c r="Q142" s="24"/>
    </row>
    <row r="143" spans="1:17" ht="12.75" customHeight="1">
      <c r="B143" s="72">
        <f t="shared" si="2"/>
        <v>45316</v>
      </c>
      <c r="E143" s="71">
        <v>85.76</v>
      </c>
      <c r="F143">
        <v>86.98</v>
      </c>
      <c r="G143" s="71">
        <v>87.59</v>
      </c>
      <c r="I143" s="24"/>
      <c r="J143" s="139"/>
      <c r="Q143" s="24"/>
    </row>
    <row r="144" spans="1:17" ht="12.75" customHeight="1">
      <c r="B144" s="72">
        <f t="shared" si="2"/>
        <v>45323</v>
      </c>
      <c r="E144">
        <v>86.49</v>
      </c>
      <c r="F144" s="71">
        <v>87.64</v>
      </c>
      <c r="G144" s="71">
        <v>88.25</v>
      </c>
      <c r="I144" s="24"/>
      <c r="J144" s="139"/>
      <c r="Q144" s="24"/>
    </row>
    <row r="145" spans="1:17" ht="12.75" customHeight="1">
      <c r="B145" s="72">
        <f t="shared" si="2"/>
        <v>45330</v>
      </c>
      <c r="E145" s="71">
        <v>89.1</v>
      </c>
      <c r="F145" s="71">
        <v>89.68</v>
      </c>
      <c r="G145" s="71">
        <v>89.92</v>
      </c>
      <c r="I145" s="24"/>
      <c r="Q145" s="24"/>
    </row>
    <row r="146" spans="1:17" ht="12.75" customHeight="1">
      <c r="B146" s="72">
        <f t="shared" si="2"/>
        <v>45337</v>
      </c>
      <c r="E146" s="71">
        <v>94.63</v>
      </c>
      <c r="F146" s="71">
        <v>95.31</v>
      </c>
      <c r="G146" s="71">
        <v>95.33</v>
      </c>
      <c r="I146" s="24"/>
      <c r="Q146" s="24"/>
    </row>
    <row r="147" spans="1:17" ht="12.75" customHeight="1">
      <c r="B147" s="72">
        <f t="shared" si="2"/>
        <v>45344</v>
      </c>
      <c r="E147" s="71">
        <v>94.2</v>
      </c>
      <c r="F147" s="71">
        <v>94.46</v>
      </c>
      <c r="G147" s="71">
        <v>93.62</v>
      </c>
      <c r="I147" s="24"/>
      <c r="Q147" s="24"/>
    </row>
    <row r="148" spans="1:17" ht="12.75" customHeight="1">
      <c r="A148" s="54"/>
      <c r="B148" s="72">
        <f t="shared" si="2"/>
        <v>45351</v>
      </c>
      <c r="E148" s="71">
        <v>101.56</v>
      </c>
      <c r="F148" s="71">
        <v>99.57</v>
      </c>
      <c r="G148" s="71">
        <v>97.77</v>
      </c>
      <c r="I148" s="24"/>
      <c r="Q148" s="24"/>
    </row>
    <row r="149" spans="1:17" ht="12.75" customHeight="1">
      <c r="B149" s="72">
        <f t="shared" si="2"/>
        <v>45358</v>
      </c>
      <c r="E149" s="71">
        <v>94.09</v>
      </c>
      <c r="F149" s="71">
        <v>99.28</v>
      </c>
      <c r="G149" s="71">
        <v>97.78</v>
      </c>
      <c r="Q149" s="24"/>
    </row>
    <row r="150" spans="1:17" ht="12.75" customHeight="1">
      <c r="B150" s="72">
        <f t="shared" si="2"/>
        <v>45365</v>
      </c>
      <c r="E150" s="71">
        <v>94.09</v>
      </c>
      <c r="F150" s="71">
        <v>93.48</v>
      </c>
      <c r="G150" s="71">
        <v>93.26</v>
      </c>
      <c r="Q150" s="24"/>
    </row>
    <row r="151" spans="1:17" ht="12.75" customHeight="1">
      <c r="B151" s="72">
        <f t="shared" si="2"/>
        <v>45372</v>
      </c>
      <c r="E151" s="71">
        <v>94.09</v>
      </c>
      <c r="F151" s="71">
        <v>92.21</v>
      </c>
      <c r="G151" s="71">
        <v>92.26</v>
      </c>
      <c r="Q151" s="24"/>
    </row>
    <row r="152" spans="1:17" ht="12.75" customHeight="1">
      <c r="B152" s="72">
        <f t="shared" si="2"/>
        <v>45379</v>
      </c>
      <c r="E152" s="71">
        <v>94.09</v>
      </c>
      <c r="F152" s="71">
        <v>91.38</v>
      </c>
      <c r="G152" s="71">
        <v>91.97</v>
      </c>
      <c r="Q152" s="24"/>
    </row>
    <row r="153" spans="1:17" ht="12.75" customHeight="1">
      <c r="B153" s="72">
        <f t="shared" si="2"/>
        <v>45386</v>
      </c>
      <c r="F153" s="71">
        <v>87.14</v>
      </c>
      <c r="G153" s="71">
        <v>88.57</v>
      </c>
      <c r="I153" s="24"/>
      <c r="J153" s="139"/>
      <c r="Q153" s="24"/>
    </row>
    <row r="154" spans="1:17" ht="12.75" customHeight="1">
      <c r="B154" s="72">
        <f t="shared" si="2"/>
        <v>45393</v>
      </c>
      <c r="D154" s="71"/>
      <c r="E154" s="71"/>
      <c r="F154" s="71">
        <v>83.37</v>
      </c>
      <c r="G154" s="71">
        <v>85.25</v>
      </c>
      <c r="H154" s="54"/>
      <c r="I154" s="24"/>
      <c r="J154" s="139"/>
      <c r="Q154" s="24"/>
    </row>
    <row r="155" spans="1:17" ht="12.75" customHeight="1">
      <c r="B155" s="72">
        <f t="shared" si="2"/>
        <v>45400</v>
      </c>
      <c r="D155" s="71"/>
      <c r="E155" s="71"/>
      <c r="F155" s="71">
        <v>78.099999999999994</v>
      </c>
      <c r="G155" s="71">
        <v>80.61</v>
      </c>
      <c r="I155" s="24"/>
      <c r="J155" s="139"/>
      <c r="Q155" s="24"/>
    </row>
    <row r="156" spans="1:17" ht="12.75" customHeight="1">
      <c r="B156" s="72">
        <f t="shared" si="2"/>
        <v>45407</v>
      </c>
      <c r="D156" s="71"/>
      <c r="E156" s="71"/>
      <c r="F156" s="71">
        <v>79.58</v>
      </c>
      <c r="G156" s="71">
        <v>81.08</v>
      </c>
      <c r="I156" s="24"/>
      <c r="J156" s="139"/>
      <c r="Q156" s="24"/>
    </row>
    <row r="157" spans="1:17" ht="12.75" customHeight="1">
      <c r="A157" s="54"/>
      <c r="B157" s="72">
        <f t="shared" si="2"/>
        <v>45414</v>
      </c>
      <c r="D157" s="71"/>
      <c r="E157" s="71"/>
      <c r="F157" s="71">
        <v>74.92</v>
      </c>
      <c r="G157" s="71">
        <v>75.62</v>
      </c>
      <c r="I157" s="24"/>
      <c r="J157" s="24"/>
      <c r="Q157" s="24"/>
    </row>
    <row r="158" spans="1:17" ht="12.75" customHeight="1">
      <c r="B158" s="72">
        <f t="shared" si="2"/>
        <v>45421</v>
      </c>
      <c r="D158" s="71"/>
      <c r="E158" s="71"/>
      <c r="F158" s="71">
        <v>77.989999999999995</v>
      </c>
      <c r="G158" s="71">
        <v>78.599999999999994</v>
      </c>
      <c r="J158" s="24"/>
      <c r="Q158" s="24"/>
    </row>
    <row r="159" spans="1:17" ht="12.75" customHeight="1">
      <c r="B159" s="72">
        <f t="shared" si="2"/>
        <v>45428</v>
      </c>
      <c r="D159" s="71"/>
      <c r="E159" s="71"/>
      <c r="F159" s="71">
        <v>77.989999999999995</v>
      </c>
      <c r="G159" s="71">
        <v>76.239999999999995</v>
      </c>
      <c r="J159" s="24"/>
      <c r="Q159" s="24"/>
    </row>
    <row r="160" spans="1:17" ht="12.75" customHeight="1">
      <c r="B160" s="72">
        <f t="shared" si="2"/>
        <v>45435</v>
      </c>
      <c r="D160" s="71"/>
      <c r="E160" s="71"/>
      <c r="F160" s="71">
        <v>77.989999999999995</v>
      </c>
      <c r="G160" s="71">
        <v>81.72</v>
      </c>
      <c r="J160" s="24"/>
      <c r="Q160" s="24"/>
    </row>
    <row r="161" spans="1:17" ht="12.75" customHeight="1">
      <c r="B161" s="72">
        <f t="shared" si="2"/>
        <v>45442</v>
      </c>
      <c r="D161" s="71"/>
      <c r="E161" s="71"/>
      <c r="F161" s="71">
        <v>77.989999999999995</v>
      </c>
      <c r="G161" s="71">
        <v>77.760000000000005</v>
      </c>
      <c r="Q161" s="24"/>
    </row>
    <row r="162" spans="1:17" ht="12.75" customHeight="1">
      <c r="B162" s="72">
        <f t="shared" si="2"/>
        <v>45449</v>
      </c>
      <c r="D162" s="71"/>
      <c r="E162" s="71"/>
      <c r="F162" s="71"/>
      <c r="G162" s="71">
        <v>75.44</v>
      </c>
      <c r="Q162" s="24"/>
    </row>
    <row r="163" spans="1:17" ht="12.75" customHeight="1">
      <c r="B163" s="72">
        <f t="shared" si="2"/>
        <v>45456</v>
      </c>
      <c r="D163" s="71"/>
      <c r="E163" s="71"/>
      <c r="F163" s="71"/>
      <c r="G163">
        <v>71.349999999999994</v>
      </c>
      <c r="I163" s="24"/>
      <c r="P163" s="24"/>
      <c r="Q163" s="24"/>
    </row>
    <row r="164" spans="1:17" ht="12.75" customHeight="1">
      <c r="B164" s="72">
        <f t="shared" si="2"/>
        <v>45463</v>
      </c>
      <c r="D164" s="71"/>
      <c r="E164" s="71"/>
      <c r="F164" s="71"/>
      <c r="G164">
        <v>70.849999999999994</v>
      </c>
      <c r="I164" s="24"/>
      <c r="P164" s="24"/>
      <c r="Q164" s="24"/>
    </row>
    <row r="165" spans="1:17" ht="12.75" customHeight="1">
      <c r="A165" s="54"/>
      <c r="B165" s="72">
        <f t="shared" si="2"/>
        <v>45470</v>
      </c>
      <c r="D165" s="71"/>
      <c r="E165" s="71"/>
      <c r="F165" s="71"/>
      <c r="G165">
        <v>72.02</v>
      </c>
      <c r="I165" s="24"/>
      <c r="J165" s="24"/>
      <c r="P165" s="24"/>
      <c r="Q165" s="24"/>
    </row>
    <row r="166" spans="1:17" ht="12.75" customHeight="1">
      <c r="B166" s="72">
        <f t="shared" si="2"/>
        <v>45477</v>
      </c>
      <c r="D166" s="71"/>
      <c r="E166" s="71"/>
      <c r="F166" s="71"/>
      <c r="G166">
        <v>72.42</v>
      </c>
      <c r="I166" s="24"/>
      <c r="J166" s="24"/>
      <c r="P166" s="24"/>
      <c r="Q166" s="24"/>
    </row>
    <row r="167" spans="1:17" ht="12.75" customHeight="1">
      <c r="B167" s="72">
        <f t="shared" si="2"/>
        <v>45484</v>
      </c>
      <c r="D167" s="71"/>
      <c r="E167" s="71"/>
      <c r="F167" s="71"/>
      <c r="G167">
        <v>72.42</v>
      </c>
      <c r="I167" s="24"/>
      <c r="J167" s="24"/>
      <c r="P167" s="24"/>
      <c r="Q167" s="24"/>
    </row>
    <row r="168" spans="1:17" ht="12.75" customHeight="1">
      <c r="B168" s="72">
        <f t="shared" si="2"/>
        <v>45491</v>
      </c>
      <c r="D168" s="71"/>
      <c r="E168" s="71"/>
      <c r="F168" s="71"/>
      <c r="G168">
        <v>72.42</v>
      </c>
      <c r="I168" s="24"/>
      <c r="J168" s="24"/>
      <c r="K168" s="24"/>
      <c r="L168" s="24"/>
      <c r="M168" s="24"/>
      <c r="N168" s="24"/>
      <c r="O168" s="24"/>
      <c r="P168" s="24"/>
      <c r="Q168" s="24"/>
    </row>
    <row r="169" spans="1:17" ht="12.75" customHeight="1">
      <c r="B169" s="72">
        <f t="shared" si="2"/>
        <v>45498</v>
      </c>
      <c r="D169" s="71"/>
      <c r="E169" s="71"/>
      <c r="F169" s="71"/>
      <c r="G169">
        <v>72.42</v>
      </c>
      <c r="I169" s="24"/>
      <c r="J169" s="24"/>
      <c r="K169" s="24"/>
      <c r="L169" s="24"/>
      <c r="M169" s="24"/>
      <c r="N169" s="24"/>
      <c r="O169" s="24"/>
      <c r="P169" s="24"/>
      <c r="Q169" s="24"/>
    </row>
    <row r="170" spans="1:17" ht="12.75" customHeight="1" thickBot="1">
      <c r="A170" s="9"/>
      <c r="B170" s="75">
        <f t="shared" ref="B170" si="3">B169+7</f>
        <v>45505</v>
      </c>
      <c r="C170" s="9"/>
      <c r="D170" s="79"/>
      <c r="E170" s="79"/>
      <c r="F170" s="79"/>
      <c r="G170" s="9"/>
      <c r="H170" t="s">
        <v>32</v>
      </c>
      <c r="I170" s="24"/>
      <c r="J170" s="24"/>
      <c r="K170" s="24"/>
      <c r="L170" s="24"/>
      <c r="M170" s="24"/>
      <c r="N170" s="24"/>
      <c r="O170" s="24"/>
      <c r="P170" s="24"/>
      <c r="Q170" s="24"/>
    </row>
    <row r="171" spans="1:17" ht="12.75" customHeight="1">
      <c r="A171" s="54" t="s">
        <v>186</v>
      </c>
      <c r="B171" s="24"/>
      <c r="C171" s="24"/>
      <c r="D171" s="24"/>
      <c r="E171" s="29"/>
      <c r="F171" s="29"/>
      <c r="G171" s="29"/>
      <c r="H171" s="24"/>
      <c r="I171" s="24"/>
      <c r="K171" s="24"/>
      <c r="L171" s="24"/>
      <c r="M171" s="24"/>
      <c r="N171" s="24"/>
      <c r="O171" s="24"/>
      <c r="P171" s="24"/>
      <c r="Q171" s="24"/>
    </row>
    <row r="172" spans="1:17" ht="12.75" customHeight="1">
      <c r="A172" s="151" t="s">
        <v>252</v>
      </c>
      <c r="B172" s="24"/>
      <c r="C172" s="24"/>
      <c r="D172" s="24"/>
      <c r="E172" s="29"/>
      <c r="F172" s="29"/>
      <c r="G172" s="29"/>
      <c r="H172" s="24"/>
      <c r="I172" s="24"/>
      <c r="J172" s="150"/>
      <c r="K172" s="24"/>
      <c r="L172" s="24"/>
      <c r="M172" s="24"/>
      <c r="N172" s="24"/>
      <c r="O172" s="24"/>
      <c r="P172" s="24"/>
      <c r="Q172" s="24"/>
    </row>
    <row r="173" spans="1:17" ht="12.75" customHeight="1">
      <c r="A173" s="54" t="s">
        <v>265</v>
      </c>
      <c r="B173" s="54"/>
      <c r="C173" s="54"/>
      <c r="D173" s="54"/>
      <c r="E173" s="95"/>
      <c r="F173" s="95"/>
      <c r="G173" s="95"/>
      <c r="H173" s="54"/>
      <c r="I173" s="54"/>
      <c r="J173" s="24"/>
      <c r="K173" s="24"/>
      <c r="L173" s="24"/>
      <c r="M173" s="24"/>
      <c r="N173" s="24"/>
      <c r="O173" s="24"/>
      <c r="P173" s="24"/>
      <c r="Q173" s="24"/>
    </row>
    <row r="174" spans="1:17" ht="12.75" customHeight="1">
      <c r="A174" s="24"/>
      <c r="B174" s="24"/>
      <c r="C174" s="24"/>
      <c r="D174" s="24"/>
      <c r="E174" s="24"/>
      <c r="F174" s="24"/>
      <c r="G174" s="24"/>
      <c r="H174" s="24"/>
      <c r="I174" s="24"/>
      <c r="J174" s="24"/>
      <c r="K174" s="24"/>
      <c r="L174" s="24"/>
      <c r="M174" s="24"/>
      <c r="N174" s="24"/>
      <c r="O174" s="24"/>
      <c r="P174" s="139"/>
    </row>
    <row r="175" spans="1:17" ht="12.75" customHeight="1" thickBot="1">
      <c r="A175" s="51" t="s">
        <v>382</v>
      </c>
      <c r="B175" s="51"/>
      <c r="C175" s="51"/>
      <c r="D175" s="51"/>
      <c r="E175" s="51"/>
      <c r="F175" s="51"/>
      <c r="G175" s="51"/>
      <c r="H175" s="51"/>
      <c r="I175" s="51"/>
      <c r="J175" s="51"/>
      <c r="K175" s="32"/>
      <c r="L175" s="32"/>
      <c r="M175" s="32"/>
      <c r="N175" s="24"/>
      <c r="O175" s="24"/>
      <c r="P175" s="139"/>
    </row>
    <row r="176" spans="1:17" ht="12.75" customHeight="1" thickBot="1">
      <c r="A176" s="29"/>
      <c r="B176" s="224"/>
      <c r="C176" s="224"/>
      <c r="D176" s="224"/>
      <c r="E176" s="224"/>
      <c r="F176" s="224"/>
      <c r="G176" s="224" t="s">
        <v>17</v>
      </c>
      <c r="H176" s="224"/>
      <c r="I176" s="224"/>
      <c r="J176" s="224"/>
      <c r="K176" s="225"/>
      <c r="L176" s="225"/>
      <c r="M176" s="225"/>
      <c r="N176" s="24"/>
      <c r="O176" s="24"/>
      <c r="P176" s="139"/>
    </row>
    <row r="177" spans="1:17" ht="12.75" customHeight="1" thickBot="1">
      <c r="A177" s="29"/>
      <c r="B177" s="423" t="s">
        <v>99</v>
      </c>
      <c r="C177" s="424"/>
      <c r="D177" s="425" t="s">
        <v>54</v>
      </c>
      <c r="E177" s="426"/>
      <c r="F177" s="415"/>
      <c r="G177" s="415" t="s">
        <v>57</v>
      </c>
      <c r="H177" s="416"/>
      <c r="I177" s="427" t="s">
        <v>18</v>
      </c>
      <c r="J177" s="428"/>
      <c r="K177" s="192"/>
      <c r="L177" s="421" t="s">
        <v>19</v>
      </c>
      <c r="M177" s="422"/>
      <c r="N177" s="24"/>
      <c r="O177" s="24"/>
      <c r="P177" s="139"/>
    </row>
    <row r="178" spans="1:17" ht="12.75" customHeight="1" thickBot="1">
      <c r="A178" s="219" t="s">
        <v>83</v>
      </c>
      <c r="B178" s="98"/>
      <c r="C178" s="99"/>
      <c r="D178" s="99"/>
      <c r="E178" s="99"/>
      <c r="F178" s="396"/>
      <c r="G178" s="396" t="s">
        <v>220</v>
      </c>
      <c r="H178" s="98"/>
      <c r="I178" s="99"/>
      <c r="J178" s="99"/>
      <c r="K178" s="100"/>
      <c r="L178" s="100"/>
      <c r="M178" s="100"/>
      <c r="N178" s="24"/>
      <c r="O178" s="24"/>
      <c r="P178" s="24"/>
      <c r="Q178" s="24"/>
    </row>
    <row r="179" spans="1:17" ht="12.75" customHeight="1" thickBot="1">
      <c r="A179" s="220" t="s">
        <v>38</v>
      </c>
      <c r="B179" s="226" t="s">
        <v>62</v>
      </c>
      <c r="C179" s="226" t="s">
        <v>82</v>
      </c>
      <c r="D179" s="227" t="s">
        <v>99</v>
      </c>
      <c r="E179" s="227" t="s">
        <v>102</v>
      </c>
      <c r="F179" s="228" t="s">
        <v>100</v>
      </c>
      <c r="G179" s="228" t="s">
        <v>103</v>
      </c>
      <c r="H179" s="228" t="s">
        <v>56</v>
      </c>
      <c r="I179" s="229" t="s">
        <v>101</v>
      </c>
      <c r="J179" s="229" t="s">
        <v>104</v>
      </c>
      <c r="K179" s="230" t="s">
        <v>18</v>
      </c>
      <c r="L179" s="230" t="s">
        <v>105</v>
      </c>
      <c r="M179" s="230" t="s">
        <v>19</v>
      </c>
      <c r="N179" s="24"/>
      <c r="O179" s="160"/>
      <c r="P179" s="24"/>
      <c r="Q179" s="24"/>
    </row>
    <row r="180" spans="1:17" ht="12.75" customHeight="1">
      <c r="A180" s="29"/>
      <c r="B180" s="200"/>
      <c r="C180" s="201"/>
      <c r="D180" s="201"/>
      <c r="E180" s="201"/>
      <c r="F180" s="201"/>
      <c r="G180" s="200" t="s">
        <v>108</v>
      </c>
      <c r="H180" s="201"/>
      <c r="I180" s="201"/>
      <c r="J180" s="201"/>
      <c r="K180" s="201"/>
      <c r="L180" s="201"/>
      <c r="M180" s="201"/>
      <c r="N180" s="24"/>
      <c r="O180" s="24"/>
      <c r="P180" s="24"/>
      <c r="Q180" s="24"/>
    </row>
    <row r="181" spans="1:17" ht="12.75" customHeight="1">
      <c r="A181" s="95" t="s">
        <v>64</v>
      </c>
      <c r="B181" s="59">
        <v>78.83</v>
      </c>
      <c r="C181" s="59">
        <v>74.930000000000007</v>
      </c>
      <c r="D181" s="59">
        <v>67.819999999999993</v>
      </c>
      <c r="E181" s="59">
        <v>68.55</v>
      </c>
      <c r="F181" s="59">
        <v>66.739999999999995</v>
      </c>
      <c r="G181" s="59">
        <v>64.41</v>
      </c>
      <c r="H181" s="59">
        <v>61.46</v>
      </c>
      <c r="I181" s="59">
        <v>62.63</v>
      </c>
      <c r="J181" s="59">
        <v>63.34</v>
      </c>
      <c r="K181" s="29">
        <v>64.489999999999995</v>
      </c>
      <c r="L181" s="59">
        <v>67</v>
      </c>
      <c r="M181" s="59">
        <v>67</v>
      </c>
      <c r="N181" s="24"/>
      <c r="O181" s="24"/>
      <c r="P181" s="24"/>
      <c r="Q181" s="24"/>
    </row>
    <row r="182" spans="1:17" ht="12.75" customHeight="1">
      <c r="A182" s="95" t="s">
        <v>65</v>
      </c>
      <c r="B182" s="59">
        <v>53.52</v>
      </c>
      <c r="C182" s="59">
        <v>53.54</v>
      </c>
      <c r="D182" s="59">
        <v>54.51</v>
      </c>
      <c r="E182" s="59">
        <v>55.19</v>
      </c>
      <c r="F182" s="59">
        <v>58.25</v>
      </c>
      <c r="G182" s="59">
        <v>59.18</v>
      </c>
      <c r="H182" s="59">
        <v>58.64</v>
      </c>
      <c r="I182" s="59">
        <v>61.21</v>
      </c>
      <c r="J182" s="59">
        <v>64.239999999999995</v>
      </c>
      <c r="K182" s="29">
        <v>67.14</v>
      </c>
      <c r="L182" s="59">
        <v>67.06</v>
      </c>
      <c r="M182" s="59">
        <v>67.06</v>
      </c>
      <c r="N182" s="24"/>
      <c r="O182" s="24"/>
      <c r="P182" s="24"/>
      <c r="Q182" s="24"/>
    </row>
    <row r="183" spans="1:17" ht="12.75" customHeight="1">
      <c r="A183" s="95" t="s">
        <v>66</v>
      </c>
      <c r="B183" s="59">
        <v>74.77</v>
      </c>
      <c r="C183" s="59">
        <v>72.98</v>
      </c>
      <c r="D183" s="59">
        <v>74.040000000000006</v>
      </c>
      <c r="E183" s="59">
        <v>72.09</v>
      </c>
      <c r="F183" s="59">
        <v>68.63</v>
      </c>
      <c r="G183" s="59">
        <v>66.430000000000007</v>
      </c>
      <c r="H183" s="59">
        <v>68.08</v>
      </c>
      <c r="I183" s="59">
        <v>71.260000000000005</v>
      </c>
      <c r="J183" s="59">
        <v>74</v>
      </c>
      <c r="K183" s="29">
        <v>76.83</v>
      </c>
      <c r="L183" s="59">
        <v>82.17</v>
      </c>
      <c r="M183" s="59">
        <v>82.17</v>
      </c>
      <c r="N183" s="24"/>
      <c r="O183" s="24"/>
      <c r="P183" s="24"/>
      <c r="Q183" s="24"/>
    </row>
    <row r="184" spans="1:17" ht="12.75" customHeight="1">
      <c r="A184" s="95" t="s">
        <v>67</v>
      </c>
      <c r="B184" s="59">
        <v>74.03</v>
      </c>
      <c r="C184" s="59">
        <v>73.86</v>
      </c>
      <c r="D184" s="59">
        <v>73.55</v>
      </c>
      <c r="E184" s="59">
        <v>74.31</v>
      </c>
      <c r="F184" s="59">
        <v>75.790000000000006</v>
      </c>
      <c r="G184" s="59">
        <v>76.930000000000007</v>
      </c>
      <c r="H184" s="59">
        <v>84.3</v>
      </c>
      <c r="I184" s="59">
        <v>84.22</v>
      </c>
      <c r="J184" s="59">
        <v>87.02</v>
      </c>
      <c r="K184" s="29">
        <v>89.63</v>
      </c>
      <c r="L184" s="59">
        <v>82.51</v>
      </c>
      <c r="M184" s="59">
        <v>82.51</v>
      </c>
      <c r="N184" s="24"/>
      <c r="O184" s="24"/>
      <c r="P184" s="24"/>
      <c r="Q184" s="24"/>
    </row>
    <row r="185" spans="1:17" ht="12.75" customHeight="1">
      <c r="A185" s="95" t="s">
        <v>68</v>
      </c>
      <c r="B185" s="59">
        <v>66.260000000000005</v>
      </c>
      <c r="C185" s="59">
        <v>64.540000000000006</v>
      </c>
      <c r="D185" s="59">
        <v>63.58</v>
      </c>
      <c r="E185" s="59">
        <v>58.41</v>
      </c>
      <c r="F185" s="59">
        <v>59.45</v>
      </c>
      <c r="G185" s="59">
        <v>56.66</v>
      </c>
      <c r="H185" s="59">
        <v>54.06</v>
      </c>
      <c r="I185" s="59">
        <v>56.11</v>
      </c>
      <c r="J185" s="59">
        <v>58.9</v>
      </c>
      <c r="K185" s="29">
        <v>59.58</v>
      </c>
      <c r="L185" s="59">
        <v>61.96</v>
      </c>
      <c r="M185" s="59">
        <v>61.96</v>
      </c>
      <c r="N185" s="24"/>
      <c r="O185" s="24"/>
      <c r="P185" s="24"/>
      <c r="Q185" s="24"/>
    </row>
    <row r="186" spans="1:17" ht="12.75" customHeight="1">
      <c r="A186" s="95" t="s">
        <v>69</v>
      </c>
      <c r="B186" s="59">
        <v>60.06</v>
      </c>
      <c r="C186" s="59">
        <v>56.89</v>
      </c>
      <c r="D186" s="59">
        <v>52.56</v>
      </c>
      <c r="E186" s="59">
        <v>56.05</v>
      </c>
      <c r="F186" s="59">
        <v>58.42</v>
      </c>
      <c r="G186" s="59">
        <v>60.62</v>
      </c>
      <c r="H186" s="59">
        <v>62.04</v>
      </c>
      <c r="I186" s="59">
        <v>62.41</v>
      </c>
      <c r="J186" s="59">
        <v>61.48</v>
      </c>
      <c r="K186" s="29">
        <v>61.2</v>
      </c>
      <c r="L186" s="59">
        <v>58.23</v>
      </c>
      <c r="M186" s="59">
        <v>58.23</v>
      </c>
      <c r="N186" s="24"/>
      <c r="O186" s="24"/>
      <c r="P186" s="24"/>
      <c r="Q186" s="24"/>
    </row>
    <row r="187" spans="1:17" ht="12.75" customHeight="1">
      <c r="A187" s="95" t="s">
        <v>70</v>
      </c>
      <c r="B187" s="59">
        <v>55.78</v>
      </c>
      <c r="C187" s="59">
        <v>56.75</v>
      </c>
      <c r="D187" s="59">
        <v>58.07</v>
      </c>
      <c r="E187" s="59">
        <v>58.68</v>
      </c>
      <c r="F187" s="59">
        <v>64.92</v>
      </c>
      <c r="G187" s="59">
        <v>70.989999999999995</v>
      </c>
      <c r="H187" s="59">
        <v>77.319999999999993</v>
      </c>
      <c r="I187" s="59">
        <v>77.05</v>
      </c>
      <c r="J187" s="59">
        <v>79.89</v>
      </c>
      <c r="K187" s="29">
        <v>82.17</v>
      </c>
      <c r="L187" s="59">
        <v>77.739999999999995</v>
      </c>
      <c r="M187" s="59">
        <v>77.739999999999995</v>
      </c>
      <c r="N187" s="24"/>
      <c r="O187" s="24"/>
      <c r="P187" s="24"/>
      <c r="Q187" s="24"/>
    </row>
    <row r="188" spans="1:17" ht="12.75" customHeight="1">
      <c r="A188" s="95" t="s">
        <v>71</v>
      </c>
      <c r="B188" s="59">
        <v>69.83</v>
      </c>
      <c r="C188" s="59">
        <v>69.92</v>
      </c>
      <c r="D188" s="59">
        <v>69.260000000000005</v>
      </c>
      <c r="E188" s="59">
        <v>73.86</v>
      </c>
      <c r="F188" s="59">
        <v>84.84</v>
      </c>
      <c r="G188" s="59">
        <v>91.17</v>
      </c>
      <c r="H188" s="59">
        <v>95.46</v>
      </c>
      <c r="I188" s="59">
        <v>104.72</v>
      </c>
      <c r="J188" s="59">
        <v>108.16</v>
      </c>
      <c r="K188" s="29">
        <v>104.81</v>
      </c>
      <c r="L188" s="59">
        <v>112</v>
      </c>
      <c r="M188" s="59">
        <v>112</v>
      </c>
      <c r="N188" s="24"/>
      <c r="O188" s="24"/>
      <c r="P188" s="24"/>
      <c r="Q188" s="24"/>
    </row>
    <row r="189" spans="1:17" ht="12.75" customHeight="1">
      <c r="A189" s="95" t="s">
        <v>72</v>
      </c>
      <c r="B189" s="59">
        <v>78.540000000000006</v>
      </c>
      <c r="C189" s="59">
        <v>88.61</v>
      </c>
      <c r="D189" s="59">
        <v>85.46</v>
      </c>
      <c r="E189" s="59">
        <v>85.87</v>
      </c>
      <c r="F189" s="59">
        <v>83.67</v>
      </c>
      <c r="G189" s="59">
        <v>84.19</v>
      </c>
      <c r="H189" s="59">
        <v>84.19</v>
      </c>
      <c r="I189" s="59">
        <v>83.92</v>
      </c>
      <c r="J189" s="59">
        <v>84.7</v>
      </c>
      <c r="K189" s="29">
        <v>82.89</v>
      </c>
      <c r="L189" s="59">
        <v>76.94</v>
      </c>
      <c r="M189" s="59">
        <v>76.94</v>
      </c>
      <c r="N189" s="24"/>
      <c r="O189" s="24"/>
      <c r="P189" s="24"/>
      <c r="Q189" s="24"/>
    </row>
    <row r="190" spans="1:17" ht="12.75" customHeight="1">
      <c r="A190" s="95" t="s">
        <v>73</v>
      </c>
      <c r="B190" s="59">
        <v>73.17</v>
      </c>
      <c r="C190" s="59">
        <v>74.33</v>
      </c>
      <c r="D190" s="59">
        <v>74.09</v>
      </c>
      <c r="E190" s="59">
        <v>72.31</v>
      </c>
      <c r="F190" s="59">
        <v>75.739999999999995</v>
      </c>
      <c r="G190" s="59">
        <v>74.319999999999993</v>
      </c>
      <c r="H190" s="59">
        <v>73.77</v>
      </c>
      <c r="I190" s="59">
        <v>74.78</v>
      </c>
      <c r="J190" s="59">
        <v>71.66</v>
      </c>
      <c r="K190" s="29">
        <v>72.48</v>
      </c>
      <c r="L190" s="59">
        <v>73.040000000000006</v>
      </c>
      <c r="M190" s="59">
        <v>73.040000000000006</v>
      </c>
      <c r="N190" s="24"/>
      <c r="O190" s="24"/>
      <c r="P190" s="24"/>
      <c r="Q190" s="24"/>
    </row>
    <row r="191" spans="1:17" ht="12.75" customHeight="1">
      <c r="A191" s="95" t="s">
        <v>74</v>
      </c>
      <c r="B191" s="59">
        <v>74.02</v>
      </c>
      <c r="C191" s="59">
        <v>72.459999999999994</v>
      </c>
      <c r="D191" s="59">
        <v>71.650000000000006</v>
      </c>
      <c r="E191" s="59">
        <v>71.08</v>
      </c>
      <c r="F191" s="59">
        <v>67.84</v>
      </c>
      <c r="G191" s="59">
        <v>66.209999999999994</v>
      </c>
      <c r="H191" s="59">
        <v>65.69</v>
      </c>
      <c r="I191" s="59">
        <v>69.11</v>
      </c>
      <c r="J191" s="59">
        <v>63.33</v>
      </c>
      <c r="K191" s="29">
        <v>66.510000000000005</v>
      </c>
      <c r="L191" s="59">
        <v>75.91</v>
      </c>
      <c r="M191" s="59">
        <v>75.91</v>
      </c>
      <c r="N191" s="24"/>
      <c r="O191" s="24"/>
      <c r="P191" s="24"/>
      <c r="Q191" s="24"/>
    </row>
    <row r="192" spans="1:17" ht="12.75" customHeight="1">
      <c r="A192" s="95" t="s">
        <v>75</v>
      </c>
      <c r="B192" s="59">
        <v>73.400000000000006</v>
      </c>
      <c r="C192" s="59">
        <v>73.36</v>
      </c>
      <c r="D192" s="59">
        <v>70.42</v>
      </c>
      <c r="E192" s="59">
        <v>65.53</v>
      </c>
      <c r="F192" s="59">
        <v>61.95</v>
      </c>
      <c r="G192" s="59">
        <v>59.28</v>
      </c>
      <c r="H192" s="59">
        <v>59.95</v>
      </c>
      <c r="I192" s="59">
        <v>61.09</v>
      </c>
      <c r="J192" s="59">
        <v>59.34</v>
      </c>
      <c r="K192" s="29">
        <v>58.38</v>
      </c>
      <c r="L192" s="59">
        <v>54.97</v>
      </c>
      <c r="M192" s="59">
        <v>54.97</v>
      </c>
      <c r="N192" s="24"/>
      <c r="O192" s="24"/>
      <c r="P192" s="24"/>
      <c r="Q192" s="24"/>
    </row>
    <row r="193" spans="1:24" ht="12.75" customHeight="1">
      <c r="A193" s="95" t="s">
        <v>76</v>
      </c>
      <c r="B193" s="59">
        <v>51.74</v>
      </c>
      <c r="C193" s="59">
        <v>51.05</v>
      </c>
      <c r="D193" s="59">
        <v>53.08</v>
      </c>
      <c r="E193" s="59">
        <v>50.41</v>
      </c>
      <c r="F193" s="59">
        <v>49.76</v>
      </c>
      <c r="G193" s="59">
        <v>55.07</v>
      </c>
      <c r="H193" s="59">
        <v>56.78</v>
      </c>
      <c r="I193" s="59">
        <v>60.99</v>
      </c>
      <c r="J193" s="59">
        <v>56.47</v>
      </c>
      <c r="K193" s="29">
        <v>61.04</v>
      </c>
      <c r="L193" s="59">
        <v>56.1</v>
      </c>
      <c r="M193" s="59">
        <v>56.1</v>
      </c>
      <c r="N193" s="24"/>
      <c r="O193" s="139"/>
    </row>
    <row r="194" spans="1:24" ht="12.75" customHeight="1">
      <c r="A194" s="95" t="s">
        <v>77</v>
      </c>
      <c r="B194" s="59">
        <v>62.24</v>
      </c>
      <c r="C194" s="59">
        <v>63.42</v>
      </c>
      <c r="D194" s="59">
        <v>63.35</v>
      </c>
      <c r="E194" s="59">
        <v>64.650000000000006</v>
      </c>
      <c r="F194" s="59">
        <v>65.56</v>
      </c>
      <c r="G194" s="59">
        <v>60.54</v>
      </c>
      <c r="H194" s="59">
        <v>57.7</v>
      </c>
      <c r="I194" s="59">
        <v>50.7</v>
      </c>
      <c r="J194" s="59">
        <v>45.37</v>
      </c>
      <c r="K194" s="29">
        <v>44.22</v>
      </c>
      <c r="L194" s="59">
        <v>41.01</v>
      </c>
      <c r="M194" s="59">
        <v>41.01</v>
      </c>
      <c r="N194" s="24"/>
      <c r="O194" s="139"/>
    </row>
    <row r="195" spans="1:24" ht="12.75" customHeight="1">
      <c r="A195" s="95" t="s">
        <v>78</v>
      </c>
      <c r="B195" s="59">
        <v>39.229999999999997</v>
      </c>
      <c r="C195" s="59">
        <v>35.53</v>
      </c>
      <c r="D195" s="59">
        <v>31.39</v>
      </c>
      <c r="E195" s="59">
        <v>33.549999999999997</v>
      </c>
      <c r="F195" s="59">
        <v>36.67</v>
      </c>
      <c r="G195" s="59">
        <v>36.880000000000003</v>
      </c>
      <c r="H195" s="59">
        <v>35.86</v>
      </c>
      <c r="I195" s="59">
        <v>38.11</v>
      </c>
      <c r="J195" s="59">
        <v>36.18</v>
      </c>
      <c r="K195" s="29">
        <v>35.78</v>
      </c>
      <c r="L195" s="59">
        <v>40.94</v>
      </c>
      <c r="M195" s="59">
        <v>40.94</v>
      </c>
      <c r="N195" s="24"/>
      <c r="O195" s="139"/>
    </row>
    <row r="196" spans="1:24" ht="12.75" customHeight="1">
      <c r="A196" s="95" t="s">
        <v>79</v>
      </c>
      <c r="B196" s="59">
        <v>44.64</v>
      </c>
      <c r="C196" s="59">
        <v>42.39</v>
      </c>
      <c r="D196" s="59">
        <v>44.51</v>
      </c>
      <c r="E196" s="59">
        <v>47.81</v>
      </c>
      <c r="F196" s="59">
        <v>50.11</v>
      </c>
      <c r="G196" s="59">
        <v>51.04</v>
      </c>
      <c r="H196" s="59">
        <v>50.76</v>
      </c>
      <c r="I196" s="59">
        <v>58.19</v>
      </c>
      <c r="J196" s="59">
        <v>57.27</v>
      </c>
      <c r="K196" s="29">
        <v>53.26</v>
      </c>
      <c r="L196" s="59">
        <v>53.88</v>
      </c>
      <c r="M196" s="59">
        <v>53.88</v>
      </c>
      <c r="N196" s="24"/>
      <c r="O196" s="139"/>
    </row>
    <row r="197" spans="1:24" ht="12.75" customHeight="1">
      <c r="A197" s="95" t="s">
        <v>80</v>
      </c>
      <c r="B197" s="59">
        <v>55.91</v>
      </c>
      <c r="C197" s="59">
        <v>62.44</v>
      </c>
      <c r="D197" s="59">
        <v>74.430000000000007</v>
      </c>
      <c r="E197" s="59">
        <v>72.69</v>
      </c>
      <c r="F197" s="59">
        <v>71.400000000000006</v>
      </c>
      <c r="G197" s="59">
        <v>74.13</v>
      </c>
      <c r="H197" s="59">
        <v>68.14</v>
      </c>
      <c r="I197" s="59">
        <v>66.56</v>
      </c>
      <c r="J197" s="59">
        <v>61.7</v>
      </c>
      <c r="K197" s="29">
        <v>62.93</v>
      </c>
      <c r="L197" s="59">
        <v>50.78</v>
      </c>
      <c r="M197" s="59">
        <v>50.78</v>
      </c>
      <c r="N197" s="24"/>
      <c r="O197" s="139"/>
    </row>
    <row r="198" spans="1:24" ht="12.75" customHeight="1">
      <c r="A198" s="95" t="s">
        <v>81</v>
      </c>
      <c r="B198" s="59">
        <v>47.08</v>
      </c>
      <c r="C198" s="59">
        <v>50.89</v>
      </c>
      <c r="D198" s="59">
        <v>46.57</v>
      </c>
      <c r="E198" s="59">
        <v>45.92</v>
      </c>
      <c r="F198" s="59">
        <v>43.27</v>
      </c>
      <c r="G198" s="59">
        <v>45.96</v>
      </c>
      <c r="H198" s="59">
        <v>45.62</v>
      </c>
      <c r="I198" s="59">
        <v>51.96</v>
      </c>
      <c r="J198" s="59">
        <v>54.36</v>
      </c>
      <c r="K198" s="29">
        <v>52.58</v>
      </c>
      <c r="L198" s="59">
        <v>48.34</v>
      </c>
      <c r="M198" s="59">
        <v>48.34</v>
      </c>
      <c r="N198" s="24"/>
      <c r="O198" s="139"/>
    </row>
    <row r="199" spans="1:24" ht="12.75" customHeight="1">
      <c r="A199" s="95" t="s">
        <v>10</v>
      </c>
      <c r="B199" s="59">
        <v>48.13</v>
      </c>
      <c r="C199" s="59">
        <v>49.91</v>
      </c>
      <c r="D199" s="59">
        <v>54.4</v>
      </c>
      <c r="E199" s="59">
        <v>50.27</v>
      </c>
      <c r="F199" s="59">
        <v>53.13</v>
      </c>
      <c r="G199" s="59">
        <v>55.69</v>
      </c>
      <c r="H199" s="59">
        <v>56.49</v>
      </c>
      <c r="I199" s="59">
        <v>53.77</v>
      </c>
      <c r="J199" s="59">
        <v>51.82</v>
      </c>
      <c r="K199" s="29">
        <v>50.76</v>
      </c>
      <c r="L199" s="59">
        <v>50.91</v>
      </c>
      <c r="M199" s="59">
        <v>50.91</v>
      </c>
      <c r="N199" s="24"/>
      <c r="O199" s="139"/>
    </row>
    <row r="200" spans="1:24" ht="12.75" customHeight="1">
      <c r="A200" s="95" t="s">
        <v>11</v>
      </c>
      <c r="B200" s="59">
        <v>53.65</v>
      </c>
      <c r="C200" s="59">
        <v>50.55</v>
      </c>
      <c r="D200" s="59">
        <v>49.38</v>
      </c>
      <c r="E200" s="59">
        <v>48.57</v>
      </c>
      <c r="F200" s="59">
        <v>54.73</v>
      </c>
      <c r="G200" s="59">
        <v>54.35</v>
      </c>
      <c r="H200" s="59">
        <v>53.88</v>
      </c>
      <c r="I200" s="59">
        <v>53.71</v>
      </c>
      <c r="J200" s="59">
        <v>50.44</v>
      </c>
      <c r="K200" s="29">
        <v>49.21</v>
      </c>
      <c r="L200" s="59">
        <v>53.94</v>
      </c>
      <c r="M200" s="59">
        <v>53.94</v>
      </c>
      <c r="N200" s="24"/>
      <c r="O200" s="139"/>
    </row>
    <row r="201" spans="1:24" ht="12.75" customHeight="1">
      <c r="A201" s="95" t="s">
        <v>12</v>
      </c>
      <c r="B201" s="59">
        <v>58.31</v>
      </c>
      <c r="C201" s="59">
        <v>61</v>
      </c>
      <c r="D201" s="59">
        <v>64.010000000000005</v>
      </c>
      <c r="E201" s="59">
        <v>61.92</v>
      </c>
      <c r="F201" s="59">
        <v>65.510000000000005</v>
      </c>
      <c r="G201" s="59">
        <v>69.2</v>
      </c>
      <c r="H201" s="59">
        <v>71.52</v>
      </c>
      <c r="I201" s="59">
        <v>77.930000000000007</v>
      </c>
      <c r="J201" s="59">
        <v>71.319999999999993</v>
      </c>
      <c r="K201" s="29">
        <v>69.680000000000007</v>
      </c>
      <c r="L201" s="59">
        <v>69.87</v>
      </c>
      <c r="M201" s="59">
        <v>69.87</v>
      </c>
      <c r="N201" s="24"/>
      <c r="O201" s="139"/>
    </row>
    <row r="202" spans="1:24" ht="12.75" customHeight="1">
      <c r="A202" s="95" t="s">
        <v>87</v>
      </c>
      <c r="B202" s="59">
        <v>67.16</v>
      </c>
      <c r="C202" s="59">
        <v>60.88</v>
      </c>
      <c r="D202" s="59">
        <v>50.49</v>
      </c>
      <c r="E202" s="59">
        <v>42.17</v>
      </c>
      <c r="F202" s="59">
        <v>45.28</v>
      </c>
      <c r="G202" s="59">
        <v>49.04</v>
      </c>
      <c r="H202" s="59">
        <v>45.64</v>
      </c>
      <c r="I202" s="59">
        <v>42.96</v>
      </c>
      <c r="J202" s="59">
        <v>49.24</v>
      </c>
      <c r="K202" s="29">
        <v>57.56</v>
      </c>
      <c r="L202" s="59">
        <v>54.11</v>
      </c>
      <c r="M202" s="59">
        <v>54.11</v>
      </c>
      <c r="N202" s="24"/>
      <c r="O202" s="139"/>
    </row>
    <row r="203" spans="1:24" ht="12.75" customHeight="1">
      <c r="A203" s="95" t="s">
        <v>1</v>
      </c>
      <c r="B203" s="59">
        <v>58.6</v>
      </c>
      <c r="C203" s="59">
        <v>60.32</v>
      </c>
      <c r="D203" s="59">
        <v>65.63</v>
      </c>
      <c r="E203" s="59">
        <v>68.61</v>
      </c>
      <c r="F203" s="59">
        <v>74.66</v>
      </c>
      <c r="G203" s="59">
        <v>71.89</v>
      </c>
      <c r="H203" s="59">
        <v>74.459999999999994</v>
      </c>
      <c r="I203" s="59">
        <v>81.28</v>
      </c>
      <c r="J203" s="59">
        <v>81.400000000000006</v>
      </c>
      <c r="K203" s="29">
        <v>81.489999999999995</v>
      </c>
      <c r="L203" s="59">
        <v>81.430000000000007</v>
      </c>
      <c r="M203" s="59">
        <v>81.430000000000007</v>
      </c>
      <c r="N203" s="24"/>
      <c r="O203" s="139"/>
    </row>
    <row r="204" spans="1:24" ht="12.75" customHeight="1">
      <c r="A204" s="95" t="s">
        <v>2</v>
      </c>
      <c r="B204" s="82">
        <v>86.66</v>
      </c>
      <c r="C204" s="82">
        <v>96.62</v>
      </c>
      <c r="D204" s="82">
        <v>112.33</v>
      </c>
      <c r="E204" s="82">
        <v>132.93</v>
      </c>
      <c r="F204" s="82">
        <v>141.05000000000001</v>
      </c>
      <c r="G204" s="82">
        <v>151.72</v>
      </c>
      <c r="H204" s="82">
        <v>185.39</v>
      </c>
      <c r="I204" s="82">
        <v>200.69</v>
      </c>
      <c r="J204" s="82">
        <v>192.86</v>
      </c>
      <c r="K204" s="54">
        <v>152.19</v>
      </c>
      <c r="L204" s="82">
        <v>155.72999999999999</v>
      </c>
      <c r="M204" s="59">
        <v>155.72999999999999</v>
      </c>
      <c r="N204" s="24"/>
      <c r="O204" s="139"/>
    </row>
    <row r="205" spans="1:24" ht="12.75" customHeight="1">
      <c r="A205" s="95" t="s">
        <v>4</v>
      </c>
      <c r="B205" s="59">
        <v>103.85</v>
      </c>
      <c r="C205" s="59">
        <v>105.21</v>
      </c>
      <c r="D205" s="59">
        <v>101.05</v>
      </c>
      <c r="E205" s="59">
        <v>96.33</v>
      </c>
      <c r="F205" s="59">
        <v>89.21</v>
      </c>
      <c r="G205" s="59">
        <v>96.47</v>
      </c>
      <c r="H205" s="59">
        <v>91.93</v>
      </c>
      <c r="I205" s="59">
        <v>89.87</v>
      </c>
      <c r="J205" s="59">
        <v>90.29</v>
      </c>
      <c r="K205" s="29">
        <v>79.63</v>
      </c>
      <c r="L205" s="59">
        <v>74.3</v>
      </c>
      <c r="M205" s="59">
        <v>74.3</v>
      </c>
      <c r="N205" s="24"/>
      <c r="O205" s="139"/>
    </row>
    <row r="206" spans="1:24" ht="12.75" customHeight="1">
      <c r="A206" s="95" t="s">
        <v>3</v>
      </c>
      <c r="B206" s="59">
        <v>74.09</v>
      </c>
      <c r="C206" s="59">
        <v>73.28</v>
      </c>
      <c r="D206" s="59">
        <v>72.989999999999995</v>
      </c>
      <c r="E206" s="59">
        <v>71.16</v>
      </c>
      <c r="F206" s="59">
        <v>74.97</v>
      </c>
      <c r="G206" s="59">
        <v>78.13</v>
      </c>
      <c r="H206" s="59">
        <v>81.78</v>
      </c>
      <c r="I206" s="59">
        <v>88.17</v>
      </c>
      <c r="J206" s="59">
        <v>84.83</v>
      </c>
      <c r="K206" s="29">
        <v>84.65</v>
      </c>
      <c r="L206" s="59">
        <v>85.67</v>
      </c>
      <c r="M206" s="59">
        <v>85.67</v>
      </c>
      <c r="N206" s="24"/>
      <c r="O206" s="139"/>
    </row>
    <row r="207" spans="1:24" ht="12.75" customHeight="1">
      <c r="A207" s="95" t="s">
        <v>90</v>
      </c>
      <c r="B207" s="57">
        <v>87.37</v>
      </c>
      <c r="C207" s="57">
        <v>84.32</v>
      </c>
      <c r="D207" s="57">
        <v>82.58</v>
      </c>
      <c r="E207" s="57">
        <v>76.66</v>
      </c>
      <c r="F207" s="57">
        <v>82.04</v>
      </c>
      <c r="G207" s="57">
        <v>85.03</v>
      </c>
      <c r="H207" s="57">
        <v>86.87</v>
      </c>
      <c r="I207" s="57">
        <v>91.79</v>
      </c>
      <c r="J207" s="57">
        <v>91.42</v>
      </c>
      <c r="K207" s="24">
        <v>89.93</v>
      </c>
      <c r="L207" s="57">
        <v>85.46</v>
      </c>
      <c r="M207" s="57">
        <v>85.46</v>
      </c>
      <c r="N207" s="24"/>
      <c r="O207" s="139"/>
    </row>
    <row r="208" spans="1:24" ht="12.75" customHeight="1">
      <c r="A208" s="95" t="s">
        <v>91</v>
      </c>
      <c r="B208" s="59">
        <v>65</v>
      </c>
      <c r="C208" s="59">
        <v>66.12</v>
      </c>
      <c r="D208" s="59">
        <v>63.72</v>
      </c>
      <c r="E208" s="59">
        <v>61.13</v>
      </c>
      <c r="F208" s="59">
        <v>60.56</v>
      </c>
      <c r="G208" s="59">
        <v>59.32</v>
      </c>
      <c r="H208" s="59">
        <v>63.18</v>
      </c>
      <c r="I208" s="59">
        <v>62.54</v>
      </c>
      <c r="J208" s="59">
        <v>65.02</v>
      </c>
      <c r="K208" s="29">
        <v>65.13</v>
      </c>
      <c r="L208" s="59">
        <v>64.55</v>
      </c>
      <c r="M208" s="59">
        <v>64.55</v>
      </c>
      <c r="N208" s="24"/>
      <c r="O208" s="139"/>
      <c r="U208" s="24"/>
      <c r="V208" s="24"/>
      <c r="W208" s="24"/>
      <c r="X208" s="24"/>
    </row>
    <row r="209" spans="1:24" ht="12.75" customHeight="1">
      <c r="A209" s="95" t="s">
        <v>92</v>
      </c>
      <c r="B209" s="59">
        <v>65.14</v>
      </c>
      <c r="C209" s="59">
        <v>61.56</v>
      </c>
      <c r="D209" s="59">
        <v>62.54</v>
      </c>
      <c r="E209" s="59">
        <v>61.7</v>
      </c>
      <c r="F209" s="59">
        <v>63.71</v>
      </c>
      <c r="G209" s="59">
        <v>61.79</v>
      </c>
      <c r="H209" s="59">
        <v>59.4</v>
      </c>
      <c r="I209" s="59">
        <v>57.49</v>
      </c>
      <c r="J209" s="59">
        <v>61.64</v>
      </c>
      <c r="K209" s="29">
        <v>62.19</v>
      </c>
      <c r="L209" s="59">
        <v>64.05</v>
      </c>
      <c r="M209" s="59">
        <v>64.05</v>
      </c>
      <c r="N209" s="24"/>
      <c r="O209" s="139"/>
      <c r="U209" s="57"/>
      <c r="V209" s="24"/>
      <c r="W209" s="24"/>
      <c r="X209" s="24"/>
    </row>
    <row r="210" spans="1:24" ht="12.75" customHeight="1">
      <c r="A210" s="95" t="s">
        <v>93</v>
      </c>
      <c r="B210" s="59">
        <v>70.13</v>
      </c>
      <c r="C210" s="59">
        <v>68.83</v>
      </c>
      <c r="D210" s="59">
        <v>69.150000000000006</v>
      </c>
      <c r="E210" s="59">
        <v>70.77</v>
      </c>
      <c r="F210" s="59">
        <v>70.72</v>
      </c>
      <c r="G210" s="59">
        <v>73.39</v>
      </c>
      <c r="H210" s="59">
        <v>75.400000000000006</v>
      </c>
      <c r="I210" s="59">
        <v>77.45</v>
      </c>
      <c r="J210" s="59">
        <v>77.12</v>
      </c>
      <c r="K210" s="29">
        <v>78.72</v>
      </c>
      <c r="L210" s="59">
        <v>74.13</v>
      </c>
      <c r="M210" s="59">
        <v>74.13</v>
      </c>
      <c r="N210" s="24"/>
      <c r="O210" s="139"/>
      <c r="U210" s="57"/>
      <c r="V210" s="59"/>
      <c r="W210" s="76"/>
      <c r="X210" s="76"/>
    </row>
    <row r="211" spans="1:24" ht="12.75" customHeight="1">
      <c r="A211" s="95" t="s">
        <v>94</v>
      </c>
      <c r="B211" s="59">
        <v>69.900000000000006</v>
      </c>
      <c r="C211" s="59">
        <v>71.260000000000005</v>
      </c>
      <c r="D211" s="59">
        <v>68.33</v>
      </c>
      <c r="E211" s="59">
        <v>70.290000000000006</v>
      </c>
      <c r="F211" s="59">
        <v>75.290000000000006</v>
      </c>
      <c r="G211" s="59">
        <v>80.28</v>
      </c>
      <c r="H211" s="59">
        <v>77.930000000000007</v>
      </c>
      <c r="I211" s="59">
        <v>82.715239999999994</v>
      </c>
      <c r="J211" s="59">
        <v>83.232380000000006</v>
      </c>
      <c r="K211" s="59">
        <v>86.754999999999995</v>
      </c>
      <c r="L211" s="59">
        <v>89.156189999999995</v>
      </c>
      <c r="M211" s="59">
        <v>89.16</v>
      </c>
      <c r="N211" s="24"/>
      <c r="O211" s="139"/>
      <c r="U211" s="82"/>
      <c r="V211" s="83"/>
      <c r="W211" s="83"/>
      <c r="X211" s="83"/>
    </row>
    <row r="212" spans="1:24" ht="12.75" customHeight="1">
      <c r="A212" s="54" t="s">
        <v>95</v>
      </c>
      <c r="B212" s="57">
        <v>84.512609999999995</v>
      </c>
      <c r="C212" s="57">
        <v>80.67895</v>
      </c>
      <c r="D212" s="57">
        <v>77.467830000000006</v>
      </c>
      <c r="E212" s="71">
        <v>77.118570000000005</v>
      </c>
      <c r="F212" s="57">
        <v>77.147000000000006</v>
      </c>
      <c r="G212" s="57">
        <v>73.078100000000006</v>
      </c>
      <c r="H212" s="57">
        <v>71.567894736842106</v>
      </c>
      <c r="I212" s="57">
        <v>75.342860000000002</v>
      </c>
      <c r="J212" s="57">
        <v>77.246666666666684</v>
      </c>
      <c r="K212" s="57">
        <v>69.577730000000003</v>
      </c>
      <c r="L212" s="57">
        <v>65.357500000000002</v>
      </c>
      <c r="M212" s="57">
        <v>65.357500000000002</v>
      </c>
      <c r="N212" s="24"/>
      <c r="O212" s="139"/>
      <c r="U212" s="71"/>
      <c r="V212" s="71"/>
      <c r="W212" s="71"/>
      <c r="X212" s="71"/>
    </row>
    <row r="213" spans="1:24" ht="12.75" customHeight="1">
      <c r="A213" s="54" t="s">
        <v>114</v>
      </c>
      <c r="B213" s="57">
        <v>58.972270000000002</v>
      </c>
      <c r="C213" s="57">
        <v>59.665999999999997</v>
      </c>
      <c r="D213" s="57">
        <v>63.475650000000002</v>
      </c>
      <c r="E213" s="71">
        <v>64.044499999999999</v>
      </c>
      <c r="F213" s="57">
        <v>66.878569999999996</v>
      </c>
      <c r="G213" s="57">
        <v>70.060950000000005</v>
      </c>
      <c r="H213" s="57">
        <v>67.11315789473683</v>
      </c>
      <c r="I213" s="57">
        <v>57.545999999999999</v>
      </c>
      <c r="J213" s="57">
        <v>53.749519999999997</v>
      </c>
      <c r="K213" s="57">
        <v>57.052999999999997</v>
      </c>
      <c r="L213" s="57">
        <v>60.805900000000001</v>
      </c>
      <c r="M213" s="57">
        <v>60.805900000000001</v>
      </c>
      <c r="N213" s="24"/>
      <c r="O213" s="139"/>
      <c r="U213" s="71"/>
      <c r="V213" s="71"/>
      <c r="W213" s="71"/>
      <c r="X213" s="71"/>
    </row>
    <row r="214" spans="1:24" ht="12.75" customHeight="1">
      <c r="A214" s="54" t="s">
        <v>120</v>
      </c>
      <c r="B214" s="57">
        <v>63.550899999999999</v>
      </c>
      <c r="C214" s="82">
        <v>64.203333330000007</v>
      </c>
      <c r="D214" s="57">
        <v>69.186800000000005</v>
      </c>
      <c r="E214" s="71">
        <v>69.963499999999996</v>
      </c>
      <c r="F214" s="57">
        <v>74.047499999999999</v>
      </c>
      <c r="G214" s="57">
        <v>80.8947</v>
      </c>
      <c r="H214" s="71">
        <v>86.48</v>
      </c>
      <c r="I214" s="57">
        <v>85.277000000000001</v>
      </c>
      <c r="J214" s="71">
        <v>83.678569999999993</v>
      </c>
      <c r="K214" s="71">
        <v>85.037999999999997</v>
      </c>
      <c r="L214" s="57">
        <v>86.13</v>
      </c>
      <c r="M214" s="82">
        <v>85.986000000000004</v>
      </c>
      <c r="N214" s="24"/>
      <c r="O214" s="139"/>
      <c r="U214" s="71"/>
      <c r="V214" s="71"/>
      <c r="W214" s="71"/>
      <c r="X214" s="71"/>
    </row>
    <row r="215" spans="1:24" ht="12.75" customHeight="1">
      <c r="A215" s="54" t="s">
        <v>121</v>
      </c>
      <c r="B215" s="57">
        <v>93.644499999999994</v>
      </c>
      <c r="C215" s="82">
        <v>95.747609999999995</v>
      </c>
      <c r="D215" s="57">
        <v>108.69</v>
      </c>
      <c r="E215" s="71">
        <v>117.88</v>
      </c>
      <c r="F215" s="57">
        <v>107.89</v>
      </c>
      <c r="G215" s="57">
        <v>119.32</v>
      </c>
      <c r="H215" s="71">
        <v>124.3</v>
      </c>
      <c r="I215">
        <v>125.3</v>
      </c>
      <c r="J215" s="71">
        <v>140.41</v>
      </c>
      <c r="K215" s="71">
        <v>145.24904761904759</v>
      </c>
      <c r="L215" s="57">
        <v>132.14904761904759</v>
      </c>
      <c r="M215" s="71">
        <v>99.042500000000004</v>
      </c>
      <c r="N215" s="24"/>
      <c r="O215" s="139"/>
      <c r="U215" s="71"/>
      <c r="V215" s="71"/>
      <c r="W215" s="71"/>
      <c r="X215" s="71"/>
    </row>
    <row r="216" spans="1:24" ht="12.75" customHeight="1">
      <c r="A216" s="54" t="s">
        <v>263</v>
      </c>
      <c r="B216" s="57">
        <v>112.4673913043478</v>
      </c>
      <c r="C216" s="82">
        <v>100.7042857142857</v>
      </c>
      <c r="D216" s="57">
        <v>81.169047619047618</v>
      </c>
      <c r="E216" s="71">
        <v>84.397619047619045</v>
      </c>
      <c r="F216" s="71">
        <v>83.271904761904764</v>
      </c>
      <c r="G216" s="57">
        <v>84.756500000000003</v>
      </c>
      <c r="H216" s="71">
        <v>84.076842105263154</v>
      </c>
      <c r="I216" s="71">
        <v>80.921739130434787</v>
      </c>
      <c r="J216" s="71">
        <v>81.076315789473682</v>
      </c>
      <c r="K216" s="71">
        <v>82.713636363636368</v>
      </c>
      <c r="L216" s="57">
        <v>82.01428571428572</v>
      </c>
      <c r="M216" s="57">
        <v>82.490000000000009</v>
      </c>
      <c r="N216" s="24"/>
      <c r="O216" s="139"/>
      <c r="U216" s="71"/>
      <c r="V216" s="71"/>
      <c r="W216" s="71"/>
      <c r="X216" s="71"/>
    </row>
    <row r="217" spans="1:24" ht="12.75" customHeight="1">
      <c r="A217" s="54" t="s">
        <v>357</v>
      </c>
      <c r="B217" s="57">
        <v>86.22</v>
      </c>
      <c r="C217" s="82">
        <v>85.92</v>
      </c>
      <c r="D217" s="57">
        <v>83.45</v>
      </c>
      <c r="E217" s="71">
        <v>78.36</v>
      </c>
      <c r="F217" s="71">
        <v>80.87</v>
      </c>
      <c r="G217" s="57">
        <v>82.436999999999998</v>
      </c>
      <c r="H217" s="71">
        <v>93.195999999999998</v>
      </c>
      <c r="I217">
        <v>94.04</v>
      </c>
      <c r="J217" s="71">
        <v>82.05</v>
      </c>
      <c r="K217" s="71">
        <v>77.989999999999995</v>
      </c>
      <c r="L217" s="57">
        <v>72.42</v>
      </c>
      <c r="M217" s="57">
        <v>72.42</v>
      </c>
      <c r="N217" s="24"/>
      <c r="O217" s="139"/>
      <c r="U217" s="71"/>
      <c r="V217" s="71"/>
      <c r="W217" s="71"/>
      <c r="X217" s="71"/>
    </row>
    <row r="218" spans="1:24" ht="12.75" customHeight="1" thickBot="1">
      <c r="A218" s="81" t="s">
        <v>383</v>
      </c>
      <c r="B218" s="62">
        <v>67.75</v>
      </c>
      <c r="C218" s="157"/>
      <c r="D218" s="62"/>
      <c r="E218" s="79"/>
      <c r="F218" s="79"/>
      <c r="G218" s="62"/>
      <c r="H218" s="79"/>
      <c r="I218" s="9"/>
      <c r="J218" s="79"/>
      <c r="K218" s="28"/>
      <c r="L218" s="62"/>
      <c r="M218" s="62"/>
      <c r="N218" s="24"/>
      <c r="O218" s="139"/>
      <c r="U218" s="71"/>
      <c r="V218" s="71"/>
      <c r="W218" s="71"/>
      <c r="X218" s="71"/>
    </row>
    <row r="219" spans="1:24" ht="12.75" customHeight="1">
      <c r="A219" s="54" t="s">
        <v>265</v>
      </c>
      <c r="B219" s="57"/>
      <c r="C219" s="57"/>
      <c r="D219" s="57"/>
      <c r="E219" s="59"/>
      <c r="F219" s="57"/>
      <c r="G219" s="57"/>
      <c r="H219" s="57"/>
      <c r="I219" s="57"/>
      <c r="J219" s="57"/>
      <c r="K219" s="24"/>
      <c r="L219" s="57"/>
      <c r="M219" s="57"/>
      <c r="N219" s="24"/>
      <c r="O219" s="139"/>
      <c r="U219" s="71"/>
      <c r="V219" s="71"/>
      <c r="W219" s="71"/>
      <c r="X219" s="71"/>
    </row>
    <row r="220" spans="1:24" ht="12.75" customHeight="1">
      <c r="A220" s="54"/>
      <c r="B220" s="57"/>
      <c r="C220" s="57"/>
      <c r="D220" s="57"/>
      <c r="E220" s="59"/>
      <c r="F220" s="57"/>
      <c r="G220" s="57"/>
      <c r="H220" s="57"/>
      <c r="I220" s="57"/>
      <c r="J220" s="57"/>
      <c r="K220" s="24"/>
      <c r="L220" s="57"/>
      <c r="M220" s="57"/>
      <c r="N220" s="24"/>
      <c r="O220" s="139"/>
      <c r="U220" s="71"/>
      <c r="V220" s="71"/>
      <c r="W220" s="71"/>
      <c r="X220" s="71"/>
    </row>
    <row r="221" spans="1:24" ht="13.5" thickBot="1">
      <c r="A221" s="51" t="s">
        <v>384</v>
      </c>
      <c r="B221" s="32"/>
      <c r="C221" s="32"/>
      <c r="D221" s="32"/>
      <c r="E221" s="29"/>
      <c r="F221" s="29"/>
      <c r="G221" s="29"/>
      <c r="H221" s="29"/>
      <c r="I221" s="29"/>
      <c r="J221" s="29"/>
      <c r="K221" s="29"/>
      <c r="L221" s="32"/>
      <c r="M221" s="32"/>
      <c r="N221" s="32"/>
      <c r="O221" s="32"/>
      <c r="P221" s="32"/>
      <c r="Q221" s="24"/>
      <c r="U221" s="71"/>
      <c r="V221" s="71"/>
      <c r="W221" s="71"/>
      <c r="X221" s="71"/>
    </row>
    <row r="222" spans="1:24" ht="12.75" customHeight="1" thickBot="1">
      <c r="A222" s="219" t="s">
        <v>20</v>
      </c>
      <c r="B222" s="219" t="s">
        <v>24</v>
      </c>
      <c r="C222" s="219" t="s">
        <v>34</v>
      </c>
      <c r="D222" s="219"/>
      <c r="E222" s="327"/>
      <c r="F222" s="327"/>
      <c r="G222" s="327"/>
      <c r="H222" s="327"/>
      <c r="I222" s="327"/>
      <c r="J222" s="327" t="s">
        <v>123</v>
      </c>
      <c r="K222" s="327"/>
      <c r="L222" s="327"/>
      <c r="M222" s="327"/>
      <c r="N222" s="327"/>
      <c r="O222" s="327"/>
      <c r="P222" s="327"/>
      <c r="Q222" s="24"/>
      <c r="U222" s="71"/>
      <c r="V222" s="71"/>
      <c r="W222" s="71"/>
      <c r="X222" s="71"/>
    </row>
    <row r="223" spans="1:24" ht="12.75" customHeight="1" thickBot="1">
      <c r="A223" s="220" t="s">
        <v>38</v>
      </c>
      <c r="B223" s="220" t="s">
        <v>35</v>
      </c>
      <c r="C223" s="369" t="s">
        <v>36</v>
      </c>
      <c r="D223" s="220"/>
      <c r="E223" s="341" t="s">
        <v>106</v>
      </c>
      <c r="F223" s="341" t="s">
        <v>82</v>
      </c>
      <c r="G223" s="341" t="s">
        <v>52</v>
      </c>
      <c r="H223" s="341" t="s">
        <v>102</v>
      </c>
      <c r="I223" s="341" t="s">
        <v>100</v>
      </c>
      <c r="J223" s="341" t="s">
        <v>103</v>
      </c>
      <c r="K223" s="341" t="s">
        <v>107</v>
      </c>
      <c r="L223" s="341" t="s">
        <v>101</v>
      </c>
      <c r="M223" s="341" t="s">
        <v>104</v>
      </c>
      <c r="N223" s="341" t="s">
        <v>18</v>
      </c>
      <c r="O223" s="341" t="s">
        <v>105</v>
      </c>
      <c r="P223" s="341" t="s">
        <v>19</v>
      </c>
      <c r="Q223" s="24"/>
      <c r="U223" s="71"/>
      <c r="V223" s="71"/>
      <c r="W223" s="71"/>
      <c r="X223" s="71"/>
    </row>
    <row r="224" spans="1:24" ht="12.75" customHeight="1">
      <c r="A224" s="219"/>
      <c r="B224" s="219"/>
      <c r="C224" s="219"/>
      <c r="D224" s="219"/>
      <c r="E224" s="164"/>
      <c r="F224" s="367"/>
      <c r="G224" s="367"/>
      <c r="H224" s="367"/>
      <c r="I224" s="367"/>
      <c r="J224" s="164" t="s">
        <v>108</v>
      </c>
      <c r="K224" s="367"/>
      <c r="L224" s="367"/>
      <c r="M224" s="367"/>
      <c r="N224" s="367"/>
      <c r="O224" s="367"/>
      <c r="P224" s="367"/>
      <c r="Q224" s="54"/>
      <c r="U224" s="71"/>
      <c r="V224" s="71"/>
      <c r="W224" s="71"/>
      <c r="X224" s="71"/>
    </row>
    <row r="225" spans="1:17" ht="12.75" customHeight="1">
      <c r="A225" s="27">
        <v>2024</v>
      </c>
      <c r="B225" s="72">
        <v>45414</v>
      </c>
      <c r="Q225" t="s">
        <v>32</v>
      </c>
    </row>
    <row r="226" spans="1:17" ht="12.75" customHeight="1">
      <c r="B226" s="72">
        <f>B225+7</f>
        <v>45421</v>
      </c>
    </row>
    <row r="227" spans="1:17" ht="12.75" customHeight="1">
      <c r="B227" s="72">
        <f t="shared" ref="B227:B289" si="4">B226+7</f>
        <v>45428</v>
      </c>
    </row>
    <row r="228" spans="1:17" ht="12.75" customHeight="1">
      <c r="B228" s="72">
        <f t="shared" si="4"/>
        <v>45435</v>
      </c>
    </row>
    <row r="229" spans="1:17" ht="12.75" customHeight="1">
      <c r="B229" s="72">
        <f t="shared" si="4"/>
        <v>45442</v>
      </c>
    </row>
    <row r="230" spans="1:17" ht="12.75" customHeight="1">
      <c r="B230" s="72">
        <f t="shared" si="4"/>
        <v>45449</v>
      </c>
    </row>
    <row r="231" spans="1:17" ht="12.75" customHeight="1">
      <c r="B231" s="72">
        <f t="shared" si="4"/>
        <v>45456</v>
      </c>
    </row>
    <row r="232" spans="1:17" ht="12.75" customHeight="1">
      <c r="B232" s="72">
        <f t="shared" si="4"/>
        <v>45463</v>
      </c>
    </row>
    <row r="233" spans="1:17" ht="12.75" customHeight="1">
      <c r="B233" s="72">
        <f t="shared" si="4"/>
        <v>45470</v>
      </c>
    </row>
    <row r="234" spans="1:17" ht="12.75" customHeight="1">
      <c r="B234" s="72">
        <f t="shared" si="4"/>
        <v>45477</v>
      </c>
    </row>
    <row r="235" spans="1:17" ht="12.75" customHeight="1">
      <c r="B235" s="72">
        <f t="shared" si="4"/>
        <v>45484</v>
      </c>
    </row>
    <row r="236" spans="1:17" ht="12.75" customHeight="1">
      <c r="B236" s="72">
        <f t="shared" si="4"/>
        <v>45491</v>
      </c>
    </row>
    <row r="237" spans="1:17" ht="12.75" customHeight="1">
      <c r="B237" s="72">
        <f t="shared" si="4"/>
        <v>45498</v>
      </c>
    </row>
    <row r="238" spans="1:17" ht="12.75" customHeight="1">
      <c r="B238" s="72">
        <f t="shared" si="4"/>
        <v>45505</v>
      </c>
    </row>
    <row r="239" spans="1:17" ht="12.75" customHeight="1">
      <c r="B239" s="72">
        <f t="shared" si="4"/>
        <v>45512</v>
      </c>
    </row>
    <row r="240" spans="1:17" ht="12.75" customHeight="1">
      <c r="B240" s="72">
        <f t="shared" si="4"/>
        <v>45519</v>
      </c>
    </row>
    <row r="241" spans="2:5" ht="12.75" customHeight="1">
      <c r="B241" s="72">
        <f t="shared" si="4"/>
        <v>45526</v>
      </c>
    </row>
    <row r="242" spans="2:5" ht="12.75" customHeight="1">
      <c r="B242" s="72">
        <f t="shared" si="4"/>
        <v>45533</v>
      </c>
    </row>
    <row r="243" spans="2:5" ht="12.75" customHeight="1">
      <c r="B243" s="72">
        <f t="shared" si="4"/>
        <v>45540</v>
      </c>
    </row>
    <row r="244" spans="2:5" ht="12.75" customHeight="1">
      <c r="B244" s="72">
        <f t="shared" si="4"/>
        <v>45547</v>
      </c>
    </row>
    <row r="245" spans="2:5" ht="12.75" customHeight="1">
      <c r="B245" s="72">
        <f t="shared" si="4"/>
        <v>45554</v>
      </c>
    </row>
    <row r="246" spans="2:5" ht="12.75" customHeight="1">
      <c r="B246" s="72">
        <f t="shared" si="4"/>
        <v>45561</v>
      </c>
      <c r="C246" s="72"/>
      <c r="E246" s="162"/>
    </row>
    <row r="247" spans="2:5" ht="12.75" customHeight="1">
      <c r="B247" s="72">
        <f t="shared" si="4"/>
        <v>45568</v>
      </c>
      <c r="C247" s="72"/>
      <c r="E247" s="162"/>
    </row>
    <row r="248" spans="2:5" ht="12.75" customHeight="1">
      <c r="B248" s="72">
        <f t="shared" si="4"/>
        <v>45575</v>
      </c>
      <c r="E248" s="162"/>
    </row>
    <row r="249" spans="2:5" ht="12.75" customHeight="1">
      <c r="B249" s="72">
        <f t="shared" si="4"/>
        <v>45582</v>
      </c>
      <c r="E249" s="162"/>
    </row>
    <row r="250" spans="2:5" ht="12.75" customHeight="1">
      <c r="B250" s="72">
        <f t="shared" si="4"/>
        <v>45589</v>
      </c>
      <c r="C250" s="72"/>
      <c r="E250" s="162"/>
    </row>
    <row r="251" spans="2:5" ht="12.75" customHeight="1">
      <c r="B251" s="72">
        <f t="shared" si="4"/>
        <v>45596</v>
      </c>
      <c r="C251" s="72"/>
      <c r="E251" s="162"/>
    </row>
    <row r="252" spans="2:5" ht="12.75" customHeight="1">
      <c r="B252" s="72">
        <f t="shared" si="4"/>
        <v>45603</v>
      </c>
      <c r="E252" s="162"/>
    </row>
    <row r="253" spans="2:5" ht="12.75" customHeight="1">
      <c r="B253" s="72">
        <f t="shared" si="4"/>
        <v>45610</v>
      </c>
      <c r="E253" s="162"/>
    </row>
    <row r="254" spans="2:5" ht="12.75" customHeight="1">
      <c r="B254" s="72">
        <f t="shared" si="4"/>
        <v>45617</v>
      </c>
      <c r="E254" s="162"/>
    </row>
    <row r="255" spans="2:5" ht="12.75" customHeight="1">
      <c r="B255" s="72">
        <f t="shared" si="4"/>
        <v>45624</v>
      </c>
      <c r="C255" s="72"/>
      <c r="E255" s="162"/>
    </row>
    <row r="256" spans="2:5" ht="12.75" customHeight="1">
      <c r="B256" s="72">
        <f t="shared" si="4"/>
        <v>45631</v>
      </c>
      <c r="E256" s="162"/>
    </row>
    <row r="257" spans="1:5" ht="12.75" customHeight="1">
      <c r="B257" s="72">
        <f t="shared" si="4"/>
        <v>45638</v>
      </c>
      <c r="E257" s="162"/>
    </row>
    <row r="258" spans="1:5" ht="12.75" customHeight="1">
      <c r="B258" s="72">
        <f t="shared" si="4"/>
        <v>45645</v>
      </c>
      <c r="E258" s="162"/>
    </row>
    <row r="259" spans="1:5" ht="12.75" customHeight="1">
      <c r="B259" s="72">
        <f t="shared" si="4"/>
        <v>45652</v>
      </c>
      <c r="E259" s="162"/>
    </row>
    <row r="260" spans="1:5">
      <c r="A260" s="13">
        <f>A225+1</f>
        <v>2025</v>
      </c>
      <c r="B260" s="72">
        <f t="shared" si="4"/>
        <v>45659</v>
      </c>
      <c r="C260" s="72"/>
      <c r="E260" s="162"/>
    </row>
    <row r="261" spans="1:5" ht="12.75" customHeight="1">
      <c r="B261" s="72">
        <f t="shared" si="4"/>
        <v>45666</v>
      </c>
      <c r="E261" s="162"/>
    </row>
    <row r="262" spans="1:5" ht="12.75" customHeight="1">
      <c r="B262" s="72">
        <f t="shared" si="4"/>
        <v>45673</v>
      </c>
      <c r="E262" s="162"/>
    </row>
    <row r="263" spans="1:5" ht="12.75" customHeight="1">
      <c r="B263" s="72">
        <f t="shared" si="4"/>
        <v>45680</v>
      </c>
      <c r="E263" s="162"/>
    </row>
    <row r="264" spans="1:5" ht="12.75" customHeight="1">
      <c r="B264" s="72">
        <f t="shared" si="4"/>
        <v>45687</v>
      </c>
      <c r="C264" s="72"/>
      <c r="E264" s="162"/>
    </row>
    <row r="265" spans="1:5" ht="12.75" customHeight="1">
      <c r="A265" s="90"/>
      <c r="B265" s="72">
        <f t="shared" si="4"/>
        <v>45694</v>
      </c>
      <c r="E265" s="162"/>
    </row>
    <row r="266" spans="1:5" ht="12.75" customHeight="1">
      <c r="B266" s="72">
        <f t="shared" si="4"/>
        <v>45701</v>
      </c>
      <c r="E266" s="162"/>
    </row>
    <row r="267" spans="1:5" ht="12.75" customHeight="1">
      <c r="A267" s="90"/>
      <c r="B267" s="72">
        <f t="shared" si="4"/>
        <v>45708</v>
      </c>
      <c r="E267" s="162"/>
    </row>
    <row r="268" spans="1:5" ht="12.75" customHeight="1">
      <c r="B268" s="72">
        <f t="shared" si="4"/>
        <v>45715</v>
      </c>
      <c r="C268" s="72"/>
      <c r="E268" s="162"/>
    </row>
    <row r="269" spans="1:5" ht="12.75" customHeight="1">
      <c r="B269" s="72">
        <f t="shared" si="4"/>
        <v>45722</v>
      </c>
      <c r="E269" s="162"/>
    </row>
    <row r="270" spans="1:5" ht="12.75" customHeight="1">
      <c r="B270" s="72">
        <f t="shared" si="4"/>
        <v>45729</v>
      </c>
      <c r="E270" s="162"/>
    </row>
    <row r="271" spans="1:5" ht="12.75" customHeight="1">
      <c r="B271" s="72">
        <f t="shared" si="4"/>
        <v>45736</v>
      </c>
      <c r="E271" s="162"/>
    </row>
    <row r="272" spans="1:5" ht="12.75" customHeight="1">
      <c r="B272" s="72">
        <f t="shared" si="4"/>
        <v>45743</v>
      </c>
      <c r="C272" s="72"/>
      <c r="E272" s="162"/>
    </row>
    <row r="273" spans="2:16" ht="12.75" customHeight="1">
      <c r="B273" s="72">
        <f t="shared" si="4"/>
        <v>45750</v>
      </c>
      <c r="C273" s="72"/>
      <c r="E273" s="162"/>
    </row>
    <row r="274" spans="2:16" ht="12.75" customHeight="1">
      <c r="B274" s="72">
        <f t="shared" si="4"/>
        <v>45757</v>
      </c>
    </row>
    <row r="275" spans="2:16" ht="12.75" customHeight="1">
      <c r="B275" s="72">
        <f t="shared" si="4"/>
        <v>45764</v>
      </c>
    </row>
    <row r="276" spans="2:16" ht="12.75" customHeight="1">
      <c r="B276" s="72">
        <f t="shared" si="4"/>
        <v>45771</v>
      </c>
    </row>
    <row r="277" spans="2:16" ht="12.75" customHeight="1">
      <c r="B277" s="72">
        <f t="shared" si="4"/>
        <v>45778</v>
      </c>
    </row>
    <row r="278" spans="2:16" ht="12.75" customHeight="1">
      <c r="B278" s="72">
        <f t="shared" si="4"/>
        <v>45785</v>
      </c>
      <c r="E278" s="71"/>
      <c r="F278" s="71"/>
      <c r="G278" s="71"/>
      <c r="H278" s="71"/>
      <c r="I278" s="71"/>
      <c r="J278" s="71"/>
      <c r="L278" s="71"/>
      <c r="M278" s="71"/>
      <c r="N278" s="71"/>
      <c r="O278" s="71"/>
      <c r="P278" s="71"/>
    </row>
    <row r="279" spans="2:16" ht="12.75" customHeight="1">
      <c r="B279" s="72">
        <f t="shared" si="4"/>
        <v>45792</v>
      </c>
      <c r="E279" s="71"/>
      <c r="F279" s="71"/>
      <c r="G279" s="71"/>
      <c r="H279" s="71"/>
      <c r="I279" s="71"/>
      <c r="J279" s="71"/>
      <c r="L279" s="71"/>
      <c r="M279" s="71"/>
      <c r="N279" s="71"/>
      <c r="O279" s="71"/>
      <c r="P279" s="71"/>
    </row>
    <row r="280" spans="2:16" ht="12.75" customHeight="1">
      <c r="B280" s="72">
        <f t="shared" si="4"/>
        <v>45799</v>
      </c>
      <c r="E280" s="71"/>
      <c r="F280" s="71"/>
      <c r="G280" s="71"/>
      <c r="H280" s="71"/>
      <c r="I280" s="71"/>
      <c r="J280" s="71"/>
      <c r="L280" s="71"/>
      <c r="M280" s="71"/>
      <c r="N280" s="71"/>
      <c r="O280" s="71"/>
      <c r="P280" s="71"/>
    </row>
    <row r="281" spans="2:16" ht="12.75" customHeight="1">
      <c r="B281" s="72">
        <f t="shared" si="4"/>
        <v>45806</v>
      </c>
      <c r="E281" s="71"/>
      <c r="F281" s="71"/>
      <c r="G281" s="71"/>
      <c r="H281" s="71"/>
      <c r="I281" s="71"/>
      <c r="J281" s="71"/>
      <c r="L281" s="71"/>
      <c r="M281" s="71"/>
      <c r="N281" s="71"/>
      <c r="O281" s="71"/>
      <c r="P281" s="71"/>
    </row>
    <row r="282" spans="2:16" ht="12.75" customHeight="1">
      <c r="B282" s="72">
        <f t="shared" si="4"/>
        <v>45813</v>
      </c>
      <c r="E282" s="71"/>
      <c r="F282" s="71"/>
      <c r="G282" s="71"/>
      <c r="H282" s="71"/>
      <c r="I282" s="71"/>
      <c r="J282" s="71"/>
      <c r="L282" s="71"/>
      <c r="M282" s="71"/>
      <c r="N282" s="71"/>
      <c r="O282" s="71"/>
      <c r="P282" s="71"/>
    </row>
    <row r="283" spans="2:16" ht="12.75" customHeight="1">
      <c r="B283" s="72">
        <f t="shared" si="4"/>
        <v>45820</v>
      </c>
      <c r="E283" s="71"/>
      <c r="F283" s="71"/>
      <c r="G283" s="71"/>
      <c r="H283" s="71"/>
      <c r="I283" s="71"/>
      <c r="J283" s="71"/>
      <c r="L283" s="71"/>
      <c r="M283" s="71"/>
      <c r="N283" s="71"/>
      <c r="O283" s="71"/>
      <c r="P283" s="71"/>
    </row>
    <row r="284" spans="2:16" ht="12.75" customHeight="1">
      <c r="B284" s="72">
        <f t="shared" si="4"/>
        <v>45827</v>
      </c>
      <c r="E284" s="71"/>
      <c r="F284" s="71"/>
      <c r="G284" s="71"/>
      <c r="H284" s="71"/>
      <c r="I284" s="71"/>
      <c r="J284" s="71"/>
      <c r="L284" s="71"/>
      <c r="M284" s="71"/>
      <c r="N284" s="71"/>
      <c r="O284" s="71"/>
      <c r="P284" s="71"/>
    </row>
    <row r="285" spans="2:16" ht="12.75" customHeight="1">
      <c r="B285" s="72">
        <f t="shared" si="4"/>
        <v>45834</v>
      </c>
      <c r="E285" s="71"/>
      <c r="F285" s="71"/>
      <c r="G285" s="71"/>
      <c r="H285" s="71"/>
      <c r="I285" s="71"/>
      <c r="J285" s="71"/>
      <c r="L285" s="71"/>
      <c r="M285" s="71"/>
      <c r="N285" s="71"/>
      <c r="O285" s="71"/>
      <c r="P285" s="71"/>
    </row>
    <row r="286" spans="2:16" ht="12.75" customHeight="1">
      <c r="B286" s="72">
        <f t="shared" si="4"/>
        <v>45841</v>
      </c>
      <c r="E286" s="71"/>
      <c r="F286" s="71"/>
      <c r="G286" s="71"/>
      <c r="H286" s="71"/>
      <c r="I286" s="71"/>
      <c r="J286" s="71"/>
      <c r="L286" s="71"/>
      <c r="M286" s="71"/>
      <c r="N286" s="71"/>
      <c r="O286" s="71"/>
      <c r="P286" s="71"/>
    </row>
    <row r="287" spans="2:16" ht="12.75" customHeight="1">
      <c r="B287" s="72">
        <f t="shared" si="4"/>
        <v>45848</v>
      </c>
      <c r="E287" s="71"/>
      <c r="F287" s="71"/>
      <c r="G287" s="71"/>
      <c r="H287" s="71"/>
      <c r="I287" s="71"/>
      <c r="J287" s="71"/>
      <c r="L287" s="71"/>
      <c r="M287" s="71"/>
      <c r="N287" s="71"/>
      <c r="O287" s="71"/>
      <c r="P287" s="71"/>
    </row>
    <row r="288" spans="2:16" ht="12.75" customHeight="1">
      <c r="B288" s="72">
        <f t="shared" si="4"/>
        <v>45855</v>
      </c>
      <c r="E288" s="71"/>
      <c r="F288" s="71"/>
      <c r="G288" s="71"/>
      <c r="H288" s="71"/>
      <c r="I288" s="71"/>
      <c r="J288" s="71"/>
      <c r="L288" s="71"/>
      <c r="M288" s="71"/>
      <c r="N288" s="71"/>
      <c r="O288" s="71"/>
      <c r="P288" s="71"/>
    </row>
    <row r="289" spans="1:17" ht="12.75" customHeight="1" thickBot="1">
      <c r="A289" s="9"/>
      <c r="B289" s="75">
        <f t="shared" si="4"/>
        <v>45862</v>
      </c>
      <c r="C289" s="9"/>
      <c r="D289" s="9"/>
      <c r="E289" s="79"/>
      <c r="F289" s="79"/>
      <c r="G289" s="79"/>
      <c r="H289" s="79"/>
      <c r="I289" s="79"/>
      <c r="J289" s="79"/>
      <c r="K289" s="9"/>
      <c r="L289" s="79"/>
      <c r="M289" s="79"/>
      <c r="N289" s="79"/>
      <c r="O289" s="79"/>
      <c r="P289" s="79"/>
    </row>
    <row r="290" spans="1:17" ht="12.75" customHeight="1">
      <c r="A290" s="52" t="s">
        <v>163</v>
      </c>
      <c r="B290" s="29"/>
      <c r="C290" s="29"/>
      <c r="D290" s="29"/>
      <c r="E290" s="29"/>
      <c r="F290" s="29"/>
      <c r="G290" s="29"/>
      <c r="H290" s="29"/>
      <c r="I290" s="29"/>
      <c r="J290" s="29"/>
      <c r="K290" s="29"/>
      <c r="L290" s="29"/>
      <c r="M290" s="29"/>
      <c r="N290" s="29"/>
      <c r="O290" s="29"/>
      <c r="P290" s="29"/>
      <c r="Q290" s="24"/>
    </row>
    <row r="291" spans="1:17" ht="12.75" customHeight="1">
      <c r="A291" s="95" t="s">
        <v>219</v>
      </c>
      <c r="B291" s="29"/>
      <c r="C291" s="29"/>
      <c r="D291" s="29"/>
      <c r="E291" s="29"/>
      <c r="F291" s="29"/>
      <c r="G291" s="29"/>
      <c r="H291" s="29"/>
      <c r="I291" s="29"/>
      <c r="J291" s="29"/>
      <c r="K291" s="29"/>
      <c r="L291" s="29"/>
      <c r="M291" s="29"/>
      <c r="N291" s="29"/>
      <c r="O291" s="29"/>
      <c r="P291" s="29"/>
      <c r="Q291" s="24"/>
    </row>
    <row r="292" spans="1:17" ht="12.75" customHeight="1">
      <c r="A292" s="95" t="s">
        <v>270</v>
      </c>
      <c r="B292" s="29"/>
      <c r="C292" s="29"/>
      <c r="D292" s="29"/>
      <c r="E292" s="29"/>
      <c r="F292" s="29"/>
      <c r="G292" s="29"/>
      <c r="H292" s="29"/>
      <c r="I292" s="29"/>
      <c r="J292" s="29"/>
      <c r="K292" s="29"/>
      <c r="L292" s="29"/>
      <c r="M292" s="29"/>
      <c r="N292" s="29"/>
      <c r="O292" s="29"/>
      <c r="P292" s="29"/>
      <c r="Q292" s="24"/>
    </row>
    <row r="293" spans="1:17" ht="12.75" customHeight="1">
      <c r="A293" s="24"/>
      <c r="B293" s="24"/>
      <c r="C293" s="24"/>
      <c r="D293" s="24"/>
      <c r="E293" s="24"/>
      <c r="F293" s="24"/>
      <c r="G293" s="24"/>
      <c r="H293" s="24"/>
      <c r="I293" s="24"/>
      <c r="J293" s="24"/>
      <c r="K293" s="24"/>
      <c r="L293" s="24"/>
      <c r="M293" s="24"/>
      <c r="N293" s="24"/>
      <c r="O293" s="24"/>
      <c r="P293" s="24"/>
      <c r="Q293" s="24"/>
    </row>
    <row r="294" spans="1:17" ht="13.5" thickBot="1">
      <c r="A294" s="51" t="s">
        <v>385</v>
      </c>
      <c r="B294" s="32"/>
      <c r="C294" s="32"/>
      <c r="D294" s="32"/>
      <c r="E294" s="29"/>
      <c r="F294" s="29"/>
      <c r="G294" s="29"/>
      <c r="H294" s="29"/>
      <c r="I294" s="29"/>
      <c r="J294" s="29"/>
      <c r="K294" s="29"/>
      <c r="L294" s="32"/>
      <c r="M294" s="32"/>
      <c r="N294" s="32"/>
      <c r="O294" s="32"/>
      <c r="P294" s="32"/>
      <c r="Q294" s="24"/>
    </row>
    <row r="295" spans="1:17" ht="12.75" customHeight="1" thickBot="1">
      <c r="A295" s="219" t="s">
        <v>20</v>
      </c>
      <c r="B295" s="219" t="s">
        <v>24</v>
      </c>
      <c r="C295" s="219" t="s">
        <v>34</v>
      </c>
      <c r="D295" s="219"/>
      <c r="E295" s="327"/>
      <c r="F295" s="327"/>
      <c r="G295" s="327"/>
      <c r="H295" s="327"/>
      <c r="I295" s="327"/>
      <c r="J295" s="327" t="s">
        <v>123</v>
      </c>
      <c r="K295" s="327"/>
      <c r="L295" s="327"/>
      <c r="M295" s="327"/>
      <c r="N295" s="327"/>
      <c r="O295" s="327"/>
      <c r="P295" s="327"/>
      <c r="Q295" s="349"/>
    </row>
    <row r="296" spans="1:17" ht="12.75" customHeight="1" thickBot="1">
      <c r="A296" s="220" t="s">
        <v>38</v>
      </c>
      <c r="B296" s="220" t="s">
        <v>35</v>
      </c>
      <c r="C296" s="369" t="s">
        <v>36</v>
      </c>
      <c r="D296" s="220"/>
      <c r="E296" s="341" t="s">
        <v>106</v>
      </c>
      <c r="F296" s="341" t="s">
        <v>82</v>
      </c>
      <c r="G296" s="341" t="s">
        <v>52</v>
      </c>
      <c r="H296" s="341" t="s">
        <v>102</v>
      </c>
      <c r="I296" s="341" t="s">
        <v>100</v>
      </c>
      <c r="J296" s="341" t="s">
        <v>103</v>
      </c>
      <c r="K296" s="341" t="s">
        <v>107</v>
      </c>
      <c r="L296" s="341" t="s">
        <v>101</v>
      </c>
      <c r="M296" s="341" t="s">
        <v>104</v>
      </c>
      <c r="N296" s="341" t="s">
        <v>18</v>
      </c>
      <c r="O296" s="341" t="s">
        <v>105</v>
      </c>
      <c r="P296" s="341" t="s">
        <v>19</v>
      </c>
      <c r="Q296" s="349"/>
    </row>
    <row r="297" spans="1:17" ht="12.75" customHeight="1">
      <c r="A297" s="219"/>
      <c r="B297" s="219"/>
      <c r="C297" s="219"/>
      <c r="D297" s="219"/>
      <c r="E297" s="164"/>
      <c r="F297" s="367"/>
      <c r="G297" s="367"/>
      <c r="H297" s="367"/>
      <c r="I297" s="367"/>
      <c r="J297" s="164" t="s">
        <v>108</v>
      </c>
      <c r="K297" s="367"/>
      <c r="L297" s="367"/>
      <c r="M297" s="367"/>
      <c r="N297" s="367"/>
      <c r="O297" s="367"/>
      <c r="P297" s="367"/>
      <c r="Q297" s="366"/>
    </row>
    <row r="298" spans="1:17" ht="12.75" customHeight="1">
      <c r="A298" s="27">
        <v>2023</v>
      </c>
      <c r="B298" s="72">
        <v>45050</v>
      </c>
    </row>
    <row r="299" spans="1:17" ht="12.75" customHeight="1">
      <c r="B299" s="72">
        <f>B298+7</f>
        <v>45057</v>
      </c>
    </row>
    <row r="300" spans="1:17" ht="12.75" customHeight="1">
      <c r="B300" s="72">
        <f t="shared" ref="B300:B361" si="5">B299+7</f>
        <v>45064</v>
      </c>
    </row>
    <row r="301" spans="1:17" ht="12.75" customHeight="1">
      <c r="B301" s="72">
        <f t="shared" si="5"/>
        <v>45071</v>
      </c>
    </row>
    <row r="302" spans="1:17" ht="12.75" customHeight="1">
      <c r="B302" s="72">
        <f t="shared" si="5"/>
        <v>45078</v>
      </c>
    </row>
    <row r="303" spans="1:17" ht="12.75" customHeight="1">
      <c r="B303" s="72">
        <f t="shared" si="5"/>
        <v>45085</v>
      </c>
    </row>
    <row r="304" spans="1:17" ht="12.75" customHeight="1">
      <c r="B304" s="72">
        <f t="shared" si="5"/>
        <v>45092</v>
      </c>
    </row>
    <row r="305" spans="2:29" ht="12.75" customHeight="1">
      <c r="B305" s="72">
        <f t="shared" si="5"/>
        <v>45099</v>
      </c>
    </row>
    <row r="306" spans="2:29" ht="12.75" customHeight="1">
      <c r="B306" s="72">
        <f t="shared" si="5"/>
        <v>45106</v>
      </c>
    </row>
    <row r="307" spans="2:29" ht="12.75" customHeight="1">
      <c r="B307" s="72">
        <f t="shared" si="5"/>
        <v>45113</v>
      </c>
    </row>
    <row r="308" spans="2:29" ht="12.75" customHeight="1">
      <c r="B308" s="72">
        <f t="shared" si="5"/>
        <v>45120</v>
      </c>
    </row>
    <row r="309" spans="2:29" ht="12.75" customHeight="1">
      <c r="B309" s="72">
        <f t="shared" si="5"/>
        <v>45127</v>
      </c>
    </row>
    <row r="310" spans="2:29" ht="12.75" customHeight="1">
      <c r="B310" s="72">
        <f t="shared" si="5"/>
        <v>45134</v>
      </c>
    </row>
    <row r="311" spans="2:29" ht="12.75" customHeight="1">
      <c r="B311" s="72">
        <f t="shared" si="5"/>
        <v>45141</v>
      </c>
    </row>
    <row r="312" spans="2:29" ht="12.75" customHeight="1">
      <c r="B312" s="72">
        <f t="shared" si="5"/>
        <v>45148</v>
      </c>
    </row>
    <row r="313" spans="2:29" ht="12.75" customHeight="1">
      <c r="B313" s="72">
        <f t="shared" si="5"/>
        <v>45155</v>
      </c>
    </row>
    <row r="314" spans="2:29" ht="12.75" customHeight="1">
      <c r="B314" s="72">
        <f t="shared" si="5"/>
        <v>45162</v>
      </c>
    </row>
    <row r="315" spans="2:29" ht="12.75" customHeight="1">
      <c r="B315" s="72">
        <f t="shared" si="5"/>
        <v>45169</v>
      </c>
    </row>
    <row r="316" spans="2:29" ht="12.75" customHeight="1">
      <c r="B316" s="72">
        <f t="shared" si="5"/>
        <v>45176</v>
      </c>
    </row>
    <row r="317" spans="2:29" ht="12.75" customHeight="1">
      <c r="B317" s="72">
        <f t="shared" si="5"/>
        <v>45183</v>
      </c>
    </row>
    <row r="318" spans="2:29" ht="12.75" customHeight="1">
      <c r="B318" s="72">
        <f t="shared" si="5"/>
        <v>45190</v>
      </c>
    </row>
    <row r="319" spans="2:29" ht="12.75" customHeight="1">
      <c r="B319" s="72">
        <f t="shared" si="5"/>
        <v>45197</v>
      </c>
      <c r="C319" s="72"/>
      <c r="E319" s="162"/>
    </row>
    <row r="320" spans="2:29" ht="12.75" customHeight="1">
      <c r="B320" s="72">
        <f t="shared" si="5"/>
        <v>45204</v>
      </c>
      <c r="C320" s="72">
        <v>45205</v>
      </c>
      <c r="E320" s="162">
        <v>76.400000000000006</v>
      </c>
      <c r="AC320" s="72"/>
    </row>
    <row r="321" spans="1:43" ht="12.75" customHeight="1">
      <c r="B321" s="72">
        <f t="shared" si="5"/>
        <v>45211</v>
      </c>
      <c r="E321" s="162">
        <v>76.400000000000006</v>
      </c>
      <c r="AQ321" s="54"/>
    </row>
    <row r="322" spans="1:43" ht="12.75" customHeight="1">
      <c r="B322" s="72">
        <f t="shared" si="5"/>
        <v>45218</v>
      </c>
      <c r="E322" s="162">
        <v>76.400000000000006</v>
      </c>
    </row>
    <row r="323" spans="1:43" ht="12.75" customHeight="1">
      <c r="B323" s="72">
        <f t="shared" si="5"/>
        <v>45225</v>
      </c>
      <c r="C323" s="72"/>
      <c r="E323" s="162">
        <v>76.400000000000006</v>
      </c>
    </row>
    <row r="324" spans="1:43" ht="12.75" customHeight="1">
      <c r="B324" s="72">
        <f t="shared" si="5"/>
        <v>45232</v>
      </c>
      <c r="C324" s="72">
        <v>45233</v>
      </c>
      <c r="E324" s="162">
        <v>76.400000000000006</v>
      </c>
      <c r="F324">
        <v>76.3</v>
      </c>
      <c r="AC324" s="84"/>
    </row>
    <row r="325" spans="1:43" ht="12.75" customHeight="1">
      <c r="B325" s="72">
        <f t="shared" si="5"/>
        <v>45239</v>
      </c>
      <c r="E325" s="162">
        <v>76.400000000000006</v>
      </c>
      <c r="F325">
        <v>76.3</v>
      </c>
      <c r="AE325" s="71"/>
      <c r="AQ325" s="54"/>
    </row>
    <row r="326" spans="1:43" ht="12.75" customHeight="1">
      <c r="B326" s="72">
        <f t="shared" si="5"/>
        <v>45246</v>
      </c>
      <c r="E326" s="162">
        <v>76.400000000000006</v>
      </c>
      <c r="F326">
        <v>76.3</v>
      </c>
      <c r="AE326" s="71"/>
    </row>
    <row r="327" spans="1:43" ht="12.75" customHeight="1">
      <c r="B327" s="72">
        <f t="shared" si="5"/>
        <v>45253</v>
      </c>
      <c r="E327" s="162">
        <v>76.400000000000006</v>
      </c>
      <c r="F327">
        <v>76.3</v>
      </c>
      <c r="AE327" s="71"/>
    </row>
    <row r="328" spans="1:43" ht="12.75" customHeight="1">
      <c r="B328" s="72">
        <f t="shared" si="5"/>
        <v>45260</v>
      </c>
      <c r="C328" s="72">
        <v>45261</v>
      </c>
      <c r="E328" s="162">
        <v>76.400000000000006</v>
      </c>
      <c r="F328">
        <v>76.3</v>
      </c>
      <c r="G328">
        <v>75.099999999999994</v>
      </c>
      <c r="AC328" s="72"/>
      <c r="AE328" s="71"/>
    </row>
    <row r="329" spans="1:43" ht="12.75" customHeight="1">
      <c r="B329" s="72">
        <f t="shared" si="5"/>
        <v>45267</v>
      </c>
      <c r="E329" s="162">
        <v>76.400000000000006</v>
      </c>
      <c r="F329">
        <v>76.3</v>
      </c>
      <c r="G329">
        <v>75.099999999999994</v>
      </c>
      <c r="AC329" s="72"/>
      <c r="AE329" s="71"/>
      <c r="AQ329" s="54"/>
    </row>
    <row r="330" spans="1:43" ht="12.75" customHeight="1">
      <c r="B330" s="72">
        <f t="shared" si="5"/>
        <v>45274</v>
      </c>
      <c r="E330" s="162">
        <v>76.400000000000006</v>
      </c>
      <c r="F330">
        <v>76.3</v>
      </c>
      <c r="G330">
        <v>75.099999999999994</v>
      </c>
      <c r="AE330" s="71"/>
    </row>
    <row r="331" spans="1:43" ht="12.75" customHeight="1">
      <c r="B331" s="72">
        <f t="shared" si="5"/>
        <v>45281</v>
      </c>
      <c r="E331" s="162">
        <v>76.400000000000006</v>
      </c>
      <c r="F331">
        <v>76.3</v>
      </c>
      <c r="G331">
        <v>75.099999999999994</v>
      </c>
      <c r="AE331" s="71"/>
    </row>
    <row r="332" spans="1:43" ht="12.75" customHeight="1">
      <c r="B332" s="72">
        <f t="shared" si="5"/>
        <v>45288</v>
      </c>
      <c r="E332" s="162">
        <v>76.400000000000006</v>
      </c>
      <c r="F332">
        <v>76.3</v>
      </c>
      <c r="G332">
        <v>75.099999999999994</v>
      </c>
      <c r="AE332" s="71"/>
    </row>
    <row r="333" spans="1:43" ht="12.75" customHeight="1">
      <c r="A333" s="13">
        <f>A298+1</f>
        <v>2024</v>
      </c>
      <c r="B333" s="72">
        <f t="shared" si="5"/>
        <v>45295</v>
      </c>
      <c r="C333" s="72">
        <v>45292</v>
      </c>
      <c r="E333" s="162">
        <v>76.400000000000006</v>
      </c>
      <c r="F333">
        <v>76.3</v>
      </c>
      <c r="G333">
        <v>75.099999999999994</v>
      </c>
      <c r="H333">
        <v>72.400000000000006</v>
      </c>
      <c r="AC333" s="72"/>
      <c r="AE333" s="71"/>
      <c r="AQ333" s="54"/>
    </row>
    <row r="334" spans="1:43" ht="12.75" customHeight="1">
      <c r="B334" s="72">
        <f t="shared" si="5"/>
        <v>45302</v>
      </c>
      <c r="E334" s="162">
        <v>76.400000000000006</v>
      </c>
      <c r="F334">
        <v>76.3</v>
      </c>
      <c r="G334">
        <v>75.099999999999994</v>
      </c>
      <c r="H334">
        <v>72.400000000000006</v>
      </c>
      <c r="AE334" s="71"/>
      <c r="AQ334" s="54"/>
    </row>
    <row r="335" spans="1:43" ht="12.75" customHeight="1">
      <c r="B335" s="72">
        <f t="shared" si="5"/>
        <v>45309</v>
      </c>
      <c r="E335" s="162">
        <v>76.400000000000006</v>
      </c>
      <c r="F335">
        <v>76.3</v>
      </c>
      <c r="G335">
        <v>75.099999999999994</v>
      </c>
      <c r="H335">
        <v>72.400000000000006</v>
      </c>
      <c r="AE335" s="71"/>
    </row>
    <row r="336" spans="1:43" ht="12.75" customHeight="1">
      <c r="B336" s="72">
        <f t="shared" si="5"/>
        <v>45316</v>
      </c>
      <c r="E336" s="162">
        <v>76.400000000000006</v>
      </c>
      <c r="F336">
        <v>76.3</v>
      </c>
      <c r="G336">
        <v>75.099999999999994</v>
      </c>
      <c r="H336">
        <v>72.400000000000006</v>
      </c>
      <c r="AE336" s="71"/>
    </row>
    <row r="337" spans="1:43" ht="12.75" customHeight="1">
      <c r="B337" s="72">
        <f t="shared" si="5"/>
        <v>45323</v>
      </c>
      <c r="C337" s="72">
        <v>45324</v>
      </c>
      <c r="E337" s="162">
        <v>76.400000000000006</v>
      </c>
      <c r="F337">
        <v>76.3</v>
      </c>
      <c r="G337">
        <v>75.099999999999994</v>
      </c>
      <c r="H337">
        <v>72.400000000000006</v>
      </c>
      <c r="I337">
        <v>73.2</v>
      </c>
      <c r="AE337" s="71"/>
    </row>
    <row r="338" spans="1:43" ht="12.75" customHeight="1">
      <c r="A338" s="90"/>
      <c r="B338" s="72">
        <f t="shared" si="5"/>
        <v>45330</v>
      </c>
      <c r="E338" s="162">
        <v>76.400000000000006</v>
      </c>
      <c r="F338">
        <v>76.3</v>
      </c>
      <c r="G338">
        <v>75.099999999999994</v>
      </c>
      <c r="H338">
        <v>72.400000000000006</v>
      </c>
      <c r="I338">
        <v>73.2</v>
      </c>
      <c r="AC338" s="72"/>
      <c r="AE338" s="71"/>
      <c r="AI338" s="25"/>
      <c r="AQ338" s="54"/>
    </row>
    <row r="339" spans="1:43" ht="12.75" customHeight="1">
      <c r="B339" s="72">
        <f t="shared" si="5"/>
        <v>45337</v>
      </c>
      <c r="E339" s="162">
        <v>76.400000000000006</v>
      </c>
      <c r="F339">
        <v>76.3</v>
      </c>
      <c r="G339">
        <v>75.099999999999994</v>
      </c>
      <c r="H339">
        <v>72.400000000000006</v>
      </c>
      <c r="I339">
        <v>73.2</v>
      </c>
      <c r="AE339" s="71"/>
      <c r="AI339" s="25"/>
    </row>
    <row r="340" spans="1:43" ht="12.75" customHeight="1">
      <c r="A340" s="90"/>
      <c r="B340" s="72">
        <f t="shared" si="5"/>
        <v>45344</v>
      </c>
      <c r="E340" s="162">
        <v>76.400000000000006</v>
      </c>
      <c r="F340">
        <v>76.3</v>
      </c>
      <c r="G340">
        <v>75.099999999999994</v>
      </c>
      <c r="H340">
        <v>72.400000000000006</v>
      </c>
      <c r="I340">
        <v>73.2</v>
      </c>
      <c r="AE340" s="71"/>
      <c r="AI340" s="25"/>
    </row>
    <row r="341" spans="1:43" ht="12.75" customHeight="1">
      <c r="B341" s="72">
        <f t="shared" si="5"/>
        <v>45351</v>
      </c>
      <c r="C341" s="72">
        <v>45352</v>
      </c>
      <c r="E341" s="162">
        <v>76.400000000000006</v>
      </c>
      <c r="F341">
        <v>76.3</v>
      </c>
      <c r="G341">
        <v>75.099999999999994</v>
      </c>
      <c r="H341">
        <v>72.400000000000006</v>
      </c>
      <c r="I341">
        <v>73.2</v>
      </c>
      <c r="J341">
        <v>76.400000000000006</v>
      </c>
      <c r="AE341" s="71"/>
      <c r="AI341" s="25"/>
    </row>
    <row r="342" spans="1:43" ht="12.75" customHeight="1">
      <c r="B342" s="72">
        <f t="shared" si="5"/>
        <v>45358</v>
      </c>
      <c r="E342" s="162">
        <v>76.400000000000006</v>
      </c>
      <c r="F342">
        <v>76.3</v>
      </c>
      <c r="G342">
        <v>75.099999999999994</v>
      </c>
      <c r="H342">
        <v>72.400000000000006</v>
      </c>
      <c r="I342">
        <v>73.2</v>
      </c>
      <c r="J342">
        <v>76.400000000000006</v>
      </c>
      <c r="AC342" s="72"/>
      <c r="AE342" s="71"/>
      <c r="AQ342" s="54"/>
    </row>
    <row r="343" spans="1:43" ht="12.75" customHeight="1">
      <c r="B343" s="72">
        <f t="shared" si="5"/>
        <v>45365</v>
      </c>
      <c r="E343" s="162">
        <v>76.400000000000006</v>
      </c>
      <c r="F343">
        <v>76.3</v>
      </c>
      <c r="G343">
        <v>75.099999999999994</v>
      </c>
      <c r="H343">
        <v>72.400000000000006</v>
      </c>
      <c r="I343">
        <v>73.2</v>
      </c>
      <c r="J343">
        <v>76.400000000000006</v>
      </c>
      <c r="AE343" s="71"/>
    </row>
    <row r="344" spans="1:43" ht="12.75" customHeight="1">
      <c r="B344" s="72">
        <f t="shared" si="5"/>
        <v>45372</v>
      </c>
      <c r="E344" s="162">
        <v>76.400000000000006</v>
      </c>
      <c r="F344">
        <v>76.3</v>
      </c>
      <c r="G344">
        <v>75.099999999999994</v>
      </c>
      <c r="H344">
        <v>72.400000000000006</v>
      </c>
      <c r="I344">
        <v>73.2</v>
      </c>
      <c r="J344">
        <v>76.400000000000006</v>
      </c>
      <c r="AE344" s="71"/>
    </row>
    <row r="345" spans="1:43" ht="12.75" customHeight="1">
      <c r="B345" s="72">
        <f t="shared" si="5"/>
        <v>45379</v>
      </c>
      <c r="C345" s="72"/>
      <c r="E345" s="162">
        <v>76.400000000000006</v>
      </c>
      <c r="F345">
        <v>76.3</v>
      </c>
      <c r="G345">
        <v>75.099999999999994</v>
      </c>
      <c r="H345">
        <v>72.400000000000006</v>
      </c>
      <c r="I345">
        <v>73.2</v>
      </c>
      <c r="J345">
        <v>76.400000000000006</v>
      </c>
      <c r="AE345" s="71"/>
    </row>
    <row r="346" spans="1:43" ht="12.75" customHeight="1">
      <c r="B346" s="72">
        <f t="shared" si="5"/>
        <v>45386</v>
      </c>
      <c r="C346" s="72">
        <v>45386</v>
      </c>
      <c r="E346" s="162">
        <v>76.400000000000006</v>
      </c>
      <c r="F346">
        <v>76.3</v>
      </c>
      <c r="G346">
        <v>75.099999999999994</v>
      </c>
      <c r="H346">
        <v>72.400000000000006</v>
      </c>
      <c r="I346">
        <v>73.2</v>
      </c>
      <c r="J346">
        <v>76.400000000000006</v>
      </c>
      <c r="K346">
        <v>77.599999999999994</v>
      </c>
      <c r="AC346" s="72"/>
      <c r="AE346" s="71"/>
    </row>
    <row r="347" spans="1:43" ht="12.75" customHeight="1">
      <c r="B347" s="72">
        <f t="shared" si="5"/>
        <v>45393</v>
      </c>
      <c r="E347" s="162">
        <v>76.400000000000006</v>
      </c>
      <c r="F347">
        <v>76.3</v>
      </c>
      <c r="G347">
        <v>75.099999999999994</v>
      </c>
      <c r="H347">
        <v>72.400000000000006</v>
      </c>
      <c r="I347">
        <v>73.2</v>
      </c>
      <c r="J347">
        <v>76.400000000000006</v>
      </c>
      <c r="K347">
        <v>77.599999999999994</v>
      </c>
      <c r="AE347" s="71"/>
      <c r="AQ347" s="54"/>
    </row>
    <row r="348" spans="1:43" ht="12.75" customHeight="1">
      <c r="B348" s="72">
        <f t="shared" si="5"/>
        <v>45400</v>
      </c>
      <c r="E348" s="162">
        <v>76.400000000000006</v>
      </c>
      <c r="F348">
        <v>76.3</v>
      </c>
      <c r="G348">
        <v>75.099999999999994</v>
      </c>
      <c r="H348">
        <v>72.400000000000006</v>
      </c>
      <c r="I348">
        <v>73.2</v>
      </c>
      <c r="J348">
        <v>76.400000000000006</v>
      </c>
      <c r="K348">
        <v>77.599999999999994</v>
      </c>
      <c r="AE348" s="71"/>
    </row>
    <row r="349" spans="1:43" ht="12.75" customHeight="1">
      <c r="B349" s="72">
        <f t="shared" si="5"/>
        <v>45407</v>
      </c>
      <c r="E349" s="162">
        <v>76.400000000000006</v>
      </c>
      <c r="F349">
        <v>76.3</v>
      </c>
      <c r="G349">
        <v>75.099999999999994</v>
      </c>
      <c r="H349">
        <v>72.400000000000006</v>
      </c>
      <c r="I349">
        <v>73.2</v>
      </c>
      <c r="J349">
        <v>76.400000000000006</v>
      </c>
      <c r="K349">
        <v>77.599999999999994</v>
      </c>
      <c r="AE349" s="71"/>
    </row>
    <row r="350" spans="1:43" ht="12.75" customHeight="1">
      <c r="B350" s="72">
        <f t="shared" si="5"/>
        <v>45414</v>
      </c>
      <c r="C350" s="72">
        <v>45415</v>
      </c>
      <c r="E350" s="162">
        <v>76.400000000000006</v>
      </c>
      <c r="F350">
        <v>76.3</v>
      </c>
      <c r="G350">
        <v>75.099999999999994</v>
      </c>
      <c r="H350">
        <v>72.400000000000006</v>
      </c>
      <c r="I350">
        <v>73.2</v>
      </c>
      <c r="J350">
        <v>76.400000000000006</v>
      </c>
      <c r="K350">
        <v>77.599999999999994</v>
      </c>
      <c r="L350">
        <v>81.8</v>
      </c>
      <c r="AC350" s="72"/>
      <c r="AE350" s="71"/>
    </row>
    <row r="351" spans="1:43" ht="12.75" customHeight="1">
      <c r="B351" s="72">
        <f t="shared" si="5"/>
        <v>45421</v>
      </c>
      <c r="C351" s="72"/>
      <c r="E351" s="162">
        <v>76.400000000000006</v>
      </c>
      <c r="F351">
        <v>76.3</v>
      </c>
      <c r="G351">
        <v>75.099999999999994</v>
      </c>
      <c r="H351">
        <v>72.400000000000006</v>
      </c>
      <c r="I351">
        <v>73.2</v>
      </c>
      <c r="J351">
        <v>76.400000000000006</v>
      </c>
      <c r="K351">
        <v>77.599999999999994</v>
      </c>
      <c r="L351">
        <v>81.8</v>
      </c>
      <c r="M351" s="71"/>
      <c r="N351" s="71"/>
      <c r="O351" s="71"/>
      <c r="P351" s="71"/>
      <c r="AE351" s="71"/>
    </row>
    <row r="352" spans="1:43" ht="12.75" customHeight="1">
      <c r="B352" s="72">
        <f t="shared" si="5"/>
        <v>45428</v>
      </c>
      <c r="C352" s="72"/>
      <c r="E352" s="162">
        <v>76.400000000000006</v>
      </c>
      <c r="F352">
        <v>76.3</v>
      </c>
      <c r="G352">
        <v>75.099999999999994</v>
      </c>
      <c r="H352">
        <v>72.400000000000006</v>
      </c>
      <c r="I352">
        <v>73.2</v>
      </c>
      <c r="J352">
        <v>76.400000000000006</v>
      </c>
      <c r="K352">
        <v>77.599999999999994</v>
      </c>
      <c r="L352">
        <v>81.8</v>
      </c>
      <c r="M352" s="71"/>
      <c r="N352" s="71"/>
      <c r="O352" s="71"/>
      <c r="P352" s="71"/>
    </row>
    <row r="353" spans="1:17" ht="12.75" customHeight="1">
      <c r="B353" s="72">
        <f t="shared" si="5"/>
        <v>45435</v>
      </c>
      <c r="C353" s="72"/>
      <c r="E353" s="162">
        <v>76.400000000000006</v>
      </c>
      <c r="F353">
        <v>76.3</v>
      </c>
      <c r="G353">
        <v>75.099999999999994</v>
      </c>
      <c r="H353">
        <v>72.400000000000006</v>
      </c>
      <c r="I353">
        <v>73.2</v>
      </c>
      <c r="J353">
        <v>76.400000000000006</v>
      </c>
      <c r="K353">
        <v>77.599999999999994</v>
      </c>
      <c r="L353">
        <v>81.8</v>
      </c>
      <c r="M353" s="71"/>
      <c r="N353" s="71"/>
      <c r="O353" s="71"/>
      <c r="P353" s="71"/>
    </row>
    <row r="354" spans="1:17" ht="12.75" customHeight="1">
      <c r="B354" s="72">
        <f t="shared" si="5"/>
        <v>45442</v>
      </c>
      <c r="C354" s="72"/>
      <c r="E354" s="162">
        <v>76.400000000000006</v>
      </c>
      <c r="F354">
        <v>76.3</v>
      </c>
      <c r="G354">
        <v>75.099999999999994</v>
      </c>
      <c r="H354">
        <v>72.400000000000006</v>
      </c>
      <c r="I354">
        <v>73.2</v>
      </c>
      <c r="J354">
        <v>76.400000000000006</v>
      </c>
      <c r="K354">
        <v>77.599999999999994</v>
      </c>
      <c r="L354">
        <v>81.8</v>
      </c>
      <c r="M354" s="397"/>
      <c r="N354" s="71"/>
      <c r="O354" s="71"/>
      <c r="P354" s="71"/>
    </row>
    <row r="355" spans="1:17" ht="12.75" customHeight="1">
      <c r="B355" s="72">
        <f t="shared" si="5"/>
        <v>45449</v>
      </c>
      <c r="C355" s="72">
        <v>45450</v>
      </c>
      <c r="E355" s="162">
        <v>76.400000000000006</v>
      </c>
      <c r="F355">
        <v>76.3</v>
      </c>
      <c r="G355">
        <v>75.099999999999994</v>
      </c>
      <c r="H355">
        <v>72.400000000000006</v>
      </c>
      <c r="I355">
        <v>73.2</v>
      </c>
      <c r="J355">
        <v>76.400000000000006</v>
      </c>
      <c r="K355">
        <v>77.599999999999994</v>
      </c>
      <c r="L355">
        <v>81.8</v>
      </c>
      <c r="M355" s="162">
        <v>80.8</v>
      </c>
      <c r="N355" s="71"/>
      <c r="O355" s="71"/>
      <c r="P355" s="71"/>
    </row>
    <row r="356" spans="1:17" ht="12.75" customHeight="1">
      <c r="B356" s="72">
        <f t="shared" si="5"/>
        <v>45456</v>
      </c>
      <c r="E356" s="162">
        <v>76.400000000000006</v>
      </c>
      <c r="F356">
        <v>76.3</v>
      </c>
      <c r="G356">
        <v>75.099999999999994</v>
      </c>
      <c r="H356">
        <v>72.400000000000006</v>
      </c>
      <c r="I356">
        <v>73.2</v>
      </c>
      <c r="J356">
        <v>76.400000000000006</v>
      </c>
      <c r="K356">
        <v>77.599999999999994</v>
      </c>
      <c r="L356">
        <v>81.8</v>
      </c>
      <c r="M356" s="162">
        <v>80.8</v>
      </c>
      <c r="N356" s="71"/>
      <c r="O356" s="71"/>
      <c r="P356" s="71"/>
    </row>
    <row r="357" spans="1:17" ht="12.75" customHeight="1">
      <c r="B357" s="72">
        <f t="shared" si="5"/>
        <v>45463</v>
      </c>
      <c r="E357" s="162">
        <v>76.400000000000006</v>
      </c>
      <c r="F357">
        <v>76.3</v>
      </c>
      <c r="G357">
        <v>75.099999999999994</v>
      </c>
      <c r="H357">
        <v>72.400000000000006</v>
      </c>
      <c r="I357">
        <v>73.2</v>
      </c>
      <c r="J357">
        <v>76.400000000000006</v>
      </c>
      <c r="K357">
        <v>77.599999999999994</v>
      </c>
      <c r="L357">
        <v>81.8</v>
      </c>
      <c r="M357" s="162">
        <v>80.8</v>
      </c>
      <c r="N357" s="71"/>
      <c r="O357" s="71"/>
      <c r="P357" s="71"/>
    </row>
    <row r="358" spans="1:17" ht="12.75" customHeight="1">
      <c r="B358" s="72">
        <f t="shared" si="5"/>
        <v>45470</v>
      </c>
      <c r="C358" s="72"/>
      <c r="E358" s="162">
        <v>76.400000000000006</v>
      </c>
      <c r="F358">
        <v>76.3</v>
      </c>
      <c r="G358">
        <v>75.099999999999994</v>
      </c>
      <c r="H358">
        <v>72.400000000000006</v>
      </c>
      <c r="I358">
        <v>73.2</v>
      </c>
      <c r="J358">
        <v>76.400000000000006</v>
      </c>
      <c r="K358">
        <v>77.599999999999994</v>
      </c>
      <c r="L358">
        <v>81.8</v>
      </c>
      <c r="M358" s="162">
        <v>80.8</v>
      </c>
      <c r="N358" s="71"/>
      <c r="O358" s="71"/>
      <c r="P358" s="71"/>
    </row>
    <row r="359" spans="1:17" ht="12.75" customHeight="1">
      <c r="B359" s="72">
        <f t="shared" si="5"/>
        <v>45477</v>
      </c>
      <c r="C359" s="72">
        <v>45478</v>
      </c>
      <c r="E359" s="162">
        <v>76.400000000000006</v>
      </c>
      <c r="F359">
        <v>76.3</v>
      </c>
      <c r="G359">
        <v>75.099999999999994</v>
      </c>
      <c r="H359">
        <v>72.400000000000006</v>
      </c>
      <c r="I359">
        <v>73.2</v>
      </c>
      <c r="J359">
        <v>76.400000000000006</v>
      </c>
      <c r="K359">
        <v>77.599999999999994</v>
      </c>
      <c r="L359">
        <v>81.8</v>
      </c>
      <c r="M359" s="162">
        <v>80.8</v>
      </c>
      <c r="N359" s="71">
        <v>83.2</v>
      </c>
      <c r="O359" s="71"/>
      <c r="P359" s="71"/>
    </row>
    <row r="360" spans="1:17" ht="12.75" customHeight="1">
      <c r="B360" s="72">
        <f t="shared" si="5"/>
        <v>45484</v>
      </c>
      <c r="C360" s="72"/>
      <c r="E360" s="162">
        <v>76.400000000000006</v>
      </c>
      <c r="F360">
        <v>76.3</v>
      </c>
      <c r="G360">
        <v>75.099999999999994</v>
      </c>
      <c r="H360">
        <v>72.400000000000006</v>
      </c>
      <c r="I360">
        <v>73.2</v>
      </c>
      <c r="J360">
        <v>76.400000000000006</v>
      </c>
      <c r="K360">
        <v>77.599999999999994</v>
      </c>
      <c r="L360">
        <v>81.8</v>
      </c>
      <c r="M360" s="162">
        <v>80.8</v>
      </c>
      <c r="N360" s="71">
        <v>83.2</v>
      </c>
      <c r="O360" s="71"/>
      <c r="P360" s="71"/>
    </row>
    <row r="361" spans="1:17" ht="12.75" customHeight="1">
      <c r="B361" s="72">
        <f t="shared" si="5"/>
        <v>45491</v>
      </c>
      <c r="C361" s="72"/>
      <c r="E361" s="162">
        <v>76.400000000000006</v>
      </c>
      <c r="F361">
        <v>76.3</v>
      </c>
      <c r="G361">
        <v>75.099999999999994</v>
      </c>
      <c r="H361">
        <v>72.400000000000006</v>
      </c>
      <c r="I361">
        <v>73.2</v>
      </c>
      <c r="J361">
        <v>76.400000000000006</v>
      </c>
      <c r="K361">
        <v>77.599999999999994</v>
      </c>
      <c r="L361">
        <v>81.8</v>
      </c>
      <c r="M361" s="162">
        <v>80.8</v>
      </c>
      <c r="N361" s="71">
        <v>83.2</v>
      </c>
      <c r="O361" s="71"/>
      <c r="P361" s="71"/>
    </row>
    <row r="362" spans="1:17" ht="12.75" customHeight="1">
      <c r="B362" s="72">
        <f>B361+7</f>
        <v>45498</v>
      </c>
      <c r="C362" s="72"/>
      <c r="E362" s="162">
        <v>76.400000000000006</v>
      </c>
      <c r="F362">
        <v>76.3</v>
      </c>
      <c r="G362">
        <v>75.099999999999994</v>
      </c>
      <c r="H362">
        <v>72.400000000000006</v>
      </c>
      <c r="I362">
        <v>73.2</v>
      </c>
      <c r="J362">
        <v>76.400000000000006</v>
      </c>
      <c r="K362">
        <v>77.599999999999994</v>
      </c>
      <c r="L362">
        <v>81.8</v>
      </c>
      <c r="M362" s="162">
        <v>80.8</v>
      </c>
      <c r="N362" s="71">
        <v>83.2</v>
      </c>
      <c r="O362" s="71">
        <v>81.900000000000006</v>
      </c>
      <c r="P362" s="71"/>
    </row>
    <row r="363" spans="1:17" ht="12.75" customHeight="1" thickBot="1">
      <c r="A363" s="9"/>
      <c r="B363" s="75">
        <f>B362+7</f>
        <v>45505</v>
      </c>
      <c r="C363" s="75"/>
      <c r="D363" s="9"/>
      <c r="E363" s="236">
        <v>76.400000000000006</v>
      </c>
      <c r="F363" s="9">
        <v>76.3</v>
      </c>
      <c r="G363" s="9">
        <v>75.099999999999994</v>
      </c>
      <c r="H363" s="9">
        <v>72.400000000000006</v>
      </c>
      <c r="I363" s="9">
        <v>73.2</v>
      </c>
      <c r="J363" s="9">
        <v>76.400000000000006</v>
      </c>
      <c r="K363" s="9">
        <v>77.599999999999994</v>
      </c>
      <c r="L363" s="9">
        <v>81.8</v>
      </c>
      <c r="M363" s="236">
        <v>80.8</v>
      </c>
      <c r="N363" s="79">
        <v>83.2</v>
      </c>
      <c r="O363" s="79">
        <v>81.900000000000006</v>
      </c>
      <c r="P363" s="79">
        <v>83.9</v>
      </c>
      <c r="Q363" t="s">
        <v>32</v>
      </c>
    </row>
    <row r="364" spans="1:17" ht="12.75" customHeight="1">
      <c r="A364" s="52" t="s">
        <v>163</v>
      </c>
      <c r="B364" s="29"/>
      <c r="C364" s="29"/>
      <c r="D364" s="29"/>
      <c r="E364" s="29"/>
      <c r="F364" s="29"/>
      <c r="G364" s="29"/>
      <c r="H364" s="29"/>
      <c r="I364" s="29"/>
      <c r="J364" s="29"/>
      <c r="K364" s="29"/>
      <c r="L364" s="29"/>
      <c r="M364" s="29"/>
      <c r="N364" s="29"/>
      <c r="O364" s="29"/>
      <c r="P364" s="29"/>
      <c r="Q364" s="24"/>
    </row>
    <row r="365" spans="1:17" ht="12.75" customHeight="1">
      <c r="A365" s="95" t="s">
        <v>219</v>
      </c>
      <c r="B365" s="29"/>
      <c r="C365" s="29"/>
      <c r="D365" s="29"/>
      <c r="E365" s="29"/>
      <c r="F365" s="29"/>
      <c r="G365" s="29"/>
      <c r="H365" s="29"/>
      <c r="I365" s="29"/>
      <c r="J365" s="29"/>
      <c r="K365" s="29"/>
      <c r="L365" s="29"/>
      <c r="M365" s="29"/>
      <c r="N365" s="29"/>
      <c r="O365" s="29"/>
      <c r="P365" s="29"/>
      <c r="Q365" s="24"/>
    </row>
    <row r="366" spans="1:17" ht="12.75" customHeight="1">
      <c r="A366" s="95" t="s">
        <v>270</v>
      </c>
      <c r="B366" s="29"/>
      <c r="C366" s="29"/>
      <c r="D366" s="29"/>
      <c r="E366" s="29"/>
      <c r="F366" s="29"/>
      <c r="G366" s="29"/>
      <c r="H366" s="29"/>
      <c r="I366" s="29"/>
      <c r="J366" s="29"/>
      <c r="K366" s="29"/>
      <c r="L366" s="29"/>
      <c r="M366" s="29"/>
      <c r="N366" s="29"/>
      <c r="O366" s="29"/>
      <c r="P366" s="29"/>
      <c r="Q366" s="24"/>
    </row>
    <row r="367" spans="1:17" ht="12.75" customHeight="1">
      <c r="A367" s="54"/>
      <c r="B367" s="24"/>
      <c r="C367" s="24"/>
      <c r="D367" s="24"/>
      <c r="E367" s="24"/>
      <c r="F367" s="24"/>
      <c r="G367" s="24"/>
      <c r="H367" s="24"/>
      <c r="I367" s="24"/>
      <c r="J367" s="24"/>
      <c r="K367" s="24"/>
      <c r="L367" s="24"/>
      <c r="M367" s="24"/>
      <c r="N367" s="24"/>
      <c r="O367" s="24"/>
      <c r="P367" s="24"/>
      <c r="Q367" s="24"/>
    </row>
    <row r="368" spans="1:17" ht="12.75" customHeight="1" thickBot="1">
      <c r="A368" s="8" t="s">
        <v>361</v>
      </c>
      <c r="B368" s="8"/>
      <c r="C368" s="8"/>
      <c r="D368" s="8"/>
      <c r="E368" s="8"/>
      <c r="F368" s="8"/>
      <c r="G368" s="28"/>
      <c r="H368" s="28"/>
      <c r="I368" s="28"/>
      <c r="J368" s="28"/>
      <c r="K368" s="28"/>
      <c r="L368" s="28"/>
      <c r="M368" s="28"/>
      <c r="N368" s="28"/>
      <c r="O368" s="24"/>
      <c r="P368" s="24"/>
      <c r="Q368" s="24"/>
    </row>
    <row r="369" spans="1:17" ht="12.75" customHeight="1" thickBot="1">
      <c r="A369" s="219" t="s">
        <v>83</v>
      </c>
      <c r="B369" s="343"/>
      <c r="C369" s="342"/>
      <c r="D369" s="342"/>
      <c r="E369" s="342"/>
      <c r="F369" s="342"/>
      <c r="G369" s="332" t="s">
        <v>220</v>
      </c>
      <c r="H369" s="342"/>
      <c r="I369" s="342"/>
      <c r="J369" s="342"/>
      <c r="K369" s="342"/>
      <c r="L369" s="342"/>
      <c r="M369" s="342"/>
      <c r="N369" s="342"/>
      <c r="O369" s="24"/>
      <c r="P369" s="24"/>
      <c r="Q369" s="24"/>
    </row>
    <row r="370" spans="1:17" ht="12.75" customHeight="1" thickBot="1">
      <c r="A370" s="220" t="s">
        <v>38</v>
      </c>
      <c r="B370" s="341" t="s">
        <v>106</v>
      </c>
      <c r="C370" s="341" t="s">
        <v>82</v>
      </c>
      <c r="D370" s="341" t="s">
        <v>52</v>
      </c>
      <c r="E370" s="341" t="s">
        <v>102</v>
      </c>
      <c r="F370" s="341" t="s">
        <v>100</v>
      </c>
      <c r="G370" s="341" t="s">
        <v>103</v>
      </c>
      <c r="H370" s="341" t="s">
        <v>107</v>
      </c>
      <c r="I370" s="341" t="s">
        <v>101</v>
      </c>
      <c r="J370" s="341" t="s">
        <v>104</v>
      </c>
      <c r="K370" s="341" t="s">
        <v>18</v>
      </c>
      <c r="L370" s="341" t="s">
        <v>105</v>
      </c>
      <c r="M370" s="341" t="s">
        <v>19</v>
      </c>
      <c r="N370" s="344" t="s">
        <v>84</v>
      </c>
      <c r="O370" s="24"/>
      <c r="P370" s="24"/>
      <c r="Q370" s="24"/>
    </row>
    <row r="371" spans="1:17" ht="12.75" customHeight="1">
      <c r="A371" s="24"/>
      <c r="B371" s="200"/>
      <c r="C371" s="201"/>
      <c r="D371" s="201"/>
      <c r="E371" s="201"/>
      <c r="F371" s="201"/>
      <c r="G371" s="200" t="s">
        <v>108</v>
      </c>
      <c r="H371" s="201"/>
      <c r="I371" s="201"/>
      <c r="J371" s="201"/>
      <c r="K371" s="201"/>
      <c r="L371" s="201"/>
      <c r="M371" s="201"/>
      <c r="N371" s="201"/>
      <c r="O371" s="24"/>
      <c r="P371" s="24"/>
      <c r="Q371" s="24"/>
    </row>
    <row r="372" spans="1:17" ht="12.75" customHeight="1">
      <c r="A372" s="95" t="s">
        <v>64</v>
      </c>
      <c r="B372" s="59">
        <v>63.8</v>
      </c>
      <c r="C372" s="59">
        <v>65.400000000000006</v>
      </c>
      <c r="D372" s="59">
        <v>65.099999999999994</v>
      </c>
      <c r="E372" s="59">
        <v>65.599999999999994</v>
      </c>
      <c r="F372" s="59">
        <v>64.599999999999994</v>
      </c>
      <c r="G372" s="59">
        <v>61.7</v>
      </c>
      <c r="H372" s="59">
        <v>57</v>
      </c>
      <c r="I372" s="59">
        <v>57.9</v>
      </c>
      <c r="J372" s="59">
        <v>59.9</v>
      </c>
      <c r="K372" s="29">
        <v>58.3</v>
      </c>
      <c r="L372" s="59">
        <v>62</v>
      </c>
      <c r="M372" s="59">
        <v>59.5</v>
      </c>
      <c r="N372" s="59">
        <v>63.7</v>
      </c>
      <c r="O372" s="24"/>
      <c r="P372" s="24"/>
      <c r="Q372" s="24"/>
    </row>
    <row r="373" spans="1:17" ht="12.75" customHeight="1">
      <c r="A373" s="95" t="s">
        <v>65</v>
      </c>
      <c r="B373" s="59">
        <v>53.9</v>
      </c>
      <c r="C373" s="59">
        <v>51.9</v>
      </c>
      <c r="D373" s="59">
        <v>55.1</v>
      </c>
      <c r="E373" s="59">
        <v>57.5</v>
      </c>
      <c r="F373" s="59">
        <v>55.3</v>
      </c>
      <c r="G373" s="59">
        <v>54.7</v>
      </c>
      <c r="H373" s="59">
        <v>52.8</v>
      </c>
      <c r="I373" s="59">
        <v>55.6</v>
      </c>
      <c r="J373" s="59">
        <v>58.7</v>
      </c>
      <c r="K373" s="29">
        <v>58.3</v>
      </c>
      <c r="L373" s="59">
        <v>57.2</v>
      </c>
      <c r="M373" s="59">
        <v>59.5</v>
      </c>
      <c r="N373" s="59">
        <v>55.6</v>
      </c>
      <c r="O373" s="24"/>
      <c r="P373" s="24"/>
      <c r="Q373" s="24"/>
    </row>
    <row r="374" spans="1:17" ht="12.75" customHeight="1">
      <c r="A374" s="95" t="s">
        <v>66</v>
      </c>
      <c r="B374" s="59">
        <v>60.4</v>
      </c>
      <c r="C374" s="59">
        <v>63.8</v>
      </c>
      <c r="D374" s="59">
        <v>65.8</v>
      </c>
      <c r="E374" s="59">
        <v>65.599999999999994</v>
      </c>
      <c r="F374" s="59">
        <v>61.9</v>
      </c>
      <c r="G374" s="59">
        <v>60.2</v>
      </c>
      <c r="H374" s="59">
        <v>61</v>
      </c>
      <c r="I374" s="59">
        <v>63.9</v>
      </c>
      <c r="J374" s="59">
        <v>65.8</v>
      </c>
      <c r="K374" s="29">
        <v>66.2</v>
      </c>
      <c r="L374" s="59">
        <v>64</v>
      </c>
      <c r="M374" s="59">
        <v>63.9</v>
      </c>
      <c r="N374" s="59">
        <v>63.6</v>
      </c>
      <c r="O374" s="24"/>
      <c r="P374" s="24"/>
      <c r="Q374" s="24"/>
    </row>
    <row r="375" spans="1:17" ht="12.75" customHeight="1">
      <c r="A375" s="95" t="s">
        <v>67</v>
      </c>
      <c r="B375" s="59">
        <v>64.599999999999994</v>
      </c>
      <c r="C375" s="59">
        <v>65.099999999999994</v>
      </c>
      <c r="D375" s="59">
        <v>67.7</v>
      </c>
      <c r="E375" s="59">
        <v>68.400000000000006</v>
      </c>
      <c r="F375" s="59">
        <v>67.099999999999994</v>
      </c>
      <c r="G375" s="59">
        <v>64.900000000000006</v>
      </c>
      <c r="H375" s="59">
        <v>67.900000000000006</v>
      </c>
      <c r="I375" s="59">
        <v>68.900000000000006</v>
      </c>
      <c r="J375" s="59">
        <v>69.5</v>
      </c>
      <c r="K375" s="29">
        <v>70.099999999999994</v>
      </c>
      <c r="L375" s="59">
        <v>67.5</v>
      </c>
      <c r="M375" s="59">
        <v>66.3</v>
      </c>
      <c r="N375" s="59">
        <v>67.099999999999994</v>
      </c>
      <c r="O375" s="24"/>
      <c r="P375" s="24"/>
      <c r="Q375" s="24"/>
    </row>
    <row r="376" spans="1:17" ht="12.75" customHeight="1">
      <c r="A376" s="95" t="s">
        <v>68</v>
      </c>
      <c r="B376" s="59">
        <v>66.3</v>
      </c>
      <c r="C376" s="59">
        <v>64.900000000000006</v>
      </c>
      <c r="D376" s="59">
        <v>62.9</v>
      </c>
      <c r="E376" s="59">
        <v>61.2</v>
      </c>
      <c r="F376" s="59">
        <v>55.7</v>
      </c>
      <c r="G376" s="59">
        <v>51.7</v>
      </c>
      <c r="H376" s="59">
        <v>49.8</v>
      </c>
      <c r="I376" s="59">
        <v>50.3</v>
      </c>
      <c r="J376" s="59">
        <v>53.1</v>
      </c>
      <c r="K376" s="29">
        <v>53.2</v>
      </c>
      <c r="L376" s="59">
        <v>58</v>
      </c>
      <c r="M376" s="59">
        <v>56.3</v>
      </c>
      <c r="N376" s="59">
        <v>56.8</v>
      </c>
      <c r="O376" s="24"/>
      <c r="P376" s="24"/>
      <c r="Q376" s="24"/>
    </row>
    <row r="377" spans="1:17" ht="12.75" customHeight="1">
      <c r="A377" s="95" t="s">
        <v>69</v>
      </c>
      <c r="B377" s="59">
        <v>52.7</v>
      </c>
      <c r="C377" s="59">
        <v>52.8</v>
      </c>
      <c r="D377" s="59">
        <v>53.9</v>
      </c>
      <c r="E377" s="59">
        <v>52.7</v>
      </c>
      <c r="F377" s="59">
        <v>54.3</v>
      </c>
      <c r="G377" s="59">
        <v>53</v>
      </c>
      <c r="H377" s="59">
        <v>53.8</v>
      </c>
      <c r="I377" s="59">
        <v>56.3</v>
      </c>
      <c r="J377" s="59">
        <v>55.1</v>
      </c>
      <c r="K377" s="29">
        <v>54.4</v>
      </c>
      <c r="L377" s="59">
        <v>53.6</v>
      </c>
      <c r="M377" s="59">
        <v>53.7</v>
      </c>
      <c r="N377" s="59">
        <v>53.7</v>
      </c>
      <c r="O377" s="24"/>
      <c r="P377" s="24"/>
      <c r="Q377" s="24"/>
    </row>
    <row r="378" spans="1:17" ht="12.75" customHeight="1">
      <c r="A378" s="95" t="s">
        <v>70</v>
      </c>
      <c r="B378" s="59">
        <v>52.4</v>
      </c>
      <c r="C378" s="59">
        <v>51.4</v>
      </c>
      <c r="D378" s="59">
        <v>52.4</v>
      </c>
      <c r="E378" s="59">
        <v>53.3</v>
      </c>
      <c r="F378" s="59">
        <v>56.5</v>
      </c>
      <c r="G378" s="59">
        <v>62.7</v>
      </c>
      <c r="H378" s="59">
        <v>65.7</v>
      </c>
      <c r="I378" s="59">
        <v>66.599999999999994</v>
      </c>
      <c r="J378" s="59">
        <v>67.5</v>
      </c>
      <c r="K378" s="29">
        <v>69</v>
      </c>
      <c r="L378" s="59">
        <v>63.3</v>
      </c>
      <c r="M378" s="59">
        <v>58.7</v>
      </c>
      <c r="N378" s="59">
        <v>58.1</v>
      </c>
      <c r="O378" s="24"/>
      <c r="P378" s="24"/>
      <c r="Q378" s="24"/>
    </row>
    <row r="379" spans="1:17" ht="12.75" customHeight="1">
      <c r="A379" s="95" t="s">
        <v>71</v>
      </c>
      <c r="B379" s="59">
        <v>66.8</v>
      </c>
      <c r="C379" s="59">
        <v>65.2</v>
      </c>
      <c r="D379" s="59">
        <v>66.2</v>
      </c>
      <c r="E379" s="59">
        <v>68.5</v>
      </c>
      <c r="F379" s="59">
        <v>73.3</v>
      </c>
      <c r="G379" s="59">
        <v>78.7</v>
      </c>
      <c r="H379" s="59">
        <v>80.2</v>
      </c>
      <c r="I379" s="59">
        <v>82.6</v>
      </c>
      <c r="J379" s="59">
        <v>77.599999999999994</v>
      </c>
      <c r="K379" s="29">
        <v>76.2</v>
      </c>
      <c r="L379" s="59">
        <v>79.3</v>
      </c>
      <c r="M379" s="59">
        <v>80.099999999999994</v>
      </c>
      <c r="N379" s="59">
        <v>72</v>
      </c>
      <c r="O379" s="24"/>
      <c r="P379" s="24"/>
      <c r="Q379" s="24"/>
    </row>
    <row r="380" spans="1:17" ht="12.75" customHeight="1">
      <c r="A380" s="95" t="s">
        <v>72</v>
      </c>
      <c r="B380" s="59">
        <v>72.2</v>
      </c>
      <c r="C380" s="59">
        <v>74.8</v>
      </c>
      <c r="D380" s="59">
        <v>74.2</v>
      </c>
      <c r="E380" s="59">
        <v>75</v>
      </c>
      <c r="F380" s="59">
        <v>75.7</v>
      </c>
      <c r="G380" s="59">
        <v>76.400000000000006</v>
      </c>
      <c r="H380" s="59">
        <v>75.7</v>
      </c>
      <c r="I380" s="59">
        <v>76.8</v>
      </c>
      <c r="J380" s="59">
        <v>78.900000000000006</v>
      </c>
      <c r="K380" s="29">
        <v>76.7</v>
      </c>
      <c r="L380" s="59">
        <v>76.900000000000006</v>
      </c>
      <c r="M380" s="59">
        <v>73.599999999999994</v>
      </c>
      <c r="N380" s="59">
        <v>75.400000000000006</v>
      </c>
      <c r="O380" s="24"/>
      <c r="P380" s="24"/>
      <c r="Q380" s="24"/>
    </row>
    <row r="381" spans="1:17" ht="12.75" customHeight="1">
      <c r="A381" s="95" t="s">
        <v>73</v>
      </c>
      <c r="B381" s="59">
        <v>71.900000000000006</v>
      </c>
      <c r="C381" s="59">
        <v>71.599999999999994</v>
      </c>
      <c r="D381" s="59">
        <v>71.5</v>
      </c>
      <c r="E381" s="59">
        <v>69.7</v>
      </c>
      <c r="F381" s="59">
        <v>69.3</v>
      </c>
      <c r="G381" s="59">
        <v>67.900000000000006</v>
      </c>
      <c r="H381" s="59">
        <v>68.099999999999994</v>
      </c>
      <c r="I381" s="59">
        <v>69.3</v>
      </c>
      <c r="J381" s="59">
        <v>67.599999999999994</v>
      </c>
      <c r="K381" s="29">
        <v>68.3</v>
      </c>
      <c r="L381" s="59">
        <v>67.099999999999994</v>
      </c>
      <c r="M381" s="59">
        <v>67.5</v>
      </c>
      <c r="N381" s="59">
        <v>69.3</v>
      </c>
      <c r="O381" s="24"/>
      <c r="P381" s="24"/>
      <c r="Q381" s="24"/>
    </row>
    <row r="382" spans="1:17" ht="12.75" customHeight="1">
      <c r="A382" s="95" t="s">
        <v>74</v>
      </c>
      <c r="B382" s="59">
        <v>67</v>
      </c>
      <c r="C382" s="59">
        <v>69.599999999999994</v>
      </c>
      <c r="D382" s="59">
        <v>69.400000000000006</v>
      </c>
      <c r="E382" s="59">
        <v>67.900000000000006</v>
      </c>
      <c r="F382" s="59">
        <v>63.8</v>
      </c>
      <c r="G382" s="59">
        <v>61.1</v>
      </c>
      <c r="H382" s="59">
        <v>62.5</v>
      </c>
      <c r="I382" s="59">
        <v>63.9</v>
      </c>
      <c r="J382" s="59">
        <v>63.6</v>
      </c>
      <c r="K382" s="29">
        <v>63.5</v>
      </c>
      <c r="L382" s="59">
        <v>69.7</v>
      </c>
      <c r="M382" s="59">
        <v>68</v>
      </c>
      <c r="N382" s="59">
        <v>65.2</v>
      </c>
      <c r="O382" s="24"/>
      <c r="P382" s="24"/>
      <c r="Q382" s="24"/>
    </row>
    <row r="383" spans="1:17" ht="12.75" customHeight="1">
      <c r="A383" s="95" t="s">
        <v>75</v>
      </c>
      <c r="B383" s="59">
        <v>66</v>
      </c>
      <c r="C383" s="59">
        <v>66.2</v>
      </c>
      <c r="D383" s="59">
        <v>65.900000000000006</v>
      </c>
      <c r="E383" s="59">
        <v>64.599999999999994</v>
      </c>
      <c r="F383" s="59">
        <v>60.6</v>
      </c>
      <c r="G383" s="59">
        <v>58.1</v>
      </c>
      <c r="H383" s="59">
        <v>55.6</v>
      </c>
      <c r="I383" s="59">
        <v>55</v>
      </c>
      <c r="J383" s="59">
        <v>55.6</v>
      </c>
      <c r="K383" s="29">
        <v>55</v>
      </c>
      <c r="L383" s="59">
        <v>54.6</v>
      </c>
      <c r="M383" s="59">
        <v>53.8</v>
      </c>
      <c r="N383" s="59">
        <v>60.2</v>
      </c>
      <c r="O383" s="24"/>
      <c r="P383" s="24"/>
      <c r="Q383" s="24"/>
    </row>
    <row r="384" spans="1:17" ht="12.75" customHeight="1">
      <c r="A384" s="95" t="s">
        <v>76</v>
      </c>
      <c r="B384" s="59">
        <v>52.7</v>
      </c>
      <c r="C384" s="59">
        <v>45.3</v>
      </c>
      <c r="D384" s="59">
        <v>46.3</v>
      </c>
      <c r="E384" s="59">
        <v>44.3</v>
      </c>
      <c r="F384" s="59">
        <v>42.8</v>
      </c>
      <c r="G384" s="59">
        <v>43.1</v>
      </c>
      <c r="H384" s="59">
        <v>46.8</v>
      </c>
      <c r="I384" s="59">
        <v>47.7</v>
      </c>
      <c r="J384" s="59">
        <v>45.4</v>
      </c>
      <c r="K384" s="29">
        <v>47.6</v>
      </c>
      <c r="L384" s="59">
        <v>45.1</v>
      </c>
      <c r="M384" s="59">
        <v>48.8</v>
      </c>
      <c r="N384" s="59">
        <v>45</v>
      </c>
      <c r="O384" s="24"/>
      <c r="P384" s="24"/>
      <c r="Q384" s="24"/>
    </row>
    <row r="385" spans="1:17" ht="12.75" customHeight="1">
      <c r="A385" s="95" t="s">
        <v>77</v>
      </c>
      <c r="B385" s="59">
        <v>51.4</v>
      </c>
      <c r="C385" s="59">
        <v>50.6</v>
      </c>
      <c r="D385" s="59">
        <v>55.5</v>
      </c>
      <c r="E385" s="59">
        <v>58</v>
      </c>
      <c r="F385" s="59">
        <v>57.8</v>
      </c>
      <c r="G385" s="59">
        <v>52.1</v>
      </c>
      <c r="H385" s="59">
        <v>48.5</v>
      </c>
      <c r="I385" s="59">
        <v>41.1</v>
      </c>
      <c r="J385" s="59">
        <v>42.6</v>
      </c>
      <c r="K385" s="29">
        <v>40.9</v>
      </c>
      <c r="L385" s="59">
        <v>39.200000000000003</v>
      </c>
      <c r="M385" s="59">
        <v>38.9</v>
      </c>
      <c r="N385" s="59">
        <v>49.8</v>
      </c>
      <c r="O385" s="24"/>
      <c r="P385" s="24"/>
      <c r="Q385" s="24"/>
    </row>
    <row r="386" spans="1:17" ht="12.75" customHeight="1">
      <c r="A386" s="95" t="s">
        <v>78</v>
      </c>
      <c r="B386" s="59">
        <v>37.299999999999997</v>
      </c>
      <c r="C386" s="59">
        <v>36.5</v>
      </c>
      <c r="D386" s="59">
        <v>30.7</v>
      </c>
      <c r="E386" s="59">
        <v>27.8</v>
      </c>
      <c r="F386" s="59">
        <v>30.8</v>
      </c>
      <c r="G386" s="59">
        <v>27.3</v>
      </c>
      <c r="H386" s="59">
        <v>28</v>
      </c>
      <c r="I386" s="59">
        <v>28.4</v>
      </c>
      <c r="J386" s="59">
        <v>27.2</v>
      </c>
      <c r="K386" s="29">
        <v>26.7</v>
      </c>
      <c r="L386" s="59">
        <v>33.700000000000003</v>
      </c>
      <c r="M386" s="59">
        <v>35.299999999999997</v>
      </c>
      <c r="N386" s="59">
        <v>29.8</v>
      </c>
      <c r="O386" s="24"/>
      <c r="P386" s="24"/>
      <c r="Q386" s="24"/>
    </row>
    <row r="387" spans="1:17" ht="12.75" customHeight="1">
      <c r="A387" s="95" t="s">
        <v>79</v>
      </c>
      <c r="B387" s="59">
        <v>34.5</v>
      </c>
      <c r="C387" s="59">
        <v>35.799999999999997</v>
      </c>
      <c r="D387" s="59">
        <v>39.4</v>
      </c>
      <c r="E387" s="59">
        <v>43</v>
      </c>
      <c r="F387" s="59">
        <v>44.3</v>
      </c>
      <c r="G387" s="59">
        <v>45.5</v>
      </c>
      <c r="H387" s="59">
        <v>46.5</v>
      </c>
      <c r="I387" s="59">
        <v>48.6</v>
      </c>
      <c r="J387" s="59">
        <v>45.4</v>
      </c>
      <c r="K387" s="29">
        <v>45.9</v>
      </c>
      <c r="L387" s="59">
        <v>45.5</v>
      </c>
      <c r="M387" s="59">
        <v>46.3</v>
      </c>
      <c r="N387" s="59">
        <v>44.5</v>
      </c>
      <c r="O387" s="24"/>
      <c r="P387" s="24"/>
      <c r="Q387" s="24"/>
    </row>
    <row r="388" spans="1:17" ht="12.75" customHeight="1">
      <c r="A388" s="95" t="s">
        <v>80</v>
      </c>
      <c r="B388" s="59">
        <v>46.3</v>
      </c>
      <c r="C388" s="59">
        <v>55.7</v>
      </c>
      <c r="D388" s="59">
        <v>67.8</v>
      </c>
      <c r="E388" s="59">
        <v>63</v>
      </c>
      <c r="F388" s="59">
        <v>63.3</v>
      </c>
      <c r="G388" s="59">
        <v>62.2</v>
      </c>
      <c r="H388" s="59">
        <v>61.9</v>
      </c>
      <c r="I388" s="59">
        <v>61.6</v>
      </c>
      <c r="J388" s="59">
        <v>60.3</v>
      </c>
      <c r="K388" s="29">
        <v>59.7</v>
      </c>
      <c r="L388" s="59">
        <v>59.9</v>
      </c>
      <c r="M388" s="59">
        <v>53.8</v>
      </c>
      <c r="N388" s="59">
        <v>61.8</v>
      </c>
      <c r="O388" s="24"/>
      <c r="P388" s="24"/>
      <c r="Q388" s="24"/>
    </row>
    <row r="389" spans="1:17" ht="12.75" customHeight="1">
      <c r="A389" s="95" t="s">
        <v>81</v>
      </c>
      <c r="B389" s="59">
        <v>48.6</v>
      </c>
      <c r="C389" s="59">
        <v>50.6</v>
      </c>
      <c r="D389" s="59">
        <v>50.6</v>
      </c>
      <c r="E389" s="59">
        <v>43.2</v>
      </c>
      <c r="F389" s="59">
        <v>39.299999999999997</v>
      </c>
      <c r="G389" s="59">
        <v>38.5</v>
      </c>
      <c r="H389" s="59">
        <v>38.299999999999997</v>
      </c>
      <c r="I389" s="59">
        <v>40.299999999999997</v>
      </c>
      <c r="J389" s="59">
        <v>41.4</v>
      </c>
      <c r="K389" s="29">
        <v>39.6</v>
      </c>
      <c r="L389" s="59">
        <v>41.9</v>
      </c>
      <c r="M389" s="59">
        <v>41.1</v>
      </c>
      <c r="N389" s="59">
        <v>41.6</v>
      </c>
      <c r="O389" s="24"/>
      <c r="P389" s="24"/>
      <c r="Q389" s="24"/>
    </row>
    <row r="390" spans="1:17" ht="12.75" customHeight="1">
      <c r="A390" s="95" t="s">
        <v>10</v>
      </c>
      <c r="B390" s="59">
        <v>42.1</v>
      </c>
      <c r="C390" s="59">
        <v>44.1</v>
      </c>
      <c r="D390" s="59">
        <v>48.5</v>
      </c>
      <c r="E390" s="59">
        <v>48.5</v>
      </c>
      <c r="F390" s="59">
        <v>48</v>
      </c>
      <c r="G390" s="59">
        <v>48.6</v>
      </c>
      <c r="H390" s="59">
        <v>48.9</v>
      </c>
      <c r="I390" s="59">
        <v>50</v>
      </c>
      <c r="J390" s="59">
        <v>48.5</v>
      </c>
      <c r="K390" s="29">
        <v>46.4</v>
      </c>
      <c r="L390" s="59">
        <v>47.4</v>
      </c>
      <c r="M390" s="59">
        <v>46.8</v>
      </c>
      <c r="N390" s="59">
        <v>47.7</v>
      </c>
      <c r="O390" s="24"/>
      <c r="P390" s="24"/>
      <c r="Q390" s="24"/>
    </row>
    <row r="391" spans="1:17" ht="12.75" customHeight="1">
      <c r="A391" s="95" t="s">
        <v>11</v>
      </c>
      <c r="B391" s="59">
        <v>44.2</v>
      </c>
      <c r="C391" s="59">
        <v>47.3</v>
      </c>
      <c r="D391" s="59">
        <v>45.9</v>
      </c>
      <c r="E391" s="59">
        <v>47.4</v>
      </c>
      <c r="F391" s="59">
        <v>49</v>
      </c>
      <c r="G391" s="59">
        <v>49.4</v>
      </c>
      <c r="H391" s="59">
        <v>47.4</v>
      </c>
      <c r="I391" s="59">
        <v>46.4</v>
      </c>
      <c r="J391" s="59">
        <v>46.3</v>
      </c>
      <c r="K391" s="29">
        <v>44</v>
      </c>
      <c r="L391" s="59">
        <v>45.4</v>
      </c>
      <c r="M391" s="59">
        <v>45.2</v>
      </c>
      <c r="N391" s="59">
        <v>46.5</v>
      </c>
      <c r="O391" s="24"/>
      <c r="P391" s="24"/>
      <c r="Q391" s="24"/>
    </row>
    <row r="392" spans="1:17" ht="12.75" customHeight="1">
      <c r="A392" s="95" t="s">
        <v>12</v>
      </c>
      <c r="B392" s="59">
        <v>51</v>
      </c>
      <c r="C392" s="59">
        <v>52</v>
      </c>
      <c r="D392" s="59">
        <v>55.5</v>
      </c>
      <c r="E392" s="59">
        <v>57.4</v>
      </c>
      <c r="F392" s="59">
        <v>59.6</v>
      </c>
      <c r="G392" s="59">
        <v>61.5</v>
      </c>
      <c r="H392" s="59">
        <v>63</v>
      </c>
      <c r="I392" s="59">
        <v>63</v>
      </c>
      <c r="J392" s="59">
        <v>65.5</v>
      </c>
      <c r="K392" s="29">
        <v>64.599999999999994</v>
      </c>
      <c r="L392" s="59">
        <v>64</v>
      </c>
      <c r="M392" s="59">
        <v>66.2</v>
      </c>
      <c r="N392" s="59">
        <v>59.3</v>
      </c>
      <c r="O392" s="24"/>
      <c r="P392" s="24"/>
      <c r="Q392" s="24"/>
    </row>
    <row r="393" spans="1:17" ht="12.75" customHeight="1">
      <c r="A393" s="95" t="s">
        <v>87</v>
      </c>
      <c r="B393" s="59">
        <v>53.7</v>
      </c>
      <c r="C393" s="59">
        <v>61.1</v>
      </c>
      <c r="D393" s="59">
        <v>58.8</v>
      </c>
      <c r="E393" s="59">
        <v>54.8</v>
      </c>
      <c r="F393" s="59">
        <v>53.3</v>
      </c>
      <c r="G393" s="59">
        <v>46</v>
      </c>
      <c r="H393" s="59">
        <v>41.2</v>
      </c>
      <c r="I393" s="59">
        <v>40.4</v>
      </c>
      <c r="J393" s="59">
        <v>44.7</v>
      </c>
      <c r="K393" s="29">
        <v>44.9</v>
      </c>
      <c r="L393" s="59">
        <v>45</v>
      </c>
      <c r="M393" s="59">
        <v>43.6</v>
      </c>
      <c r="N393" s="59">
        <v>47.8</v>
      </c>
      <c r="O393" s="24"/>
      <c r="P393" s="24"/>
      <c r="Q393" s="24"/>
    </row>
    <row r="394" spans="1:17" ht="12.75" customHeight="1">
      <c r="A394" s="95" t="s">
        <v>1</v>
      </c>
      <c r="B394" s="59">
        <v>49.5</v>
      </c>
      <c r="C394" s="59">
        <v>53.2</v>
      </c>
      <c r="D394" s="59">
        <v>58.5</v>
      </c>
      <c r="E394" s="59">
        <v>59.5</v>
      </c>
      <c r="F394" s="59">
        <v>63.4</v>
      </c>
      <c r="G394" s="59">
        <v>60.8</v>
      </c>
      <c r="H394" s="59">
        <v>65</v>
      </c>
      <c r="I394" s="59">
        <v>65</v>
      </c>
      <c r="J394" s="59">
        <v>66.7</v>
      </c>
      <c r="K394" s="29">
        <v>66.599999999999994</v>
      </c>
      <c r="L394" s="59">
        <v>68.5</v>
      </c>
      <c r="M394" s="59">
        <v>68.5</v>
      </c>
      <c r="N394" s="59">
        <v>62.9</v>
      </c>
      <c r="O394" s="24"/>
      <c r="P394" s="24"/>
      <c r="Q394" s="24"/>
    </row>
    <row r="395" spans="1:17" ht="12.75" customHeight="1">
      <c r="A395" s="95" t="s">
        <v>2</v>
      </c>
      <c r="B395" s="82">
        <v>75.599999999999994</v>
      </c>
      <c r="C395" s="82">
        <v>74.8</v>
      </c>
      <c r="D395" s="82">
        <v>77.3</v>
      </c>
      <c r="E395" s="82">
        <v>81.5</v>
      </c>
      <c r="F395" s="82">
        <v>81.2</v>
      </c>
      <c r="G395" s="82">
        <v>82.1</v>
      </c>
      <c r="H395" s="82">
        <v>92.9</v>
      </c>
      <c r="I395" s="82">
        <v>84.4</v>
      </c>
      <c r="J395" s="82">
        <v>86.7</v>
      </c>
      <c r="K395" s="54">
        <v>83.2</v>
      </c>
      <c r="L395" s="82">
        <v>83.3</v>
      </c>
      <c r="M395" s="82">
        <v>82.5</v>
      </c>
      <c r="N395" s="59">
        <v>81.5</v>
      </c>
      <c r="O395" s="24"/>
      <c r="P395" s="24"/>
      <c r="Q395" s="24"/>
    </row>
    <row r="396" spans="1:17" ht="12.75" customHeight="1">
      <c r="A396" s="95" t="s">
        <v>4</v>
      </c>
      <c r="B396" s="59">
        <v>94</v>
      </c>
      <c r="C396" s="59">
        <v>93.5</v>
      </c>
      <c r="D396" s="59">
        <v>92.2</v>
      </c>
      <c r="E396" s="59">
        <v>92.6</v>
      </c>
      <c r="F396" s="59">
        <v>88.9</v>
      </c>
      <c r="G396" s="59">
        <v>90.1</v>
      </c>
      <c r="H396" s="59">
        <v>92.3</v>
      </c>
      <c r="I396" s="59">
        <v>90</v>
      </c>
      <c r="J396" s="59">
        <v>90.4</v>
      </c>
      <c r="K396" s="29">
        <v>84.4</v>
      </c>
      <c r="L396" s="59">
        <v>77.099999999999994</v>
      </c>
      <c r="M396" s="59">
        <v>76.599999999999994</v>
      </c>
      <c r="N396" s="59">
        <v>88.3</v>
      </c>
      <c r="O396" s="24"/>
      <c r="P396" s="24"/>
      <c r="Q396" s="24"/>
    </row>
    <row r="397" spans="1:17" ht="12.75" customHeight="1">
      <c r="A397" s="95" t="s">
        <v>3</v>
      </c>
      <c r="B397" s="59">
        <v>71.400000000000006</v>
      </c>
      <c r="C397" s="59">
        <v>70.900000000000006</v>
      </c>
      <c r="D397" s="59">
        <v>69.8</v>
      </c>
      <c r="E397" s="59">
        <v>69.2</v>
      </c>
      <c r="F397" s="59">
        <v>71.8</v>
      </c>
      <c r="G397" s="59">
        <v>72.900000000000006</v>
      </c>
      <c r="H397" s="59">
        <v>76.900000000000006</v>
      </c>
      <c r="I397" s="59">
        <v>77.5</v>
      </c>
      <c r="J397" s="59">
        <v>78.400000000000006</v>
      </c>
      <c r="K397" s="29">
        <v>78.3</v>
      </c>
      <c r="L397" s="59">
        <v>79.3</v>
      </c>
      <c r="M397" s="59">
        <v>80.900000000000006</v>
      </c>
      <c r="N397" s="59">
        <v>72.5</v>
      </c>
      <c r="O397" s="24"/>
      <c r="P397" s="24"/>
      <c r="Q397" s="24"/>
    </row>
    <row r="398" spans="1:17" ht="12.75" customHeight="1">
      <c r="A398" s="95" t="s">
        <v>90</v>
      </c>
      <c r="B398" s="59">
        <v>76.900000000000006</v>
      </c>
      <c r="C398" s="59">
        <v>74.8</v>
      </c>
      <c r="D398" s="59">
        <v>77.8</v>
      </c>
      <c r="E398" s="59">
        <v>75.900000000000006</v>
      </c>
      <c r="F398" s="59">
        <v>77.2</v>
      </c>
      <c r="G398" s="59">
        <v>77.5</v>
      </c>
      <c r="H398" s="59">
        <v>80.2</v>
      </c>
      <c r="I398" s="59">
        <v>81.7</v>
      </c>
      <c r="J398" s="59">
        <v>82.7</v>
      </c>
      <c r="K398" s="29">
        <v>81.7</v>
      </c>
      <c r="L398" s="59">
        <v>83.9</v>
      </c>
      <c r="M398" s="59">
        <v>84.7</v>
      </c>
      <c r="N398" s="59">
        <v>77.900000000000006</v>
      </c>
      <c r="O398" s="24"/>
      <c r="P398" s="24"/>
      <c r="Q398" s="24"/>
    </row>
    <row r="399" spans="1:17" ht="12.75" customHeight="1">
      <c r="A399" s="95" t="s">
        <v>91</v>
      </c>
      <c r="B399" s="59">
        <v>69.5</v>
      </c>
      <c r="C399" s="59">
        <v>68.900000000000006</v>
      </c>
      <c r="D399" s="59">
        <v>64.5</v>
      </c>
      <c r="E399" s="59">
        <v>62.7</v>
      </c>
      <c r="F399" s="59">
        <v>60.8</v>
      </c>
      <c r="G399" s="59">
        <v>59.1</v>
      </c>
      <c r="H399" s="59">
        <v>57.8</v>
      </c>
      <c r="I399" s="59">
        <v>61.3</v>
      </c>
      <c r="J399" s="59">
        <v>62.6</v>
      </c>
      <c r="K399" s="29">
        <v>65.900000000000006</v>
      </c>
      <c r="L399" s="59">
        <v>66.8</v>
      </c>
      <c r="M399" s="59">
        <v>69.3</v>
      </c>
      <c r="N399" s="59">
        <v>61.3</v>
      </c>
      <c r="O399" s="24"/>
      <c r="P399" s="24"/>
      <c r="Q399" s="24"/>
    </row>
    <row r="400" spans="1:17" ht="12.75" customHeight="1">
      <c r="A400" s="95" t="s">
        <v>92</v>
      </c>
      <c r="B400" s="59">
        <v>59.9</v>
      </c>
      <c r="C400" s="59">
        <v>60.3</v>
      </c>
      <c r="D400" s="59">
        <v>57.9</v>
      </c>
      <c r="E400" s="59">
        <v>60</v>
      </c>
      <c r="F400" s="59">
        <v>61.3</v>
      </c>
      <c r="G400" s="59">
        <v>60.3</v>
      </c>
      <c r="H400" s="59">
        <v>59.8</v>
      </c>
      <c r="I400" s="59">
        <v>58.2</v>
      </c>
      <c r="J400" s="59">
        <v>58.7</v>
      </c>
      <c r="K400" s="29">
        <v>63.2</v>
      </c>
      <c r="L400" s="59">
        <v>67</v>
      </c>
      <c r="M400" s="59">
        <v>74.5</v>
      </c>
      <c r="N400" s="59">
        <v>61.2</v>
      </c>
      <c r="O400" s="24"/>
      <c r="P400" s="24"/>
      <c r="Q400" s="24"/>
    </row>
    <row r="401" spans="1:30" ht="12.75" customHeight="1">
      <c r="A401" s="95" t="s">
        <v>93</v>
      </c>
      <c r="B401" s="59">
        <v>67.3</v>
      </c>
      <c r="C401" s="59">
        <v>67</v>
      </c>
      <c r="D401" s="59">
        <v>66</v>
      </c>
      <c r="E401" s="59">
        <v>67.2</v>
      </c>
      <c r="F401" s="59">
        <v>67.900000000000006</v>
      </c>
      <c r="G401" s="59">
        <v>67</v>
      </c>
      <c r="H401" s="59">
        <v>68.8</v>
      </c>
      <c r="I401" s="59">
        <v>69.2</v>
      </c>
      <c r="J401" s="59">
        <v>69.3</v>
      </c>
      <c r="K401" s="29">
        <v>69.900000000000006</v>
      </c>
      <c r="L401" s="59">
        <v>70.400000000000006</v>
      </c>
      <c r="M401" s="59">
        <v>73</v>
      </c>
      <c r="N401" s="59">
        <v>68</v>
      </c>
      <c r="O401" s="24"/>
      <c r="P401" s="24"/>
      <c r="Q401" s="24"/>
    </row>
    <row r="402" spans="1:30" ht="12.75" customHeight="1">
      <c r="A402" s="95" t="s">
        <v>94</v>
      </c>
      <c r="B402" s="59">
        <v>64.8</v>
      </c>
      <c r="C402" s="59">
        <v>64.099999999999994</v>
      </c>
      <c r="D402" s="59">
        <v>66.5</v>
      </c>
      <c r="E402" s="59">
        <v>67.3</v>
      </c>
      <c r="F402" s="59">
        <v>68.599999999999994</v>
      </c>
      <c r="G402" s="59">
        <v>68.900000000000006</v>
      </c>
      <c r="H402" s="59">
        <v>68.099999999999994</v>
      </c>
      <c r="I402" s="59">
        <v>68.3</v>
      </c>
      <c r="J402" s="59">
        <v>67.7</v>
      </c>
      <c r="K402" s="29">
        <v>69.599999999999994</v>
      </c>
      <c r="L402" s="59">
        <v>75.7</v>
      </c>
      <c r="M402" s="59">
        <v>76.8</v>
      </c>
      <c r="N402" s="59">
        <v>68.599999999999994</v>
      </c>
      <c r="O402" s="57"/>
      <c r="P402" s="24"/>
      <c r="Q402" s="24"/>
    </row>
    <row r="403" spans="1:30" ht="12.75" customHeight="1">
      <c r="A403" s="54" t="s">
        <v>95</v>
      </c>
      <c r="B403" s="57">
        <v>69.900000000000006</v>
      </c>
      <c r="C403" s="57">
        <v>70.8</v>
      </c>
      <c r="D403" s="57">
        <v>72.099999999999994</v>
      </c>
      <c r="E403" s="57">
        <v>72.900000000000006</v>
      </c>
      <c r="F403" s="57">
        <v>72.599999999999994</v>
      </c>
      <c r="G403" s="57">
        <v>65.400000000000006</v>
      </c>
      <c r="H403" s="57">
        <v>67.599999999999994</v>
      </c>
      <c r="I403" s="83">
        <v>68.900000000000006</v>
      </c>
      <c r="J403" s="83">
        <v>70.5</v>
      </c>
      <c r="K403" s="95">
        <v>69.599999999999994</v>
      </c>
      <c r="L403" s="83">
        <v>68.2</v>
      </c>
      <c r="M403" s="83">
        <v>74.7</v>
      </c>
      <c r="N403" s="82">
        <v>70.3</v>
      </c>
      <c r="O403" s="24"/>
      <c r="P403" s="24"/>
      <c r="Q403" s="24"/>
    </row>
    <row r="404" spans="1:30" ht="12.75" customHeight="1">
      <c r="A404" s="54" t="s">
        <v>114</v>
      </c>
      <c r="B404" s="57">
        <v>56.2</v>
      </c>
      <c r="C404" s="57">
        <v>59.4</v>
      </c>
      <c r="D404" s="57">
        <v>59</v>
      </c>
      <c r="E404" s="57">
        <v>59.7</v>
      </c>
      <c r="F404" s="57">
        <v>61.6</v>
      </c>
      <c r="G404" s="57">
        <v>59.7</v>
      </c>
      <c r="H404" s="57">
        <v>60.6</v>
      </c>
      <c r="I404" s="57">
        <v>57.599999999999987</v>
      </c>
      <c r="J404" s="57">
        <v>55.000000000000007</v>
      </c>
      <c r="K404" s="24">
        <v>54.900000000000013</v>
      </c>
      <c r="L404" s="57">
        <v>56.499999999999993</v>
      </c>
      <c r="M404" s="57">
        <v>60.3</v>
      </c>
      <c r="N404" s="57">
        <v>59.6</v>
      </c>
      <c r="O404" s="24"/>
      <c r="P404" s="24"/>
      <c r="Q404" s="24"/>
    </row>
    <row r="405" spans="1:30" ht="12.75" customHeight="1">
      <c r="A405" s="54" t="s">
        <v>120</v>
      </c>
      <c r="B405" s="57">
        <v>57.099999999999987</v>
      </c>
      <c r="C405" s="57">
        <v>59.3</v>
      </c>
      <c r="D405" s="57">
        <v>60.099999999999987</v>
      </c>
      <c r="E405" s="57">
        <v>63.4</v>
      </c>
      <c r="F405" s="57">
        <v>65.7</v>
      </c>
      <c r="G405" s="57">
        <v>69.3</v>
      </c>
      <c r="H405" s="57">
        <v>72.8</v>
      </c>
      <c r="I405" s="57">
        <v>70</v>
      </c>
      <c r="J405" s="57">
        <v>71.099999999999994</v>
      </c>
      <c r="K405" s="24">
        <v>71.2</v>
      </c>
      <c r="L405" s="57">
        <v>72.899999999999991</v>
      </c>
      <c r="M405" s="82">
        <v>74.5</v>
      </c>
      <c r="N405" s="82">
        <v>66.3</v>
      </c>
      <c r="O405" s="24"/>
      <c r="P405" s="24"/>
      <c r="Q405" s="24"/>
    </row>
    <row r="406" spans="1:30" ht="12.75" customHeight="1">
      <c r="A406" s="54" t="s">
        <v>121</v>
      </c>
      <c r="B406" s="57">
        <v>78.3</v>
      </c>
      <c r="C406" s="71">
        <v>76.400000000000006</v>
      </c>
      <c r="D406" s="57">
        <v>84.3</v>
      </c>
      <c r="E406" s="57">
        <v>85.9</v>
      </c>
      <c r="F406" s="57">
        <v>87.7</v>
      </c>
      <c r="G406" s="57">
        <v>96.3</v>
      </c>
      <c r="H406" s="57">
        <v>98.6</v>
      </c>
      <c r="I406" s="57">
        <v>104</v>
      </c>
      <c r="J406" s="57">
        <v>99.4</v>
      </c>
      <c r="K406" s="71">
        <v>95.899999999999991</v>
      </c>
      <c r="L406" s="57">
        <v>98.3</v>
      </c>
      <c r="M406" s="82">
        <v>98.2</v>
      </c>
      <c r="N406" s="82">
        <v>91.4</v>
      </c>
      <c r="O406" s="24"/>
      <c r="P406" s="24"/>
      <c r="Q406" s="24"/>
    </row>
    <row r="407" spans="1:30" ht="12.75" customHeight="1">
      <c r="A407" s="54" t="s">
        <v>263</v>
      </c>
      <c r="B407" s="57">
        <v>93</v>
      </c>
      <c r="C407" s="71">
        <v>85.9</v>
      </c>
      <c r="D407" s="57">
        <v>86.4</v>
      </c>
      <c r="E407" s="57">
        <v>80</v>
      </c>
      <c r="F407" s="57">
        <v>84.4</v>
      </c>
      <c r="G407" s="57">
        <v>80.2</v>
      </c>
      <c r="H407" s="57">
        <v>79.8</v>
      </c>
      <c r="I407" s="57">
        <v>80.3</v>
      </c>
      <c r="J407" s="57">
        <v>76</v>
      </c>
      <c r="K407" s="57">
        <v>85.3</v>
      </c>
      <c r="L407" s="57">
        <v>91.3</v>
      </c>
      <c r="M407" s="82">
        <v>96</v>
      </c>
      <c r="N407" s="82">
        <v>84.8</v>
      </c>
      <c r="O407" s="24"/>
      <c r="P407" s="24"/>
      <c r="Q407" s="24"/>
    </row>
    <row r="408" spans="1:30" ht="12.75" customHeight="1">
      <c r="A408" s="54" t="s">
        <v>357</v>
      </c>
      <c r="B408" s="57">
        <v>76.400000000000006</v>
      </c>
      <c r="C408" s="71">
        <v>76.3</v>
      </c>
      <c r="D408" s="57">
        <v>75.099999999999994</v>
      </c>
      <c r="E408" s="57">
        <v>72.400000000000006</v>
      </c>
      <c r="F408" s="57">
        <v>73.2</v>
      </c>
      <c r="G408" s="57">
        <v>76.400000000000006</v>
      </c>
      <c r="H408" s="57">
        <v>77.599999999999994</v>
      </c>
      <c r="I408" s="57">
        <v>81.8</v>
      </c>
      <c r="J408" s="57">
        <v>80.8</v>
      </c>
      <c r="K408" s="57">
        <v>83.2</v>
      </c>
      <c r="L408" s="57">
        <v>81.900000000000006</v>
      </c>
      <c r="M408" s="82">
        <v>83.9</v>
      </c>
      <c r="N408" s="82">
        <v>73.599999999999994</v>
      </c>
      <c r="O408" s="24"/>
      <c r="P408" s="24"/>
      <c r="Q408" s="24"/>
    </row>
    <row r="409" spans="1:30" ht="12.75" customHeight="1" thickBot="1">
      <c r="A409" s="81" t="s">
        <v>383</v>
      </c>
      <c r="B409" s="62"/>
      <c r="C409" s="79"/>
      <c r="D409" s="62"/>
      <c r="E409" s="62"/>
      <c r="F409" s="62"/>
      <c r="G409" s="62"/>
      <c r="H409" s="62"/>
      <c r="I409" s="62"/>
      <c r="J409" s="62"/>
      <c r="K409" s="62"/>
      <c r="L409" s="62"/>
      <c r="M409" s="157"/>
      <c r="N409" s="157"/>
      <c r="O409" s="24"/>
      <c r="P409" s="24"/>
      <c r="Q409" s="24"/>
    </row>
    <row r="410" spans="1:30" ht="12.75" customHeight="1">
      <c r="A410" s="54" t="s">
        <v>270</v>
      </c>
      <c r="B410" s="57"/>
      <c r="C410" s="57"/>
      <c r="D410" s="57"/>
      <c r="E410" s="57"/>
      <c r="F410" s="57"/>
      <c r="G410" s="57"/>
      <c r="H410" s="57"/>
      <c r="I410" s="57"/>
      <c r="J410" s="57"/>
      <c r="K410" s="24"/>
      <c r="L410" s="57"/>
      <c r="M410" s="57"/>
      <c r="N410" s="57"/>
      <c r="O410" s="24"/>
      <c r="P410" s="24"/>
      <c r="Q410" s="24"/>
    </row>
    <row r="411" spans="1:30" ht="12.75" customHeight="1">
      <c r="A411" s="54"/>
      <c r="B411" s="24"/>
      <c r="C411" s="24"/>
      <c r="D411" s="57"/>
      <c r="E411" s="24"/>
      <c r="F411" s="57"/>
      <c r="G411" s="24"/>
      <c r="H411" s="24"/>
      <c r="I411" s="24"/>
      <c r="J411" s="24"/>
      <c r="K411" s="24"/>
      <c r="L411" s="24"/>
      <c r="M411" s="24"/>
      <c r="N411" s="24"/>
      <c r="O411" s="24"/>
      <c r="P411" s="24"/>
      <c r="Q411" s="24"/>
    </row>
    <row r="412" spans="1:30" ht="12.75" customHeight="1" thickBot="1">
      <c r="A412" s="8" t="s">
        <v>386</v>
      </c>
      <c r="B412" s="8"/>
      <c r="C412" s="8"/>
      <c r="D412" s="8"/>
      <c r="E412" s="8"/>
      <c r="F412" s="8"/>
      <c r="G412" s="8"/>
      <c r="H412" s="28"/>
      <c r="I412" s="28"/>
      <c r="J412" s="28"/>
      <c r="K412" s="28"/>
      <c r="L412" s="28"/>
      <c r="M412" s="28"/>
      <c r="N412" s="24"/>
      <c r="O412" s="29"/>
      <c r="P412" s="29"/>
      <c r="Q412" s="29"/>
      <c r="R412" s="12"/>
      <c r="S412" s="12"/>
      <c r="T412" s="12"/>
      <c r="U412" s="12"/>
      <c r="V412" s="12"/>
      <c r="W412" s="12"/>
      <c r="X412" s="12"/>
      <c r="Y412" s="12"/>
      <c r="Z412" s="12"/>
      <c r="AA412" s="12"/>
      <c r="AB412" s="12"/>
      <c r="AC412" s="12"/>
      <c r="AD412" s="12"/>
    </row>
    <row r="413" spans="1:30" ht="12.75" customHeight="1" thickBot="1">
      <c r="A413" s="219" t="s">
        <v>83</v>
      </c>
      <c r="B413" s="342"/>
      <c r="C413" s="342"/>
      <c r="D413" s="342"/>
      <c r="E413" s="342"/>
      <c r="F413" s="342"/>
      <c r="G413" s="327" t="s">
        <v>123</v>
      </c>
      <c r="H413" s="342"/>
      <c r="I413" s="342"/>
      <c r="J413" s="342"/>
      <c r="K413" s="342"/>
      <c r="L413" s="342"/>
      <c r="M413" s="342"/>
      <c r="N413" s="24"/>
      <c r="O413" s="29"/>
      <c r="P413" s="30"/>
      <c r="Q413" s="29"/>
      <c r="R413" s="12"/>
      <c r="S413" s="15"/>
      <c r="T413" s="15"/>
      <c r="U413" s="15"/>
      <c r="V413" s="15"/>
      <c r="W413" s="15"/>
      <c r="X413" s="15"/>
      <c r="Y413" s="15"/>
      <c r="Z413" s="15"/>
      <c r="AA413" s="15"/>
      <c r="AB413" s="15"/>
      <c r="AC413" s="15"/>
      <c r="AD413" s="15"/>
    </row>
    <row r="414" spans="1:30" ht="12.75" customHeight="1" thickBot="1">
      <c r="A414" s="220" t="s">
        <v>38</v>
      </c>
      <c r="B414" s="341" t="s">
        <v>106</v>
      </c>
      <c r="C414" s="341" t="s">
        <v>82</v>
      </c>
      <c r="D414" s="341" t="s">
        <v>52</v>
      </c>
      <c r="E414" s="341" t="s">
        <v>102</v>
      </c>
      <c r="F414" s="341" t="s">
        <v>100</v>
      </c>
      <c r="G414" s="341" t="s">
        <v>103</v>
      </c>
      <c r="H414" s="341" t="s">
        <v>107</v>
      </c>
      <c r="I414" s="341" t="s">
        <v>101</v>
      </c>
      <c r="J414" s="341" t="s">
        <v>104</v>
      </c>
      <c r="K414" s="341" t="s">
        <v>18</v>
      </c>
      <c r="L414" s="341" t="s">
        <v>105</v>
      </c>
      <c r="M414" s="341" t="s">
        <v>19</v>
      </c>
      <c r="N414" s="24"/>
      <c r="O414" s="29"/>
      <c r="P414" s="30"/>
      <c r="Q414" s="29"/>
      <c r="R414" s="12"/>
      <c r="S414" s="15"/>
      <c r="T414" s="15"/>
      <c r="U414" s="15"/>
      <c r="V414" s="15"/>
      <c r="W414" s="15"/>
      <c r="X414" s="15"/>
      <c r="Y414" s="15"/>
      <c r="Z414" s="15"/>
      <c r="AA414" s="15"/>
      <c r="AB414" s="15"/>
      <c r="AC414" s="15"/>
      <c r="AD414" s="15"/>
    </row>
    <row r="415" spans="1:30" ht="12.75" customHeight="1">
      <c r="A415" s="24"/>
      <c r="B415" s="200"/>
      <c r="C415" s="201"/>
      <c r="D415" s="201"/>
      <c r="E415" s="201"/>
      <c r="F415" s="201"/>
      <c r="G415" s="200" t="s">
        <v>108</v>
      </c>
      <c r="H415" s="201"/>
      <c r="I415" s="201"/>
      <c r="J415" s="201"/>
      <c r="K415" s="201"/>
      <c r="L415" s="201"/>
      <c r="M415" s="201"/>
      <c r="N415" s="24"/>
      <c r="O415" s="13"/>
      <c r="P415" s="16"/>
      <c r="Q415" s="29"/>
      <c r="R415" s="12"/>
      <c r="S415" s="12"/>
      <c r="T415" s="12"/>
      <c r="U415" s="12"/>
      <c r="V415" s="12"/>
      <c r="W415" s="12"/>
      <c r="X415" s="12"/>
      <c r="Y415" s="12"/>
      <c r="Z415" s="12"/>
      <c r="AA415" s="12"/>
      <c r="AB415" s="12"/>
      <c r="AC415" s="12"/>
      <c r="AD415" s="12"/>
    </row>
    <row r="416" spans="1:30" ht="12.75" customHeight="1">
      <c r="A416" s="95" t="s">
        <v>64</v>
      </c>
      <c r="B416" s="57">
        <f t="shared" ref="B416:M416" si="6">B372-B181</f>
        <v>-15.030000000000001</v>
      </c>
      <c r="C416" s="57">
        <f t="shared" si="6"/>
        <v>-9.5300000000000011</v>
      </c>
      <c r="D416" s="57">
        <f t="shared" si="6"/>
        <v>-2.7199999999999989</v>
      </c>
      <c r="E416" s="57">
        <f t="shared" si="6"/>
        <v>-2.9500000000000028</v>
      </c>
      <c r="F416" s="57">
        <f t="shared" si="6"/>
        <v>-2.1400000000000006</v>
      </c>
      <c r="G416" s="57">
        <f t="shared" si="6"/>
        <v>-2.7099999999999937</v>
      </c>
      <c r="H416" s="57">
        <f t="shared" si="6"/>
        <v>-4.4600000000000009</v>
      </c>
      <c r="I416" s="57">
        <f t="shared" si="6"/>
        <v>-4.730000000000004</v>
      </c>
      <c r="J416" s="57">
        <f t="shared" si="6"/>
        <v>-3.4400000000000048</v>
      </c>
      <c r="K416" s="24">
        <f t="shared" si="6"/>
        <v>-6.1899999999999977</v>
      </c>
      <c r="L416" s="57">
        <f t="shared" si="6"/>
        <v>-5</v>
      </c>
      <c r="M416" s="57">
        <f t="shared" si="6"/>
        <v>-7.5</v>
      </c>
      <c r="N416" s="24"/>
      <c r="O416" s="29"/>
      <c r="P416" s="63"/>
      <c r="Q416" s="60"/>
      <c r="R416" s="14"/>
      <c r="S416" s="14"/>
      <c r="T416" s="14"/>
      <c r="U416" s="14"/>
      <c r="V416" s="14"/>
      <c r="W416" s="14"/>
      <c r="X416" s="14"/>
      <c r="Y416" s="14"/>
      <c r="Z416" s="14"/>
      <c r="AA416" s="14"/>
      <c r="AB416" s="14"/>
      <c r="AC416" s="14"/>
      <c r="AD416" s="14"/>
    </row>
    <row r="417" spans="1:30" ht="12.75" customHeight="1">
      <c r="A417" s="95" t="s">
        <v>65</v>
      </c>
      <c r="B417" s="57">
        <f t="shared" ref="B417:M417" si="7">B373-B182</f>
        <v>0.37999999999999545</v>
      </c>
      <c r="C417" s="57">
        <f t="shared" si="7"/>
        <v>-1.6400000000000006</v>
      </c>
      <c r="D417" s="57">
        <f t="shared" si="7"/>
        <v>0.59000000000000341</v>
      </c>
      <c r="E417" s="57">
        <f t="shared" si="7"/>
        <v>2.3100000000000023</v>
      </c>
      <c r="F417" s="57">
        <f t="shared" si="7"/>
        <v>-2.9500000000000028</v>
      </c>
      <c r="G417" s="57">
        <f t="shared" si="7"/>
        <v>-4.4799999999999969</v>
      </c>
      <c r="H417" s="57">
        <f t="shared" si="7"/>
        <v>-5.8400000000000034</v>
      </c>
      <c r="I417" s="57">
        <f t="shared" si="7"/>
        <v>-5.6099999999999994</v>
      </c>
      <c r="J417" s="57">
        <f t="shared" si="7"/>
        <v>-5.539999999999992</v>
      </c>
      <c r="K417" s="24">
        <f t="shared" si="7"/>
        <v>-8.8400000000000034</v>
      </c>
      <c r="L417" s="57">
        <f t="shared" si="7"/>
        <v>-9.86</v>
      </c>
      <c r="M417" s="57">
        <f t="shared" si="7"/>
        <v>-7.5600000000000023</v>
      </c>
      <c r="N417" s="24"/>
      <c r="O417" s="29"/>
      <c r="P417" s="126"/>
      <c r="Q417" s="60"/>
      <c r="R417" s="14"/>
      <c r="S417" s="14"/>
      <c r="T417" s="14"/>
      <c r="U417" s="14"/>
      <c r="V417" s="14"/>
      <c r="W417" s="14"/>
      <c r="X417" s="14"/>
      <c r="Y417" s="14"/>
      <c r="Z417" s="14"/>
      <c r="AA417" s="14"/>
      <c r="AB417" s="14"/>
      <c r="AC417" s="14"/>
      <c r="AD417" s="14"/>
    </row>
    <row r="418" spans="1:30" ht="12.75" customHeight="1">
      <c r="A418" s="95" t="s">
        <v>66</v>
      </c>
      <c r="B418" s="57">
        <f t="shared" ref="B418:M418" si="8">B374-B183</f>
        <v>-14.369999999999997</v>
      </c>
      <c r="C418" s="57">
        <f t="shared" si="8"/>
        <v>-9.1800000000000068</v>
      </c>
      <c r="D418" s="57">
        <f t="shared" si="8"/>
        <v>-8.2400000000000091</v>
      </c>
      <c r="E418" s="57">
        <f t="shared" si="8"/>
        <v>-6.4900000000000091</v>
      </c>
      <c r="F418" s="57">
        <f t="shared" si="8"/>
        <v>-6.7299999999999969</v>
      </c>
      <c r="G418" s="57">
        <f t="shared" si="8"/>
        <v>-6.230000000000004</v>
      </c>
      <c r="H418" s="57">
        <f t="shared" si="8"/>
        <v>-7.0799999999999983</v>
      </c>
      <c r="I418" s="57">
        <f t="shared" si="8"/>
        <v>-7.3600000000000065</v>
      </c>
      <c r="J418" s="57">
        <f t="shared" si="8"/>
        <v>-8.2000000000000028</v>
      </c>
      <c r="K418" s="24">
        <f t="shared" si="8"/>
        <v>-10.629999999999995</v>
      </c>
      <c r="L418" s="57">
        <f t="shared" si="8"/>
        <v>-18.170000000000002</v>
      </c>
      <c r="M418" s="57">
        <f t="shared" si="8"/>
        <v>-18.270000000000003</v>
      </c>
      <c r="N418" s="24"/>
      <c r="O418" s="29"/>
      <c r="P418" s="63"/>
      <c r="Q418" s="60"/>
      <c r="R418" s="14"/>
      <c r="S418" s="14"/>
      <c r="T418" s="14"/>
      <c r="U418" s="14"/>
      <c r="V418" s="14"/>
      <c r="W418" s="14"/>
      <c r="X418" s="14"/>
      <c r="Y418" s="14"/>
      <c r="Z418" s="14"/>
      <c r="AA418" s="14"/>
      <c r="AB418" s="14"/>
      <c r="AC418" s="14"/>
      <c r="AD418" s="14"/>
    </row>
    <row r="419" spans="1:30" ht="12.75" customHeight="1">
      <c r="A419" s="95" t="s">
        <v>67</v>
      </c>
      <c r="B419" s="57">
        <f t="shared" ref="B419:M419" si="9">B375-B184</f>
        <v>-9.4300000000000068</v>
      </c>
      <c r="C419" s="57">
        <f t="shared" si="9"/>
        <v>-8.7600000000000051</v>
      </c>
      <c r="D419" s="57">
        <f t="shared" si="9"/>
        <v>-5.8499999999999943</v>
      </c>
      <c r="E419" s="57">
        <f t="shared" si="9"/>
        <v>-5.9099999999999966</v>
      </c>
      <c r="F419" s="57">
        <f t="shared" si="9"/>
        <v>-8.6900000000000119</v>
      </c>
      <c r="G419" s="57">
        <f t="shared" si="9"/>
        <v>-12.030000000000001</v>
      </c>
      <c r="H419" s="57">
        <f t="shared" si="9"/>
        <v>-16.399999999999991</v>
      </c>
      <c r="I419" s="57">
        <f t="shared" si="9"/>
        <v>-15.319999999999993</v>
      </c>
      <c r="J419" s="57">
        <f t="shared" si="9"/>
        <v>-17.519999999999996</v>
      </c>
      <c r="K419" s="24">
        <f t="shared" si="9"/>
        <v>-19.53</v>
      </c>
      <c r="L419" s="57">
        <f t="shared" si="9"/>
        <v>-15.010000000000005</v>
      </c>
      <c r="M419" s="57">
        <f t="shared" si="9"/>
        <v>-16.210000000000008</v>
      </c>
      <c r="N419" s="24"/>
      <c r="O419" s="29"/>
      <c r="P419" s="63"/>
      <c r="Q419" s="60"/>
      <c r="R419" s="14"/>
      <c r="S419" s="14"/>
      <c r="T419" s="14"/>
      <c r="U419" s="14"/>
      <c r="V419" s="14"/>
      <c r="W419" s="14"/>
      <c r="X419" s="14"/>
      <c r="Y419" s="14"/>
      <c r="Z419" s="14"/>
      <c r="AA419" s="14"/>
      <c r="AB419" s="14"/>
      <c r="AC419" s="14"/>
      <c r="AD419" s="14"/>
    </row>
    <row r="420" spans="1:30" ht="12.75" customHeight="1">
      <c r="A420" s="95" t="s">
        <v>68</v>
      </c>
      <c r="B420" s="57">
        <f t="shared" ref="B420:M420" si="10">B376-B185</f>
        <v>3.9999999999992042E-2</v>
      </c>
      <c r="C420" s="57">
        <f t="shared" si="10"/>
        <v>0.35999999999999943</v>
      </c>
      <c r="D420" s="57">
        <f t="shared" si="10"/>
        <v>-0.67999999999999972</v>
      </c>
      <c r="E420" s="57">
        <f t="shared" si="10"/>
        <v>2.7900000000000063</v>
      </c>
      <c r="F420" s="57">
        <f t="shared" si="10"/>
        <v>-3.75</v>
      </c>
      <c r="G420" s="57">
        <f t="shared" si="10"/>
        <v>-4.9599999999999937</v>
      </c>
      <c r="H420" s="57">
        <f t="shared" si="10"/>
        <v>-4.2600000000000051</v>
      </c>
      <c r="I420" s="57">
        <f t="shared" si="10"/>
        <v>-5.8100000000000023</v>
      </c>
      <c r="J420" s="57">
        <f t="shared" si="10"/>
        <v>-5.7999999999999972</v>
      </c>
      <c r="K420" s="24">
        <f t="shared" si="10"/>
        <v>-6.3799999999999955</v>
      </c>
      <c r="L420" s="57">
        <f t="shared" si="10"/>
        <v>-3.9600000000000009</v>
      </c>
      <c r="M420" s="57">
        <f t="shared" si="10"/>
        <v>-5.6600000000000037</v>
      </c>
      <c r="N420" s="24"/>
      <c r="O420" s="29"/>
      <c r="P420" s="63"/>
      <c r="Q420" s="60"/>
      <c r="R420" s="14"/>
      <c r="S420" s="14"/>
      <c r="T420" s="14"/>
      <c r="U420" s="14"/>
      <c r="V420" s="14"/>
      <c r="W420" s="14"/>
      <c r="X420" s="14"/>
      <c r="Y420" s="14"/>
      <c r="Z420" s="14"/>
      <c r="AA420" s="14"/>
      <c r="AB420" s="14"/>
      <c r="AC420" s="14"/>
      <c r="AD420" s="14"/>
    </row>
    <row r="421" spans="1:30" ht="12.75" customHeight="1">
      <c r="A421" s="95" t="s">
        <v>69</v>
      </c>
      <c r="B421" s="57">
        <f t="shared" ref="B421:M421" si="11">B377-B186</f>
        <v>-7.3599999999999994</v>
      </c>
      <c r="C421" s="57">
        <f t="shared" si="11"/>
        <v>-4.0900000000000034</v>
      </c>
      <c r="D421" s="57">
        <f t="shared" si="11"/>
        <v>1.3399999999999963</v>
      </c>
      <c r="E421" s="57">
        <f t="shared" si="11"/>
        <v>-3.3499999999999943</v>
      </c>
      <c r="F421" s="57">
        <f t="shared" si="11"/>
        <v>-4.1200000000000045</v>
      </c>
      <c r="G421" s="57">
        <f t="shared" si="11"/>
        <v>-7.6199999999999974</v>
      </c>
      <c r="H421" s="57">
        <f t="shared" si="11"/>
        <v>-8.240000000000002</v>
      </c>
      <c r="I421" s="57">
        <f t="shared" si="11"/>
        <v>-6.1099999999999994</v>
      </c>
      <c r="J421" s="57">
        <f t="shared" si="11"/>
        <v>-6.3799999999999955</v>
      </c>
      <c r="K421" s="24">
        <f t="shared" si="11"/>
        <v>-6.8000000000000043</v>
      </c>
      <c r="L421" s="57">
        <f t="shared" si="11"/>
        <v>-4.6299999999999955</v>
      </c>
      <c r="M421" s="57">
        <f t="shared" si="11"/>
        <v>-4.529999999999994</v>
      </c>
      <c r="N421" s="24"/>
      <c r="O421" s="29"/>
      <c r="P421" s="63"/>
      <c r="Q421" s="60"/>
      <c r="R421" s="14"/>
      <c r="S421" s="14"/>
      <c r="T421" s="14"/>
      <c r="U421" s="14"/>
      <c r="V421" s="14"/>
      <c r="W421" s="14"/>
      <c r="X421" s="14"/>
      <c r="Y421" s="14"/>
      <c r="Z421" s="14"/>
      <c r="AA421" s="14"/>
      <c r="AB421" s="14"/>
      <c r="AC421" s="14"/>
      <c r="AD421" s="14"/>
    </row>
    <row r="422" spans="1:30" ht="12.75" customHeight="1">
      <c r="A422" s="95" t="s">
        <v>70</v>
      </c>
      <c r="B422" s="57">
        <f t="shared" ref="B422:M422" si="12">B378-B187</f>
        <v>-3.3800000000000026</v>
      </c>
      <c r="C422" s="57">
        <f t="shared" si="12"/>
        <v>-5.3500000000000014</v>
      </c>
      <c r="D422" s="57">
        <f t="shared" si="12"/>
        <v>-5.6700000000000017</v>
      </c>
      <c r="E422" s="57">
        <f t="shared" si="12"/>
        <v>-5.3800000000000026</v>
      </c>
      <c r="F422" s="57">
        <f t="shared" si="12"/>
        <v>-8.4200000000000017</v>
      </c>
      <c r="G422" s="57">
        <f t="shared" si="12"/>
        <v>-8.289999999999992</v>
      </c>
      <c r="H422" s="57">
        <f t="shared" si="12"/>
        <v>-11.61999999999999</v>
      </c>
      <c r="I422" s="57">
        <f t="shared" si="12"/>
        <v>-10.450000000000003</v>
      </c>
      <c r="J422" s="57">
        <f t="shared" si="12"/>
        <v>-12.39</v>
      </c>
      <c r="K422" s="24">
        <f t="shared" si="12"/>
        <v>-13.170000000000002</v>
      </c>
      <c r="L422" s="57">
        <f t="shared" si="12"/>
        <v>-14.439999999999998</v>
      </c>
      <c r="M422" s="57">
        <f t="shared" si="12"/>
        <v>-19.039999999999992</v>
      </c>
      <c r="N422" s="24"/>
      <c r="O422" s="29"/>
      <c r="P422" s="63"/>
      <c r="Q422" s="60"/>
      <c r="R422" s="14"/>
      <c r="S422" s="14"/>
      <c r="T422" s="14"/>
      <c r="U422" s="14"/>
      <c r="V422" s="14"/>
      <c r="W422" s="14"/>
      <c r="X422" s="14"/>
      <c r="Y422" s="14"/>
      <c r="Z422" s="14"/>
      <c r="AA422" s="14"/>
      <c r="AB422" s="14"/>
      <c r="AC422" s="14"/>
      <c r="AD422" s="14"/>
    </row>
    <row r="423" spans="1:30" ht="12.75" customHeight="1">
      <c r="A423" s="95" t="s">
        <v>71</v>
      </c>
      <c r="B423" s="57">
        <f t="shared" ref="B423:M423" si="13">B379-B188</f>
        <v>-3.0300000000000011</v>
      </c>
      <c r="C423" s="57">
        <f t="shared" si="13"/>
        <v>-4.7199999999999989</v>
      </c>
      <c r="D423" s="57">
        <f t="shared" si="13"/>
        <v>-3.0600000000000023</v>
      </c>
      <c r="E423" s="57">
        <f t="shared" si="13"/>
        <v>-5.3599999999999994</v>
      </c>
      <c r="F423" s="57">
        <f t="shared" si="13"/>
        <v>-11.540000000000006</v>
      </c>
      <c r="G423" s="57">
        <f t="shared" si="13"/>
        <v>-12.469999999999999</v>
      </c>
      <c r="H423" s="57">
        <f t="shared" si="13"/>
        <v>-15.259999999999991</v>
      </c>
      <c r="I423" s="57">
        <f t="shared" si="13"/>
        <v>-22.120000000000005</v>
      </c>
      <c r="J423" s="57">
        <f t="shared" si="13"/>
        <v>-30.560000000000002</v>
      </c>
      <c r="K423" s="24">
        <f t="shared" si="13"/>
        <v>-28.61</v>
      </c>
      <c r="L423" s="57">
        <f t="shared" si="13"/>
        <v>-32.700000000000003</v>
      </c>
      <c r="M423" s="57">
        <f t="shared" si="13"/>
        <v>-31.900000000000006</v>
      </c>
      <c r="N423" s="24"/>
      <c r="O423" s="29"/>
      <c r="P423" s="63"/>
      <c r="Q423" s="60"/>
      <c r="R423" s="14"/>
      <c r="S423" s="14"/>
      <c r="T423" s="14"/>
      <c r="U423" s="14"/>
      <c r="V423" s="14"/>
      <c r="W423" s="14"/>
      <c r="X423" s="14"/>
      <c r="Y423" s="14"/>
      <c r="Z423" s="14"/>
      <c r="AA423" s="14"/>
      <c r="AB423" s="14"/>
      <c r="AC423" s="14"/>
      <c r="AD423" s="14"/>
    </row>
    <row r="424" spans="1:30" ht="12.75" customHeight="1">
      <c r="A424" s="95" t="s">
        <v>72</v>
      </c>
      <c r="B424" s="57">
        <f t="shared" ref="B424:M424" si="14">B380-B189</f>
        <v>-6.3400000000000034</v>
      </c>
      <c r="C424" s="57">
        <f t="shared" si="14"/>
        <v>-13.810000000000002</v>
      </c>
      <c r="D424" s="57">
        <f t="shared" si="14"/>
        <v>-11.259999999999991</v>
      </c>
      <c r="E424" s="57">
        <f t="shared" si="14"/>
        <v>-10.870000000000005</v>
      </c>
      <c r="F424" s="57">
        <f t="shared" si="14"/>
        <v>-7.9699999999999989</v>
      </c>
      <c r="G424" s="57">
        <f t="shared" si="14"/>
        <v>-7.789999999999992</v>
      </c>
      <c r="H424" s="57">
        <f t="shared" si="14"/>
        <v>-8.4899999999999949</v>
      </c>
      <c r="I424" s="57">
        <f t="shared" si="14"/>
        <v>-7.1200000000000045</v>
      </c>
      <c r="J424" s="57">
        <f t="shared" si="14"/>
        <v>-5.7999999999999972</v>
      </c>
      <c r="K424" s="24">
        <f t="shared" si="14"/>
        <v>-6.1899999999999977</v>
      </c>
      <c r="L424" s="57">
        <f t="shared" si="14"/>
        <v>-3.9999999999992042E-2</v>
      </c>
      <c r="M424" s="57">
        <f t="shared" si="14"/>
        <v>-3.3400000000000034</v>
      </c>
      <c r="N424" s="24"/>
      <c r="O424" s="29"/>
      <c r="P424" s="63"/>
      <c r="Q424" s="60"/>
      <c r="R424" s="14"/>
      <c r="S424" s="14"/>
      <c r="T424" s="14"/>
      <c r="U424" s="14"/>
      <c r="V424" s="14"/>
      <c r="W424" s="14"/>
      <c r="X424" s="14"/>
      <c r="Y424" s="14"/>
      <c r="Z424" s="14"/>
      <c r="AA424" s="14"/>
      <c r="AB424" s="14"/>
      <c r="AC424" s="14"/>
      <c r="AD424" s="14"/>
    </row>
    <row r="425" spans="1:30" ht="12.75" customHeight="1">
      <c r="A425" s="95" t="s">
        <v>73</v>
      </c>
      <c r="B425" s="57">
        <f t="shared" ref="B425:M425" si="15">B381-B190</f>
        <v>-1.269999999999996</v>
      </c>
      <c r="C425" s="57">
        <f t="shared" si="15"/>
        <v>-2.730000000000004</v>
      </c>
      <c r="D425" s="57">
        <f t="shared" si="15"/>
        <v>-2.5900000000000034</v>
      </c>
      <c r="E425" s="57">
        <f t="shared" si="15"/>
        <v>-2.6099999999999994</v>
      </c>
      <c r="F425" s="57">
        <f t="shared" si="15"/>
        <v>-6.4399999999999977</v>
      </c>
      <c r="G425" s="57">
        <f t="shared" si="15"/>
        <v>-6.4199999999999875</v>
      </c>
      <c r="H425" s="57">
        <f t="shared" si="15"/>
        <v>-5.6700000000000017</v>
      </c>
      <c r="I425" s="57">
        <f t="shared" si="15"/>
        <v>-5.480000000000004</v>
      </c>
      <c r="J425" s="57">
        <f t="shared" si="15"/>
        <v>-4.0600000000000023</v>
      </c>
      <c r="K425" s="24">
        <f t="shared" si="15"/>
        <v>-4.1800000000000068</v>
      </c>
      <c r="L425" s="57">
        <f t="shared" si="15"/>
        <v>-5.9400000000000119</v>
      </c>
      <c r="M425" s="57">
        <f t="shared" si="15"/>
        <v>-5.5400000000000063</v>
      </c>
      <c r="N425" s="24"/>
      <c r="O425" s="29"/>
      <c r="P425" s="63"/>
      <c r="Q425" s="60"/>
      <c r="R425" s="14"/>
      <c r="S425" s="14"/>
      <c r="T425" s="14"/>
      <c r="U425" s="14"/>
      <c r="V425" s="14"/>
      <c r="W425" s="14"/>
      <c r="X425" s="14"/>
      <c r="Y425" s="14"/>
      <c r="Z425" s="14"/>
      <c r="AA425" s="14"/>
      <c r="AB425" s="14"/>
      <c r="AC425" s="14"/>
      <c r="AD425" s="14"/>
    </row>
    <row r="426" spans="1:30" ht="12.75" customHeight="1">
      <c r="A426" s="95" t="s">
        <v>74</v>
      </c>
      <c r="B426" s="57">
        <f t="shared" ref="B426:M426" si="16">B382-B191</f>
        <v>-7.019999999999996</v>
      </c>
      <c r="C426" s="57">
        <f t="shared" si="16"/>
        <v>-2.8599999999999994</v>
      </c>
      <c r="D426" s="57">
        <f t="shared" si="16"/>
        <v>-2.25</v>
      </c>
      <c r="E426" s="57">
        <f t="shared" si="16"/>
        <v>-3.1799999999999926</v>
      </c>
      <c r="F426" s="57">
        <f t="shared" si="16"/>
        <v>-4.0400000000000063</v>
      </c>
      <c r="G426" s="57">
        <f t="shared" si="16"/>
        <v>-5.1099999999999923</v>
      </c>
      <c r="H426" s="57">
        <f t="shared" si="16"/>
        <v>-3.1899999999999977</v>
      </c>
      <c r="I426" s="57">
        <f t="shared" si="16"/>
        <v>-5.2100000000000009</v>
      </c>
      <c r="J426" s="57">
        <f t="shared" si="16"/>
        <v>0.27000000000000313</v>
      </c>
      <c r="K426" s="24">
        <f t="shared" si="16"/>
        <v>-3.0100000000000051</v>
      </c>
      <c r="L426" s="57">
        <f t="shared" si="16"/>
        <v>-6.2099999999999937</v>
      </c>
      <c r="M426" s="57">
        <f t="shared" si="16"/>
        <v>-7.9099999999999966</v>
      </c>
      <c r="N426" s="24"/>
      <c r="O426" s="29"/>
      <c r="P426" s="63"/>
      <c r="Q426" s="60"/>
      <c r="R426" s="14"/>
      <c r="S426" s="14"/>
      <c r="T426" s="14"/>
      <c r="U426" s="14"/>
      <c r="V426" s="14"/>
      <c r="W426" s="14"/>
      <c r="X426" s="14"/>
      <c r="Y426" s="14"/>
      <c r="Z426" s="14"/>
      <c r="AA426" s="14"/>
      <c r="AB426" s="14"/>
      <c r="AC426" s="14"/>
      <c r="AD426" s="14"/>
    </row>
    <row r="427" spans="1:30" ht="12.75" customHeight="1">
      <c r="A427" s="95" t="s">
        <v>75</v>
      </c>
      <c r="B427" s="57">
        <f t="shared" ref="B427:M427" si="17">B383-B192</f>
        <v>-7.4000000000000057</v>
      </c>
      <c r="C427" s="57">
        <f t="shared" si="17"/>
        <v>-7.1599999999999966</v>
      </c>
      <c r="D427" s="57">
        <f t="shared" si="17"/>
        <v>-4.519999999999996</v>
      </c>
      <c r="E427" s="57">
        <f t="shared" si="17"/>
        <v>-0.93000000000000682</v>
      </c>
      <c r="F427" s="57">
        <f t="shared" si="17"/>
        <v>-1.3500000000000014</v>
      </c>
      <c r="G427" s="57">
        <f t="shared" si="17"/>
        <v>-1.1799999999999997</v>
      </c>
      <c r="H427" s="57">
        <f t="shared" si="17"/>
        <v>-4.3500000000000014</v>
      </c>
      <c r="I427" s="57">
        <f t="shared" si="17"/>
        <v>-6.0900000000000034</v>
      </c>
      <c r="J427" s="57">
        <f t="shared" si="17"/>
        <v>-3.740000000000002</v>
      </c>
      <c r="K427" s="24">
        <f t="shared" si="17"/>
        <v>-3.3800000000000026</v>
      </c>
      <c r="L427" s="57">
        <f t="shared" si="17"/>
        <v>-0.36999999999999744</v>
      </c>
      <c r="M427" s="57">
        <f t="shared" si="17"/>
        <v>-1.1700000000000017</v>
      </c>
      <c r="N427" s="24"/>
      <c r="O427" s="29"/>
      <c r="P427" s="63"/>
      <c r="Q427" s="60"/>
      <c r="R427" s="14"/>
      <c r="S427" s="14"/>
      <c r="T427" s="14"/>
      <c r="U427" s="14"/>
      <c r="V427" s="14"/>
      <c r="W427" s="14"/>
      <c r="X427" s="14"/>
      <c r="Y427" s="14"/>
      <c r="Z427" s="14"/>
      <c r="AA427" s="14"/>
      <c r="AB427" s="14"/>
      <c r="AC427" s="14"/>
      <c r="AD427" s="14"/>
    </row>
    <row r="428" spans="1:30" ht="12.75" customHeight="1">
      <c r="A428" s="95" t="s">
        <v>76</v>
      </c>
      <c r="B428" s="57">
        <f t="shared" ref="B428:M428" si="18">B384-B193</f>
        <v>0.96000000000000085</v>
      </c>
      <c r="C428" s="57">
        <f t="shared" si="18"/>
        <v>-5.75</v>
      </c>
      <c r="D428" s="57">
        <f t="shared" si="18"/>
        <v>-6.7800000000000011</v>
      </c>
      <c r="E428" s="57">
        <f t="shared" si="18"/>
        <v>-6.1099999999999994</v>
      </c>
      <c r="F428" s="57">
        <f t="shared" si="18"/>
        <v>-6.9600000000000009</v>
      </c>
      <c r="G428" s="57">
        <f t="shared" si="18"/>
        <v>-11.969999999999999</v>
      </c>
      <c r="H428" s="57">
        <f t="shared" si="18"/>
        <v>-9.980000000000004</v>
      </c>
      <c r="I428" s="57">
        <f t="shared" si="18"/>
        <v>-13.29</v>
      </c>
      <c r="J428" s="57">
        <f t="shared" si="18"/>
        <v>-11.07</v>
      </c>
      <c r="K428" s="24">
        <f t="shared" si="18"/>
        <v>-13.439999999999998</v>
      </c>
      <c r="L428" s="57">
        <f t="shared" si="18"/>
        <v>-11</v>
      </c>
      <c r="M428" s="57">
        <f t="shared" si="18"/>
        <v>-7.3000000000000043</v>
      </c>
      <c r="N428" s="24"/>
      <c r="O428" s="29"/>
      <c r="P428" s="63"/>
      <c r="Q428" s="60"/>
      <c r="R428" s="14"/>
      <c r="S428" s="14"/>
      <c r="T428" s="14"/>
      <c r="U428" s="14"/>
      <c r="V428" s="14"/>
      <c r="W428" s="14"/>
      <c r="X428" s="14"/>
      <c r="Y428" s="14"/>
      <c r="Z428" s="14"/>
      <c r="AA428" s="14"/>
      <c r="AB428" s="14"/>
      <c r="AC428" s="14"/>
      <c r="AD428" s="14"/>
    </row>
    <row r="429" spans="1:30" ht="12.75" customHeight="1">
      <c r="A429" s="95" t="s">
        <v>77</v>
      </c>
      <c r="B429" s="57">
        <f t="shared" ref="B429:M429" si="19">B385-B194</f>
        <v>-10.840000000000003</v>
      </c>
      <c r="C429" s="57">
        <f t="shared" si="19"/>
        <v>-12.82</v>
      </c>
      <c r="D429" s="57">
        <f t="shared" si="19"/>
        <v>-7.8500000000000014</v>
      </c>
      <c r="E429" s="57">
        <f t="shared" si="19"/>
        <v>-6.6500000000000057</v>
      </c>
      <c r="F429" s="57">
        <f t="shared" si="19"/>
        <v>-7.7600000000000051</v>
      </c>
      <c r="G429" s="57">
        <f t="shared" si="19"/>
        <v>-8.4399999999999977</v>
      </c>
      <c r="H429" s="57">
        <f t="shared" si="19"/>
        <v>-9.2000000000000028</v>
      </c>
      <c r="I429" s="57">
        <f t="shared" si="19"/>
        <v>-9.6000000000000014</v>
      </c>
      <c r="J429" s="57">
        <f t="shared" si="19"/>
        <v>-2.769999999999996</v>
      </c>
      <c r="K429" s="24">
        <f t="shared" si="19"/>
        <v>-3.3200000000000003</v>
      </c>
      <c r="L429" s="57">
        <f t="shared" si="19"/>
        <v>-1.8099999999999952</v>
      </c>
      <c r="M429" s="57">
        <f t="shared" si="19"/>
        <v>-2.1099999999999994</v>
      </c>
      <c r="N429" s="24"/>
      <c r="O429" s="29"/>
      <c r="P429" s="63"/>
      <c r="Q429" s="60"/>
      <c r="R429" s="14"/>
      <c r="S429" s="14"/>
      <c r="T429" s="14"/>
      <c r="U429" s="14"/>
      <c r="V429" s="14"/>
      <c r="W429" s="14"/>
      <c r="X429" s="14"/>
      <c r="Y429" s="14"/>
      <c r="Z429" s="14"/>
      <c r="AA429" s="14"/>
      <c r="AB429" s="14"/>
      <c r="AC429" s="14"/>
      <c r="AD429" s="14"/>
    </row>
    <row r="430" spans="1:30" ht="12.75" customHeight="1">
      <c r="A430" s="95" t="s">
        <v>78</v>
      </c>
      <c r="B430" s="57">
        <f t="shared" ref="B430:M430" si="20">B386-B195</f>
        <v>-1.9299999999999997</v>
      </c>
      <c r="C430" s="57">
        <f t="shared" si="20"/>
        <v>0.96999999999999886</v>
      </c>
      <c r="D430" s="57">
        <f t="shared" si="20"/>
        <v>-0.69000000000000128</v>
      </c>
      <c r="E430" s="57">
        <f t="shared" si="20"/>
        <v>-5.7499999999999964</v>
      </c>
      <c r="F430" s="57">
        <f t="shared" si="20"/>
        <v>-5.870000000000001</v>
      </c>
      <c r="G430" s="57">
        <f t="shared" si="20"/>
        <v>-9.5800000000000018</v>
      </c>
      <c r="H430" s="57">
        <f t="shared" si="20"/>
        <v>-7.8599999999999994</v>
      </c>
      <c r="I430" s="57">
        <f t="shared" si="20"/>
        <v>-9.7100000000000009</v>
      </c>
      <c r="J430" s="57">
        <f t="shared" si="20"/>
        <v>-8.98</v>
      </c>
      <c r="K430" s="24">
        <f t="shared" si="20"/>
        <v>-9.0800000000000018</v>
      </c>
      <c r="L430" s="57">
        <f t="shared" si="20"/>
        <v>-7.2399999999999949</v>
      </c>
      <c r="M430" s="57">
        <f t="shared" si="20"/>
        <v>-5.6400000000000006</v>
      </c>
      <c r="N430" s="24"/>
      <c r="O430" s="29"/>
      <c r="P430" s="63"/>
      <c r="Q430" s="60"/>
      <c r="R430" s="14"/>
      <c r="S430" s="14"/>
      <c r="T430" s="14"/>
      <c r="U430" s="14"/>
      <c r="V430" s="14"/>
      <c r="W430" s="14"/>
      <c r="X430" s="14"/>
      <c r="Y430" s="14"/>
      <c r="Z430" s="14"/>
      <c r="AA430" s="14"/>
      <c r="AB430" s="14"/>
      <c r="AC430" s="14"/>
      <c r="AD430" s="14"/>
    </row>
    <row r="431" spans="1:30" ht="12.75" customHeight="1">
      <c r="A431" s="95" t="s">
        <v>79</v>
      </c>
      <c r="B431" s="57">
        <f t="shared" ref="B431:M431" si="21">B387-B196</f>
        <v>-10.14</v>
      </c>
      <c r="C431" s="57">
        <f t="shared" si="21"/>
        <v>-6.5900000000000034</v>
      </c>
      <c r="D431" s="57">
        <f t="shared" si="21"/>
        <v>-5.1099999999999994</v>
      </c>
      <c r="E431" s="57">
        <f t="shared" si="21"/>
        <v>-4.8100000000000023</v>
      </c>
      <c r="F431" s="57">
        <f t="shared" si="21"/>
        <v>-5.8100000000000023</v>
      </c>
      <c r="G431" s="57">
        <f t="shared" si="21"/>
        <v>-5.5399999999999991</v>
      </c>
      <c r="H431" s="57">
        <f t="shared" si="21"/>
        <v>-4.259999999999998</v>
      </c>
      <c r="I431" s="57">
        <f t="shared" si="21"/>
        <v>-9.5899999999999963</v>
      </c>
      <c r="J431" s="57">
        <f t="shared" si="21"/>
        <v>-11.870000000000005</v>
      </c>
      <c r="K431" s="24">
        <f t="shared" si="21"/>
        <v>-7.3599999999999994</v>
      </c>
      <c r="L431" s="57">
        <f t="shared" si="21"/>
        <v>-8.3800000000000026</v>
      </c>
      <c r="M431" s="57">
        <f t="shared" si="21"/>
        <v>-7.5800000000000054</v>
      </c>
      <c r="N431" s="24"/>
      <c r="O431" s="29"/>
      <c r="P431" s="63"/>
      <c r="Q431" s="60"/>
      <c r="R431" s="14"/>
      <c r="S431" s="14"/>
      <c r="T431" s="14"/>
      <c r="U431" s="14"/>
      <c r="V431" s="14"/>
      <c r="W431" s="14"/>
      <c r="X431" s="14"/>
      <c r="Y431" s="14"/>
      <c r="Z431" s="14"/>
      <c r="AA431" s="14"/>
      <c r="AB431" s="14"/>
      <c r="AC431" s="14"/>
      <c r="AD431" s="14"/>
    </row>
    <row r="432" spans="1:30" ht="12.75" customHeight="1">
      <c r="A432" s="95" t="s">
        <v>80</v>
      </c>
      <c r="B432" s="57">
        <f t="shared" ref="B432:M432" si="22">B388-B197</f>
        <v>-9.61</v>
      </c>
      <c r="C432" s="57">
        <f t="shared" si="22"/>
        <v>-6.7399999999999949</v>
      </c>
      <c r="D432" s="57">
        <f t="shared" si="22"/>
        <v>-6.6300000000000097</v>
      </c>
      <c r="E432" s="57">
        <f t="shared" si="22"/>
        <v>-9.6899999999999977</v>
      </c>
      <c r="F432" s="57">
        <f t="shared" si="22"/>
        <v>-8.1000000000000085</v>
      </c>
      <c r="G432" s="57">
        <f t="shared" si="22"/>
        <v>-11.929999999999993</v>
      </c>
      <c r="H432" s="57">
        <f t="shared" si="22"/>
        <v>-6.240000000000002</v>
      </c>
      <c r="I432" s="57">
        <f t="shared" si="22"/>
        <v>-4.9600000000000009</v>
      </c>
      <c r="J432" s="57">
        <f t="shared" si="22"/>
        <v>-1.4000000000000057</v>
      </c>
      <c r="K432" s="24">
        <f t="shared" si="22"/>
        <v>-3.2299999999999969</v>
      </c>
      <c r="L432" s="57">
        <f t="shared" si="22"/>
        <v>9.1199999999999974</v>
      </c>
      <c r="M432" s="57">
        <f t="shared" si="22"/>
        <v>3.019999999999996</v>
      </c>
      <c r="N432" s="24"/>
      <c r="O432" s="29"/>
      <c r="P432" s="63"/>
      <c r="Q432" s="60"/>
      <c r="R432" s="14"/>
      <c r="S432" s="14"/>
      <c r="T432" s="14"/>
      <c r="U432" s="14"/>
      <c r="V432" s="14"/>
      <c r="W432" s="14"/>
      <c r="X432" s="14"/>
      <c r="Y432" s="14"/>
      <c r="Z432" s="14"/>
      <c r="AA432" s="14"/>
      <c r="AB432" s="14"/>
      <c r="AC432" s="14"/>
      <c r="AD432" s="14"/>
    </row>
    <row r="433" spans="1:30" ht="12.75" customHeight="1">
      <c r="A433" s="95" t="s">
        <v>81</v>
      </c>
      <c r="B433" s="57">
        <f t="shared" ref="B433:M433" si="23">B389-B198</f>
        <v>1.5200000000000031</v>
      </c>
      <c r="C433" s="57">
        <f t="shared" si="23"/>
        <v>-0.28999999999999915</v>
      </c>
      <c r="D433" s="57">
        <f t="shared" si="23"/>
        <v>4.0300000000000011</v>
      </c>
      <c r="E433" s="57">
        <f t="shared" si="23"/>
        <v>-2.7199999999999989</v>
      </c>
      <c r="F433" s="57">
        <f t="shared" si="23"/>
        <v>-3.970000000000006</v>
      </c>
      <c r="G433" s="57">
        <f t="shared" si="23"/>
        <v>-7.4600000000000009</v>
      </c>
      <c r="H433" s="57">
        <f t="shared" si="23"/>
        <v>-7.32</v>
      </c>
      <c r="I433" s="57">
        <f t="shared" si="23"/>
        <v>-11.660000000000004</v>
      </c>
      <c r="J433" s="57">
        <f t="shared" si="23"/>
        <v>-12.96</v>
      </c>
      <c r="K433" s="24">
        <f t="shared" si="23"/>
        <v>-12.979999999999997</v>
      </c>
      <c r="L433" s="57">
        <f t="shared" si="23"/>
        <v>-6.4400000000000048</v>
      </c>
      <c r="M433" s="57">
        <f t="shared" si="23"/>
        <v>-7.240000000000002</v>
      </c>
      <c r="N433" s="24"/>
      <c r="O433" s="29"/>
      <c r="P433" s="63"/>
      <c r="Q433" s="60"/>
      <c r="R433" s="14"/>
      <c r="S433" s="14"/>
      <c r="T433" s="14"/>
      <c r="U433" s="14"/>
      <c r="V433" s="14"/>
      <c r="W433" s="14"/>
      <c r="X433" s="14"/>
      <c r="Y433" s="14"/>
      <c r="Z433" s="14"/>
      <c r="AA433" s="14"/>
      <c r="AB433" s="14"/>
      <c r="AC433" s="14"/>
      <c r="AD433" s="14"/>
    </row>
    <row r="434" spans="1:30" ht="12.75" customHeight="1">
      <c r="A434" s="95" t="s">
        <v>10</v>
      </c>
      <c r="B434" s="57">
        <f t="shared" ref="B434:M434" si="24">B390-B199</f>
        <v>-6.0300000000000011</v>
      </c>
      <c r="C434" s="57">
        <f t="shared" si="24"/>
        <v>-5.8099999999999952</v>
      </c>
      <c r="D434" s="57">
        <f t="shared" si="24"/>
        <v>-5.8999999999999986</v>
      </c>
      <c r="E434" s="57">
        <f t="shared" si="24"/>
        <v>-1.7700000000000031</v>
      </c>
      <c r="F434" s="57">
        <f t="shared" si="24"/>
        <v>-5.1300000000000026</v>
      </c>
      <c r="G434" s="57">
        <f t="shared" si="24"/>
        <v>-7.0899999999999963</v>
      </c>
      <c r="H434" s="57">
        <f t="shared" si="24"/>
        <v>-7.5900000000000034</v>
      </c>
      <c r="I434" s="57">
        <f t="shared" si="24"/>
        <v>-3.7700000000000031</v>
      </c>
      <c r="J434" s="57">
        <f t="shared" si="24"/>
        <v>-3.3200000000000003</v>
      </c>
      <c r="K434" s="24">
        <f t="shared" si="24"/>
        <v>-4.3599999999999994</v>
      </c>
      <c r="L434" s="57">
        <f t="shared" si="24"/>
        <v>-3.509999999999998</v>
      </c>
      <c r="M434" s="57">
        <f t="shared" si="24"/>
        <v>-4.1099999999999994</v>
      </c>
      <c r="N434" s="24"/>
      <c r="O434" s="29"/>
      <c r="P434" s="63"/>
      <c r="Q434" s="60"/>
      <c r="R434" s="14"/>
      <c r="S434" s="14"/>
      <c r="T434" s="14"/>
      <c r="U434" s="14"/>
      <c r="V434" s="14"/>
      <c r="W434" s="14"/>
      <c r="X434" s="14"/>
      <c r="Y434" s="14"/>
      <c r="Z434" s="14"/>
      <c r="AA434" s="14"/>
      <c r="AB434" s="14"/>
      <c r="AC434" s="14"/>
      <c r="AD434" s="14"/>
    </row>
    <row r="435" spans="1:30" ht="12.75" customHeight="1">
      <c r="A435" s="95" t="s">
        <v>11</v>
      </c>
      <c r="B435" s="57">
        <f t="shared" ref="B435:M435" si="25">B391-B200</f>
        <v>-9.4499999999999957</v>
      </c>
      <c r="C435" s="57">
        <f t="shared" si="25"/>
        <v>-3.25</v>
      </c>
      <c r="D435" s="57">
        <f t="shared" si="25"/>
        <v>-3.480000000000004</v>
      </c>
      <c r="E435" s="57">
        <f t="shared" si="25"/>
        <v>-1.1700000000000017</v>
      </c>
      <c r="F435" s="57">
        <f t="shared" si="25"/>
        <v>-5.7299999999999969</v>
      </c>
      <c r="G435" s="57">
        <f t="shared" si="25"/>
        <v>-4.9500000000000028</v>
      </c>
      <c r="H435" s="57">
        <f t="shared" si="25"/>
        <v>-6.480000000000004</v>
      </c>
      <c r="I435" s="57">
        <f t="shared" si="25"/>
        <v>-7.3100000000000023</v>
      </c>
      <c r="J435" s="57">
        <f t="shared" si="25"/>
        <v>-4.1400000000000006</v>
      </c>
      <c r="K435" s="24">
        <f t="shared" si="25"/>
        <v>-5.2100000000000009</v>
      </c>
      <c r="L435" s="57">
        <f t="shared" si="25"/>
        <v>-8.5399999999999991</v>
      </c>
      <c r="M435" s="57">
        <f t="shared" si="25"/>
        <v>-8.7399999999999949</v>
      </c>
      <c r="N435" s="24"/>
      <c r="O435" s="29"/>
      <c r="P435" s="63"/>
      <c r="Q435" s="60"/>
      <c r="R435" s="14"/>
      <c r="S435" s="14"/>
      <c r="T435" s="14"/>
      <c r="U435" s="14"/>
      <c r="V435" s="14"/>
      <c r="W435" s="14"/>
      <c r="X435" s="14"/>
      <c r="Y435" s="14"/>
      <c r="Z435" s="14"/>
      <c r="AA435" s="14"/>
      <c r="AB435" s="14"/>
      <c r="AC435" s="14"/>
      <c r="AD435" s="14"/>
    </row>
    <row r="436" spans="1:30" ht="12.75" customHeight="1">
      <c r="A436" s="95" t="s">
        <v>12</v>
      </c>
      <c r="B436" s="57">
        <f t="shared" ref="B436:M436" si="26">B392-B201</f>
        <v>-7.3100000000000023</v>
      </c>
      <c r="C436" s="57">
        <f t="shared" si="26"/>
        <v>-9</v>
      </c>
      <c r="D436" s="57">
        <f t="shared" si="26"/>
        <v>-8.5100000000000051</v>
      </c>
      <c r="E436" s="57">
        <f t="shared" si="26"/>
        <v>-4.5200000000000031</v>
      </c>
      <c r="F436" s="57">
        <f t="shared" si="26"/>
        <v>-5.9100000000000037</v>
      </c>
      <c r="G436" s="57">
        <f t="shared" si="26"/>
        <v>-7.7000000000000028</v>
      </c>
      <c r="H436" s="57">
        <f t="shared" si="26"/>
        <v>-8.519999999999996</v>
      </c>
      <c r="I436" s="57">
        <f t="shared" si="26"/>
        <v>-14.930000000000007</v>
      </c>
      <c r="J436" s="57">
        <f t="shared" si="26"/>
        <v>-5.8199999999999932</v>
      </c>
      <c r="K436" s="24">
        <f t="shared" si="26"/>
        <v>-5.0800000000000125</v>
      </c>
      <c r="L436" s="57">
        <f t="shared" si="26"/>
        <v>-5.8700000000000045</v>
      </c>
      <c r="M436" s="57">
        <f t="shared" si="26"/>
        <v>-3.6700000000000017</v>
      </c>
      <c r="N436" s="24"/>
      <c r="O436" s="29"/>
      <c r="P436" s="63"/>
      <c r="Q436" s="61"/>
      <c r="R436" s="14"/>
      <c r="S436" s="14"/>
      <c r="T436" s="14"/>
      <c r="U436" s="14"/>
      <c r="V436" s="14"/>
      <c r="W436" s="14"/>
      <c r="X436" s="14"/>
      <c r="Y436" s="14"/>
      <c r="Z436" s="14"/>
      <c r="AA436" s="14"/>
      <c r="AB436" s="14"/>
      <c r="AC436" s="14"/>
      <c r="AD436" s="14"/>
    </row>
    <row r="437" spans="1:30" ht="12.75" customHeight="1">
      <c r="A437" s="95" t="s">
        <v>87</v>
      </c>
      <c r="B437" s="57">
        <f t="shared" ref="B437:M437" si="27">B393-B202</f>
        <v>-13.459999999999994</v>
      </c>
      <c r="C437" s="57">
        <f t="shared" si="27"/>
        <v>0.21999999999999886</v>
      </c>
      <c r="D437" s="57">
        <f t="shared" si="27"/>
        <v>8.3099999999999952</v>
      </c>
      <c r="E437" s="57">
        <f t="shared" si="27"/>
        <v>12.629999999999995</v>
      </c>
      <c r="F437" s="57">
        <f t="shared" si="27"/>
        <v>8.019999999999996</v>
      </c>
      <c r="G437" s="57">
        <f t="shared" si="27"/>
        <v>-3.0399999999999991</v>
      </c>
      <c r="H437" s="57">
        <f t="shared" si="27"/>
        <v>-4.4399999999999977</v>
      </c>
      <c r="I437" s="57">
        <f t="shared" si="27"/>
        <v>-2.5600000000000023</v>
      </c>
      <c r="J437" s="57">
        <f t="shared" si="27"/>
        <v>-4.5399999999999991</v>
      </c>
      <c r="K437" s="24">
        <f t="shared" si="27"/>
        <v>-12.660000000000004</v>
      </c>
      <c r="L437" s="57">
        <f t="shared" si="27"/>
        <v>-9.11</v>
      </c>
      <c r="M437" s="57">
        <f t="shared" si="27"/>
        <v>-10.509999999999998</v>
      </c>
      <c r="N437" s="24"/>
      <c r="O437" s="29"/>
      <c r="P437" s="63"/>
      <c r="Q437" s="60"/>
      <c r="R437" s="14"/>
      <c r="S437" s="14"/>
      <c r="T437" s="14"/>
      <c r="U437" s="14"/>
      <c r="V437" s="14"/>
      <c r="W437" s="14"/>
      <c r="X437" s="14"/>
      <c r="Y437" s="14"/>
      <c r="Z437" s="14"/>
      <c r="AA437" s="14"/>
      <c r="AB437" s="14"/>
      <c r="AC437" s="14"/>
      <c r="AD437" s="14"/>
    </row>
    <row r="438" spans="1:30" ht="12.75" customHeight="1">
      <c r="A438" s="95" t="s">
        <v>1</v>
      </c>
      <c r="B438" s="57">
        <f t="shared" ref="B438:M438" si="28">B394-B203</f>
        <v>-9.1000000000000014</v>
      </c>
      <c r="C438" s="57">
        <f t="shared" si="28"/>
        <v>-7.1199999999999974</v>
      </c>
      <c r="D438" s="57">
        <f t="shared" si="28"/>
        <v>-7.1299999999999955</v>
      </c>
      <c r="E438" s="57">
        <f t="shared" si="28"/>
        <v>-9.11</v>
      </c>
      <c r="F438" s="57">
        <f t="shared" si="28"/>
        <v>-11.259999999999998</v>
      </c>
      <c r="G438" s="57">
        <f t="shared" si="28"/>
        <v>-11.090000000000003</v>
      </c>
      <c r="H438" s="57">
        <f t="shared" si="28"/>
        <v>-9.4599999999999937</v>
      </c>
      <c r="I438" s="57">
        <f t="shared" si="28"/>
        <v>-16.28</v>
      </c>
      <c r="J438" s="57">
        <f t="shared" si="28"/>
        <v>-14.700000000000003</v>
      </c>
      <c r="K438" s="24">
        <f t="shared" si="28"/>
        <v>-14.89</v>
      </c>
      <c r="L438" s="57">
        <f t="shared" si="28"/>
        <v>-12.930000000000007</v>
      </c>
      <c r="M438" s="57">
        <f t="shared" si="28"/>
        <v>-12.930000000000007</v>
      </c>
      <c r="N438" s="24"/>
      <c r="O438" s="29"/>
      <c r="P438" s="63"/>
      <c r="Q438" s="60"/>
      <c r="R438" s="14"/>
      <c r="S438" s="14"/>
      <c r="T438" s="14"/>
      <c r="U438" s="14"/>
      <c r="V438" s="14"/>
      <c r="W438" s="14"/>
      <c r="X438" s="14"/>
      <c r="Y438" s="14"/>
      <c r="Z438" s="14"/>
      <c r="AA438" s="14"/>
      <c r="AB438" s="14"/>
      <c r="AC438" s="14"/>
      <c r="AD438" s="14"/>
    </row>
    <row r="439" spans="1:30" ht="12.75" customHeight="1">
      <c r="A439" s="95" t="s">
        <v>2</v>
      </c>
      <c r="B439" s="57">
        <f t="shared" ref="B439:M439" si="29">B395-B204</f>
        <v>-11.060000000000002</v>
      </c>
      <c r="C439" s="57">
        <f t="shared" si="29"/>
        <v>-21.820000000000007</v>
      </c>
      <c r="D439" s="57">
        <f t="shared" si="29"/>
        <v>-35.03</v>
      </c>
      <c r="E439" s="57">
        <f t="shared" si="29"/>
        <v>-51.430000000000007</v>
      </c>
      <c r="F439" s="57">
        <f t="shared" si="29"/>
        <v>-59.850000000000009</v>
      </c>
      <c r="G439" s="57">
        <f t="shared" si="29"/>
        <v>-69.62</v>
      </c>
      <c r="H439" s="57">
        <f t="shared" si="29"/>
        <v>-92.489999999999981</v>
      </c>
      <c r="I439" s="57">
        <f t="shared" si="29"/>
        <v>-116.28999999999999</v>
      </c>
      <c r="J439" s="57">
        <f t="shared" si="29"/>
        <v>-106.16000000000001</v>
      </c>
      <c r="K439" s="24">
        <f t="shared" si="29"/>
        <v>-68.989999999999995</v>
      </c>
      <c r="L439" s="57">
        <f t="shared" si="29"/>
        <v>-72.429999999999993</v>
      </c>
      <c r="M439" s="57">
        <f t="shared" si="29"/>
        <v>-73.22999999999999</v>
      </c>
      <c r="N439" s="24"/>
      <c r="O439" s="29"/>
      <c r="P439" s="63"/>
      <c r="Q439" s="60"/>
      <c r="R439" s="14"/>
      <c r="S439" s="14"/>
      <c r="T439" s="14"/>
      <c r="U439" s="14"/>
      <c r="V439" s="14"/>
      <c r="W439" s="14"/>
      <c r="X439" s="14"/>
      <c r="Y439" s="14"/>
      <c r="Z439" s="14"/>
      <c r="AA439" s="14"/>
      <c r="AB439" s="14"/>
      <c r="AC439" s="14"/>
      <c r="AD439" s="14"/>
    </row>
    <row r="440" spans="1:30" ht="12.75" customHeight="1">
      <c r="A440" s="95" t="s">
        <v>4</v>
      </c>
      <c r="B440" s="57">
        <f t="shared" ref="B440:M440" si="30">B396-B205</f>
        <v>-9.8499999999999943</v>
      </c>
      <c r="C440" s="57">
        <f t="shared" si="30"/>
        <v>-11.709999999999994</v>
      </c>
      <c r="D440" s="57">
        <f t="shared" si="30"/>
        <v>-8.8499999999999943</v>
      </c>
      <c r="E440" s="57">
        <f t="shared" si="30"/>
        <v>-3.730000000000004</v>
      </c>
      <c r="F440" s="57">
        <f t="shared" si="30"/>
        <v>-0.30999999999998806</v>
      </c>
      <c r="G440" s="57">
        <f t="shared" si="30"/>
        <v>-6.3700000000000045</v>
      </c>
      <c r="H440" s="57">
        <f t="shared" si="30"/>
        <v>0.36999999999999034</v>
      </c>
      <c r="I440" s="57">
        <f t="shared" si="30"/>
        <v>0.12999999999999545</v>
      </c>
      <c r="J440" s="57">
        <f t="shared" si="30"/>
        <v>0.10999999999999943</v>
      </c>
      <c r="K440" s="24">
        <f t="shared" si="30"/>
        <v>4.7700000000000102</v>
      </c>
      <c r="L440" s="57">
        <f t="shared" si="30"/>
        <v>2.7999999999999972</v>
      </c>
      <c r="M440" s="57">
        <f t="shared" si="30"/>
        <v>2.2999999999999972</v>
      </c>
      <c r="N440" s="24"/>
      <c r="O440" s="29"/>
      <c r="P440" s="63"/>
      <c r="Q440" s="60"/>
      <c r="R440" s="14"/>
      <c r="S440" s="14"/>
      <c r="T440" s="14"/>
      <c r="U440" s="14"/>
      <c r="V440" s="14"/>
      <c r="W440" s="14"/>
      <c r="X440" s="14"/>
      <c r="Y440" s="14"/>
      <c r="Z440" s="14"/>
      <c r="AA440" s="14"/>
      <c r="AB440" s="14"/>
      <c r="AC440" s="14"/>
      <c r="AD440" s="14"/>
    </row>
    <row r="441" spans="1:30" ht="12.75" customHeight="1">
      <c r="A441" s="95" t="s">
        <v>3</v>
      </c>
      <c r="B441" s="57">
        <f t="shared" ref="B441:M441" si="31">B397-B206</f>
        <v>-2.6899999999999977</v>
      </c>
      <c r="C441" s="57">
        <f t="shared" si="31"/>
        <v>-2.3799999999999955</v>
      </c>
      <c r="D441" s="57">
        <f t="shared" si="31"/>
        <v>-3.1899999999999977</v>
      </c>
      <c r="E441" s="57">
        <f t="shared" si="31"/>
        <v>-1.9599999999999937</v>
      </c>
      <c r="F441" s="57">
        <f t="shared" si="31"/>
        <v>-3.1700000000000017</v>
      </c>
      <c r="G441" s="57">
        <f t="shared" si="31"/>
        <v>-5.2299999999999898</v>
      </c>
      <c r="H441" s="57">
        <f t="shared" si="31"/>
        <v>-4.8799999999999955</v>
      </c>
      <c r="I441" s="57">
        <f t="shared" si="31"/>
        <v>-10.670000000000002</v>
      </c>
      <c r="J441" s="57">
        <f t="shared" si="31"/>
        <v>-6.4299999999999926</v>
      </c>
      <c r="K441" s="24">
        <f t="shared" si="31"/>
        <v>-6.3500000000000085</v>
      </c>
      <c r="L441" s="57">
        <f t="shared" si="31"/>
        <v>-6.3700000000000045</v>
      </c>
      <c r="M441" s="57">
        <f t="shared" si="31"/>
        <v>-4.769999999999996</v>
      </c>
      <c r="N441" s="24"/>
      <c r="O441" s="29"/>
      <c r="P441" s="63"/>
      <c r="Q441" s="60"/>
      <c r="R441" s="14"/>
      <c r="S441" s="14"/>
      <c r="T441" s="14"/>
      <c r="U441" s="14"/>
      <c r="V441" s="14"/>
      <c r="W441" s="14"/>
      <c r="X441" s="14"/>
      <c r="Y441" s="14"/>
      <c r="Z441" s="14"/>
      <c r="AA441" s="14"/>
      <c r="AB441" s="14"/>
      <c r="AC441" s="14"/>
      <c r="AD441" s="14"/>
    </row>
    <row r="442" spans="1:30" ht="12.75" customHeight="1">
      <c r="A442" s="95" t="s">
        <v>90</v>
      </c>
      <c r="B442" s="57">
        <f t="shared" ref="B442:M442" si="32">B398-B207</f>
        <v>-10.469999999999999</v>
      </c>
      <c r="C442" s="57">
        <f t="shared" si="32"/>
        <v>-9.519999999999996</v>
      </c>
      <c r="D442" s="57">
        <f t="shared" si="32"/>
        <v>-4.7800000000000011</v>
      </c>
      <c r="E442" s="57">
        <f t="shared" si="32"/>
        <v>-0.75999999999999091</v>
      </c>
      <c r="F442" s="57">
        <f t="shared" si="32"/>
        <v>-4.8400000000000034</v>
      </c>
      <c r="G442" s="57">
        <f t="shared" si="32"/>
        <v>-7.5300000000000011</v>
      </c>
      <c r="H442" s="57">
        <f t="shared" si="32"/>
        <v>-6.6700000000000017</v>
      </c>
      <c r="I442" s="57">
        <f t="shared" si="32"/>
        <v>-10.090000000000003</v>
      </c>
      <c r="J442" s="57">
        <f t="shared" si="32"/>
        <v>-8.7199999999999989</v>
      </c>
      <c r="K442" s="24">
        <f t="shared" si="32"/>
        <v>-8.230000000000004</v>
      </c>
      <c r="L442" s="57">
        <f t="shared" si="32"/>
        <v>-1.5599999999999881</v>
      </c>
      <c r="M442" s="57">
        <f t="shared" si="32"/>
        <v>-0.75999999999999091</v>
      </c>
      <c r="N442" s="24"/>
      <c r="O442" s="59"/>
      <c r="P442" s="63"/>
      <c r="Q442" s="60"/>
      <c r="R442" s="14"/>
      <c r="S442" s="14"/>
      <c r="T442" s="14"/>
      <c r="U442" s="14"/>
      <c r="V442" s="14"/>
      <c r="W442" s="14"/>
      <c r="X442" s="14"/>
      <c r="Y442" s="14"/>
      <c r="Z442" s="14"/>
      <c r="AA442" s="14"/>
      <c r="AB442" s="14"/>
      <c r="AC442" s="14"/>
      <c r="AD442" s="14"/>
    </row>
    <row r="443" spans="1:30" ht="12.75" customHeight="1">
      <c r="A443" s="95" t="s">
        <v>91</v>
      </c>
      <c r="B443" s="57">
        <f t="shared" ref="B443:M443" si="33">B399-B208</f>
        <v>4.5</v>
      </c>
      <c r="C443" s="57">
        <f t="shared" si="33"/>
        <v>2.7800000000000011</v>
      </c>
      <c r="D443" s="57">
        <f t="shared" si="33"/>
        <v>0.78000000000000114</v>
      </c>
      <c r="E443" s="57">
        <f t="shared" si="33"/>
        <v>1.5700000000000003</v>
      </c>
      <c r="F443" s="57">
        <f t="shared" si="33"/>
        <v>0.23999999999999488</v>
      </c>
      <c r="G443" s="57">
        <f t="shared" si="33"/>
        <v>-0.21999999999999886</v>
      </c>
      <c r="H443" s="57">
        <f t="shared" si="33"/>
        <v>-5.3800000000000026</v>
      </c>
      <c r="I443" s="57">
        <f t="shared" si="33"/>
        <v>-1.240000000000002</v>
      </c>
      <c r="J443" s="57">
        <f t="shared" si="33"/>
        <v>-2.4199999999999946</v>
      </c>
      <c r="K443" s="24">
        <f t="shared" si="33"/>
        <v>0.77000000000001023</v>
      </c>
      <c r="L443" s="57">
        <f t="shared" si="33"/>
        <v>2.25</v>
      </c>
      <c r="M443" s="57">
        <f t="shared" si="33"/>
        <v>4.75</v>
      </c>
      <c r="N443" s="24"/>
      <c r="O443" s="29"/>
      <c r="P443" s="63"/>
      <c r="Q443" s="60"/>
      <c r="R443" s="14"/>
      <c r="S443" s="14"/>
      <c r="T443" s="14"/>
      <c r="U443" s="14"/>
      <c r="V443" s="14"/>
      <c r="W443" s="14"/>
      <c r="X443" s="14"/>
      <c r="Y443" s="14"/>
      <c r="Z443" s="14"/>
      <c r="AA443" s="14"/>
      <c r="AB443" s="14"/>
      <c r="AC443" s="14"/>
      <c r="AD443" s="14"/>
    </row>
    <row r="444" spans="1:30" ht="12.75" customHeight="1">
      <c r="A444" s="95" t="s">
        <v>92</v>
      </c>
      <c r="B444" s="57">
        <f t="shared" ref="B444:M444" si="34">B400-B209</f>
        <v>-5.240000000000002</v>
      </c>
      <c r="C444" s="57">
        <f t="shared" si="34"/>
        <v>-1.2600000000000051</v>
      </c>
      <c r="D444" s="57">
        <f t="shared" si="34"/>
        <v>-4.6400000000000006</v>
      </c>
      <c r="E444" s="57">
        <f t="shared" si="34"/>
        <v>-1.7000000000000028</v>
      </c>
      <c r="F444" s="57">
        <f t="shared" si="34"/>
        <v>-2.4100000000000037</v>
      </c>
      <c r="G444" s="57">
        <f t="shared" si="34"/>
        <v>-1.490000000000002</v>
      </c>
      <c r="H444" s="57">
        <f t="shared" si="34"/>
        <v>0.39999999999999858</v>
      </c>
      <c r="I444" s="57">
        <f t="shared" si="34"/>
        <v>0.71000000000000085</v>
      </c>
      <c r="J444" s="57">
        <f t="shared" si="34"/>
        <v>-2.9399999999999977</v>
      </c>
      <c r="K444" s="24">
        <f t="shared" si="34"/>
        <v>1.0100000000000051</v>
      </c>
      <c r="L444" s="57">
        <f t="shared" si="34"/>
        <v>2.9500000000000028</v>
      </c>
      <c r="M444" s="57">
        <f t="shared" si="34"/>
        <v>10.450000000000003</v>
      </c>
      <c r="N444" s="24"/>
      <c r="O444" s="29"/>
      <c r="P444" s="63"/>
      <c r="Q444" s="60"/>
      <c r="R444" s="14"/>
      <c r="S444" s="14"/>
      <c r="T444" s="14"/>
      <c r="U444" s="14"/>
      <c r="V444" s="14"/>
      <c r="W444" s="14"/>
      <c r="X444" s="14"/>
      <c r="Y444" s="14"/>
      <c r="Z444" s="14"/>
      <c r="AA444" s="14"/>
      <c r="AB444" s="14"/>
      <c r="AC444" s="14"/>
      <c r="AD444" s="14"/>
    </row>
    <row r="445" spans="1:30" ht="12.75" customHeight="1">
      <c r="A445" s="95" t="s">
        <v>93</v>
      </c>
      <c r="B445" s="57">
        <f t="shared" ref="B445:M445" si="35">B401-B210</f>
        <v>-2.8299999999999983</v>
      </c>
      <c r="C445" s="57">
        <f t="shared" si="35"/>
        <v>-1.8299999999999983</v>
      </c>
      <c r="D445" s="57">
        <f t="shared" si="35"/>
        <v>-3.1500000000000057</v>
      </c>
      <c r="E445" s="57">
        <f t="shared" si="35"/>
        <v>-3.5699999999999932</v>
      </c>
      <c r="F445" s="57">
        <f t="shared" si="35"/>
        <v>-2.8199999999999932</v>
      </c>
      <c r="G445" s="57">
        <f t="shared" si="35"/>
        <v>-6.3900000000000006</v>
      </c>
      <c r="H445" s="57">
        <f t="shared" si="35"/>
        <v>-6.6000000000000085</v>
      </c>
      <c r="I445" s="57">
        <f t="shared" si="35"/>
        <v>-8.25</v>
      </c>
      <c r="J445" s="57">
        <f t="shared" si="35"/>
        <v>-7.8200000000000074</v>
      </c>
      <c r="K445" s="24">
        <f t="shared" si="35"/>
        <v>-8.8199999999999932</v>
      </c>
      <c r="L445" s="57">
        <f t="shared" si="35"/>
        <v>-3.7299999999999898</v>
      </c>
      <c r="M445" s="57">
        <f t="shared" si="35"/>
        <v>-1.1299999999999955</v>
      </c>
      <c r="N445" s="24"/>
      <c r="O445" s="59"/>
      <c r="P445" s="77"/>
      <c r="Q445" s="127"/>
      <c r="R445" s="14"/>
      <c r="S445" s="14"/>
      <c r="T445" s="14"/>
      <c r="U445" s="14"/>
      <c r="V445" s="14"/>
      <c r="W445" s="14"/>
      <c r="X445" s="14"/>
      <c r="Y445" s="14"/>
      <c r="Z445" s="14"/>
      <c r="AA445" s="14"/>
      <c r="AB445" s="14"/>
      <c r="AC445" s="14"/>
      <c r="AD445" s="14"/>
    </row>
    <row r="446" spans="1:30" ht="12.75" customHeight="1">
      <c r="A446" s="95" t="s">
        <v>94</v>
      </c>
      <c r="B446" s="57">
        <f t="shared" ref="B446:M446" si="36">B402-B211</f>
        <v>-5.1000000000000085</v>
      </c>
      <c r="C446" s="57">
        <f t="shared" si="36"/>
        <v>-7.1600000000000108</v>
      </c>
      <c r="D446" s="57">
        <f t="shared" si="36"/>
        <v>-1.8299999999999983</v>
      </c>
      <c r="E446" s="57">
        <f t="shared" si="36"/>
        <v>-2.9900000000000091</v>
      </c>
      <c r="F446" s="57">
        <f t="shared" si="36"/>
        <v>-6.6900000000000119</v>
      </c>
      <c r="G446" s="57">
        <f t="shared" si="36"/>
        <v>-11.379999999999995</v>
      </c>
      <c r="H446" s="57">
        <f t="shared" si="36"/>
        <v>-9.8300000000000125</v>
      </c>
      <c r="I446" s="57">
        <f t="shared" si="36"/>
        <v>-14.415239999999997</v>
      </c>
      <c r="J446" s="57">
        <f t="shared" si="36"/>
        <v>-15.532380000000003</v>
      </c>
      <c r="K446" s="74">
        <f t="shared" si="36"/>
        <v>-17.155000000000001</v>
      </c>
      <c r="L446" s="57">
        <f t="shared" si="36"/>
        <v>-13.456189999999992</v>
      </c>
      <c r="M446" s="57">
        <f t="shared" si="36"/>
        <v>-12.36</v>
      </c>
      <c r="N446" s="24"/>
      <c r="O446" s="59"/>
      <c r="P446" s="77"/>
      <c r="Q446" s="127"/>
      <c r="R446" s="14"/>
      <c r="S446" s="14"/>
      <c r="T446" s="14"/>
      <c r="U446" s="14"/>
      <c r="V446" s="14"/>
      <c r="W446" s="14"/>
      <c r="X446" s="14"/>
      <c r="Y446" s="14"/>
      <c r="Z446" s="14"/>
      <c r="AA446" s="14"/>
      <c r="AB446" s="14"/>
      <c r="AC446" s="14"/>
      <c r="AD446" s="14"/>
    </row>
    <row r="447" spans="1:30" ht="12.75" customHeight="1">
      <c r="A447" s="407" t="s">
        <v>95</v>
      </c>
      <c r="B447" s="57">
        <f t="shared" ref="B447:M447" si="37">B403-B212</f>
        <v>-14.612609999999989</v>
      </c>
      <c r="C447" s="57">
        <f t="shared" si="37"/>
        <v>-9.8789500000000032</v>
      </c>
      <c r="D447" s="57">
        <f t="shared" si="37"/>
        <v>-5.3678300000000121</v>
      </c>
      <c r="E447" s="57">
        <f t="shared" si="37"/>
        <v>-4.2185699999999997</v>
      </c>
      <c r="F447" s="57">
        <f t="shared" si="37"/>
        <v>-4.5470000000000113</v>
      </c>
      <c r="G447" s="57">
        <f t="shared" si="37"/>
        <v>-7.6781000000000006</v>
      </c>
      <c r="H447" s="57">
        <f t="shared" si="37"/>
        <v>-3.967894736842112</v>
      </c>
      <c r="I447" s="57">
        <f t="shared" si="37"/>
        <v>-6.442859999999996</v>
      </c>
      <c r="J447" s="57">
        <f t="shared" si="37"/>
        <v>-6.7466666666666839</v>
      </c>
      <c r="K447" s="74">
        <f t="shared" si="37"/>
        <v>2.2269999999991796E-2</v>
      </c>
      <c r="L447" s="57">
        <f t="shared" si="37"/>
        <v>2.8425000000000011</v>
      </c>
      <c r="M447" s="57">
        <f t="shared" si="37"/>
        <v>9.3425000000000011</v>
      </c>
      <c r="N447" s="57"/>
      <c r="O447" s="96"/>
      <c r="P447" s="77"/>
      <c r="Q447" s="60"/>
      <c r="R447" s="14"/>
      <c r="S447" s="14"/>
      <c r="T447" s="14"/>
      <c r="U447" s="14"/>
      <c r="V447" s="14"/>
      <c r="W447" s="14"/>
      <c r="X447" s="14"/>
      <c r="Y447" s="14"/>
      <c r="Z447" s="14"/>
      <c r="AA447" s="14"/>
      <c r="AB447" s="14"/>
      <c r="AC447" s="14"/>
      <c r="AD447" s="14"/>
    </row>
    <row r="448" spans="1:30" ht="12.75" customHeight="1">
      <c r="A448" s="407" t="s">
        <v>114</v>
      </c>
      <c r="B448" s="57">
        <f t="shared" ref="B448:M448" si="38">B404-B213</f>
        <v>-2.7722699999999989</v>
      </c>
      <c r="C448" s="57">
        <f t="shared" si="38"/>
        <v>-0.26599999999999824</v>
      </c>
      <c r="D448" s="57">
        <f t="shared" si="38"/>
        <v>-4.4756500000000017</v>
      </c>
      <c r="E448" s="57">
        <f t="shared" si="38"/>
        <v>-4.3444999999999965</v>
      </c>
      <c r="F448" s="57">
        <f t="shared" si="38"/>
        <v>-5.2785699999999949</v>
      </c>
      <c r="G448" s="57">
        <f t="shared" si="38"/>
        <v>-10.360950000000003</v>
      </c>
      <c r="H448" s="57">
        <f t="shared" si="38"/>
        <v>-6.5131578947368283</v>
      </c>
      <c r="I448" s="57">
        <f t="shared" si="38"/>
        <v>5.3999999999987836E-2</v>
      </c>
      <c r="J448" s="57">
        <f t="shared" si="38"/>
        <v>1.2504800000000103</v>
      </c>
      <c r="K448" s="74">
        <f t="shared" si="38"/>
        <v>-2.1529999999999845</v>
      </c>
      <c r="L448" s="57">
        <f t="shared" si="38"/>
        <v>-4.3059000000000083</v>
      </c>
      <c r="M448" s="57">
        <f t="shared" si="38"/>
        <v>-0.50590000000000401</v>
      </c>
      <c r="N448" s="57"/>
      <c r="O448" s="96"/>
      <c r="P448" s="77"/>
      <c r="Q448" s="60"/>
      <c r="R448" s="14"/>
      <c r="S448" s="14"/>
      <c r="T448" s="14"/>
      <c r="U448" s="14"/>
      <c r="V448" s="14"/>
      <c r="W448" s="14"/>
      <c r="X448" s="14"/>
      <c r="Y448" s="14"/>
      <c r="Z448" s="14"/>
      <c r="AA448" s="14"/>
      <c r="AB448" s="14"/>
      <c r="AC448" s="14"/>
      <c r="AD448" s="14"/>
    </row>
    <row r="449" spans="1:30" ht="12.75" customHeight="1">
      <c r="A449" s="95" t="s">
        <v>120</v>
      </c>
      <c r="B449" s="57">
        <f t="shared" ref="B449:M449" si="39">B405-B214</f>
        <v>-6.4509000000000114</v>
      </c>
      <c r="C449" s="57">
        <f t="shared" si="39"/>
        <v>-4.9033333300000095</v>
      </c>
      <c r="D449" s="57">
        <f t="shared" si="39"/>
        <v>-9.086800000000018</v>
      </c>
      <c r="E449" s="57">
        <f t="shared" si="39"/>
        <v>-6.5634999999999977</v>
      </c>
      <c r="F449" s="57">
        <f t="shared" si="39"/>
        <v>-8.3474999999999966</v>
      </c>
      <c r="G449" s="57">
        <f t="shared" si="39"/>
        <v>-11.594700000000003</v>
      </c>
      <c r="H449" s="57">
        <f t="shared" si="39"/>
        <v>-13.680000000000007</v>
      </c>
      <c r="I449" s="57">
        <f t="shared" si="39"/>
        <v>-15.277000000000001</v>
      </c>
      <c r="J449" s="57">
        <f t="shared" si="39"/>
        <v>-12.578569999999999</v>
      </c>
      <c r="K449" s="74">
        <f t="shared" si="39"/>
        <v>-13.837999999999994</v>
      </c>
      <c r="L449" s="57">
        <f t="shared" si="39"/>
        <v>-13.230000000000004</v>
      </c>
      <c r="M449" s="57">
        <f t="shared" si="39"/>
        <v>-11.486000000000004</v>
      </c>
      <c r="N449" s="24"/>
      <c r="O449" s="13"/>
      <c r="P449" s="63"/>
      <c r="Q449" s="60"/>
      <c r="R449" s="14"/>
      <c r="S449" s="14"/>
      <c r="T449" s="14"/>
      <c r="U449" s="14"/>
      <c r="V449" s="14"/>
      <c r="W449" s="14"/>
      <c r="X449" s="14"/>
      <c r="Y449" s="14"/>
      <c r="Z449" s="14"/>
      <c r="AA449" s="14"/>
      <c r="AB449" s="14"/>
      <c r="AC449" s="14"/>
      <c r="AD449" s="14"/>
    </row>
    <row r="450" spans="1:30" ht="12.75" customHeight="1">
      <c r="A450" s="95" t="s">
        <v>121</v>
      </c>
      <c r="B450" s="57">
        <f t="shared" ref="B450:M450" si="40">B406-B215</f>
        <v>-15.344499999999996</v>
      </c>
      <c r="C450" s="57">
        <f t="shared" si="40"/>
        <v>-19.347609999999989</v>
      </c>
      <c r="D450" s="57">
        <f t="shared" si="40"/>
        <v>-24.39</v>
      </c>
      <c r="E450" s="57">
        <f t="shared" si="40"/>
        <v>-31.97999999999999</v>
      </c>
      <c r="F450" s="57">
        <f t="shared" si="40"/>
        <v>-20.189999999999998</v>
      </c>
      <c r="G450" s="57">
        <f t="shared" si="40"/>
        <v>-23.019999999999996</v>
      </c>
      <c r="H450" s="57">
        <f t="shared" si="40"/>
        <v>-25.700000000000003</v>
      </c>
      <c r="I450" s="57">
        <f t="shared" si="40"/>
        <v>-21.299999999999997</v>
      </c>
      <c r="J450" s="57">
        <f t="shared" si="40"/>
        <v>-41.009999999999991</v>
      </c>
      <c r="K450" s="57">
        <f t="shared" si="40"/>
        <v>-49.349047619047596</v>
      </c>
      <c r="L450" s="57">
        <f t="shared" si="40"/>
        <v>-33.849047619047596</v>
      </c>
      <c r="M450" s="57">
        <f t="shared" si="40"/>
        <v>-0.84250000000000114</v>
      </c>
      <c r="N450" s="24"/>
      <c r="O450" s="13"/>
      <c r="P450" s="63"/>
      <c r="Q450" s="60"/>
      <c r="R450" s="14"/>
      <c r="S450" s="14"/>
      <c r="T450" s="14"/>
      <c r="U450" s="14"/>
      <c r="V450" s="14"/>
      <c r="W450" s="14"/>
      <c r="X450" s="14"/>
      <c r="Y450" s="14"/>
      <c r="Z450" s="14"/>
      <c r="AA450" s="14"/>
      <c r="AB450" s="14"/>
      <c r="AC450" s="14"/>
      <c r="AD450" s="14"/>
    </row>
    <row r="451" spans="1:30" ht="12.75" customHeight="1">
      <c r="A451" s="95" t="s">
        <v>263</v>
      </c>
      <c r="B451" s="57">
        <f t="shared" ref="B451:M451" si="41">B407-B216</f>
        <v>-19.4673913043478</v>
      </c>
      <c r="C451" s="57">
        <f t="shared" si="41"/>
        <v>-14.804285714285697</v>
      </c>
      <c r="D451" s="57">
        <f t="shared" si="41"/>
        <v>5.2309523809523881</v>
      </c>
      <c r="E451" s="57">
        <f t="shared" si="41"/>
        <v>-4.3976190476190453</v>
      </c>
      <c r="F451" s="57">
        <f t="shared" si="41"/>
        <v>1.1280952380952414</v>
      </c>
      <c r="G451" s="57">
        <f t="shared" si="41"/>
        <v>-4.5564999999999998</v>
      </c>
      <c r="H451" s="57">
        <f t="shared" si="41"/>
        <v>-4.2768421052631567</v>
      </c>
      <c r="I451" s="57">
        <f t="shared" si="41"/>
        <v>-0.6217391304347899</v>
      </c>
      <c r="J451" s="57">
        <f t="shared" si="41"/>
        <v>-5.0763157894736821</v>
      </c>
      <c r="K451" s="57">
        <f t="shared" si="41"/>
        <v>2.5863636363636289</v>
      </c>
      <c r="L451" s="57">
        <f t="shared" si="41"/>
        <v>9.2857142857142776</v>
      </c>
      <c r="M451" s="57">
        <f t="shared" si="41"/>
        <v>13.509999999999991</v>
      </c>
      <c r="N451" s="24"/>
      <c r="O451" s="13"/>
      <c r="P451" s="63"/>
      <c r="Q451" s="60"/>
      <c r="R451" s="14"/>
      <c r="S451" s="14"/>
      <c r="T451" s="14"/>
      <c r="U451" s="14"/>
      <c r="V451" s="14"/>
      <c r="W451" s="14"/>
      <c r="X451" s="14"/>
      <c r="Y451" s="14"/>
      <c r="Z451" s="14"/>
      <c r="AA451" s="14"/>
      <c r="AB451" s="14"/>
      <c r="AC451" s="14"/>
      <c r="AD451" s="14"/>
    </row>
    <row r="452" spans="1:30" ht="12.75" customHeight="1">
      <c r="A452" s="95" t="s">
        <v>357</v>
      </c>
      <c r="B452" s="57">
        <f t="shared" ref="B452:I452" si="42">B408-B217</f>
        <v>-9.8199999999999932</v>
      </c>
      <c r="C452" s="57">
        <f t="shared" si="42"/>
        <v>-9.6200000000000045</v>
      </c>
      <c r="D452" s="57">
        <f t="shared" si="42"/>
        <v>-8.3500000000000085</v>
      </c>
      <c r="E452" s="57">
        <f t="shared" si="42"/>
        <v>-5.9599999999999937</v>
      </c>
      <c r="F452" s="57">
        <f t="shared" si="42"/>
        <v>-7.6700000000000017</v>
      </c>
      <c r="G452" s="57">
        <f t="shared" si="42"/>
        <v>-6.0369999999999919</v>
      </c>
      <c r="H452" s="57">
        <f t="shared" si="42"/>
        <v>-15.596000000000004</v>
      </c>
      <c r="I452" s="57">
        <f t="shared" si="42"/>
        <v>-12.240000000000009</v>
      </c>
      <c r="J452" s="57">
        <f>J408-J217</f>
        <v>-1.25</v>
      </c>
      <c r="K452" s="57">
        <f>K408-K217</f>
        <v>5.210000000000008</v>
      </c>
      <c r="L452" s="57">
        <f>L408-L217</f>
        <v>9.480000000000004</v>
      </c>
      <c r="M452" s="57">
        <f>M408-M217</f>
        <v>11.480000000000004</v>
      </c>
      <c r="N452" s="24"/>
      <c r="O452" s="13"/>
      <c r="P452" s="63"/>
      <c r="Q452" s="60"/>
      <c r="R452" s="14"/>
      <c r="S452" s="14"/>
      <c r="T452" s="14"/>
      <c r="U452" s="14"/>
      <c r="V452" s="14"/>
      <c r="W452" s="14"/>
      <c r="X452" s="14"/>
      <c r="Y452" s="14"/>
      <c r="Z452" s="14"/>
      <c r="AA452" s="14"/>
      <c r="AB452" s="14"/>
      <c r="AC452" s="14"/>
      <c r="AD452" s="14"/>
    </row>
    <row r="453" spans="1:30" ht="12.75" customHeight="1" thickBot="1">
      <c r="A453" s="137" t="s">
        <v>383</v>
      </c>
      <c r="B453" s="62"/>
      <c r="C453" s="62"/>
      <c r="D453" s="62"/>
      <c r="E453" s="62"/>
      <c r="F453" s="62"/>
      <c r="G453" s="62"/>
      <c r="H453" s="62"/>
      <c r="I453" s="62"/>
      <c r="J453" s="62"/>
      <c r="K453" s="62"/>
      <c r="L453" s="62"/>
      <c r="M453" s="62"/>
      <c r="N453" s="24"/>
      <c r="O453" s="13"/>
      <c r="P453" s="63"/>
      <c r="Q453" s="60"/>
      <c r="R453" s="14"/>
      <c r="S453" s="14"/>
      <c r="T453" s="14"/>
      <c r="U453" s="14"/>
      <c r="V453" s="14"/>
      <c r="W453" s="14"/>
      <c r="X453" s="14"/>
      <c r="Y453" s="14"/>
      <c r="Z453" s="14"/>
      <c r="AA453" s="14"/>
      <c r="AB453" s="14"/>
      <c r="AC453" s="14"/>
      <c r="AD453" s="14"/>
    </row>
    <row r="454" spans="1:30" ht="12.75" customHeight="1">
      <c r="A454" s="54" t="s">
        <v>271</v>
      </c>
      <c r="B454" s="57"/>
      <c r="C454" s="57"/>
      <c r="D454" s="57"/>
      <c r="E454" s="57"/>
      <c r="F454" s="57"/>
      <c r="G454" s="57"/>
      <c r="H454" s="57"/>
      <c r="I454" s="57"/>
      <c r="J454" s="57"/>
      <c r="N454" s="24"/>
      <c r="O454" s="13"/>
      <c r="P454" s="63"/>
      <c r="Q454" s="60"/>
      <c r="R454" s="14"/>
      <c r="S454" s="14"/>
      <c r="T454" s="14"/>
      <c r="U454" s="14"/>
      <c r="V454" s="14"/>
      <c r="W454" s="14"/>
      <c r="X454" s="14"/>
      <c r="Y454" s="14"/>
      <c r="Z454" s="14"/>
      <c r="AA454" s="14"/>
      <c r="AB454" s="14"/>
      <c r="AC454" s="14"/>
      <c r="AD454" s="14"/>
    </row>
    <row r="455" spans="1:30" ht="12.75" customHeight="1">
      <c r="A455" s="95"/>
      <c r="B455" s="57"/>
      <c r="C455" s="57"/>
      <c r="D455" s="57"/>
      <c r="E455" s="57"/>
      <c r="F455" s="57"/>
      <c r="G455" s="57"/>
      <c r="H455" s="57"/>
      <c r="N455" s="24"/>
      <c r="O455" s="13"/>
      <c r="P455" s="63"/>
      <c r="Q455" s="60"/>
      <c r="R455" s="14"/>
      <c r="S455" s="14"/>
      <c r="T455" s="14"/>
      <c r="U455" s="14"/>
      <c r="V455" s="14"/>
      <c r="W455" s="14"/>
      <c r="X455" s="14"/>
      <c r="Y455" s="14"/>
      <c r="Z455" s="14"/>
      <c r="AA455" s="14"/>
      <c r="AB455" s="14"/>
      <c r="AC455" s="14"/>
      <c r="AD455" s="14"/>
    </row>
    <row r="456" spans="1:30" ht="12" customHeight="1" thickBot="1">
      <c r="A456" s="8" t="s">
        <v>387</v>
      </c>
      <c r="B456" s="8"/>
      <c r="C456" s="8"/>
      <c r="D456" s="8"/>
      <c r="E456" s="8"/>
      <c r="F456" s="8"/>
      <c r="G456" s="8"/>
      <c r="H456" s="8"/>
      <c r="I456" s="28"/>
      <c r="J456" s="28"/>
      <c r="K456" s="28"/>
      <c r="L456" s="28"/>
      <c r="M456" s="28"/>
      <c r="N456" s="28"/>
      <c r="O456" s="29"/>
      <c r="P456" s="63"/>
      <c r="Q456" s="60"/>
      <c r="R456" s="14"/>
      <c r="S456" s="14"/>
      <c r="T456" s="14"/>
      <c r="U456" s="14"/>
      <c r="V456" s="14"/>
      <c r="W456" s="14"/>
      <c r="X456" s="14"/>
      <c r="Y456" s="14"/>
      <c r="Z456" s="14"/>
      <c r="AA456" s="14"/>
      <c r="AB456" s="14"/>
      <c r="AC456" s="14"/>
      <c r="AD456" s="14"/>
    </row>
    <row r="457" spans="1:30" ht="12.75" customHeight="1" thickBot="1">
      <c r="A457" s="219" t="s">
        <v>83</v>
      </c>
      <c r="B457" s="164" t="s">
        <v>293</v>
      </c>
      <c r="C457" s="342"/>
      <c r="D457" s="342"/>
      <c r="E457" s="342"/>
      <c r="F457" s="342"/>
      <c r="G457" s="342"/>
      <c r="H457" s="327" t="s">
        <v>123</v>
      </c>
      <c r="I457" s="342"/>
      <c r="J457" s="342"/>
      <c r="K457" s="342"/>
      <c r="L457" s="342"/>
      <c r="M457" s="342"/>
      <c r="N457" s="342"/>
      <c r="O457" s="29"/>
      <c r="P457" s="63"/>
      <c r="Q457" s="60"/>
      <c r="R457" s="14"/>
      <c r="S457" s="14"/>
      <c r="T457" s="14"/>
      <c r="U457" s="14"/>
      <c r="V457" s="14"/>
      <c r="W457" s="14"/>
      <c r="X457" s="14"/>
      <c r="Y457" s="14"/>
      <c r="Z457" s="14"/>
      <c r="AA457" s="14"/>
      <c r="AB457" s="14"/>
      <c r="AC457" s="14"/>
      <c r="AD457" s="14"/>
    </row>
    <row r="458" spans="1:30" ht="12.75" customHeight="1" thickBot="1">
      <c r="A458" s="220" t="s">
        <v>38</v>
      </c>
      <c r="B458" s="166" t="s">
        <v>295</v>
      </c>
      <c r="C458" s="341" t="s">
        <v>106</v>
      </c>
      <c r="D458" s="341" t="s">
        <v>82</v>
      </c>
      <c r="E458" s="341" t="s">
        <v>52</v>
      </c>
      <c r="F458" s="341" t="s">
        <v>102</v>
      </c>
      <c r="G458" s="341" t="s">
        <v>100</v>
      </c>
      <c r="H458" s="341" t="s">
        <v>103</v>
      </c>
      <c r="I458" s="341" t="s">
        <v>107</v>
      </c>
      <c r="J458" s="341" t="s">
        <v>101</v>
      </c>
      <c r="K458" s="341" t="s">
        <v>104</v>
      </c>
      <c r="L458" s="341" t="s">
        <v>18</v>
      </c>
      <c r="M458" s="341" t="s">
        <v>105</v>
      </c>
      <c r="N458" s="341" t="s">
        <v>19</v>
      </c>
      <c r="O458" s="29"/>
      <c r="P458" s="63"/>
      <c r="Q458" s="60"/>
      <c r="R458" s="14"/>
      <c r="S458" s="14"/>
      <c r="T458" s="14"/>
      <c r="U458" s="14"/>
      <c r="V458" s="14"/>
      <c r="W458" s="14"/>
      <c r="X458" s="14"/>
      <c r="Y458" s="14"/>
      <c r="Z458" s="14"/>
      <c r="AA458" s="14"/>
      <c r="AB458" s="14"/>
      <c r="AC458" s="14"/>
      <c r="AD458" s="14"/>
    </row>
    <row r="459" spans="1:30" ht="12.75" customHeight="1">
      <c r="A459" s="24"/>
      <c r="B459" s="24"/>
      <c r="C459" s="200"/>
      <c r="D459" s="201"/>
      <c r="E459" s="201"/>
      <c r="F459" s="201"/>
      <c r="G459" s="201"/>
      <c r="H459" s="200" t="s">
        <v>108</v>
      </c>
      <c r="I459" s="201"/>
      <c r="J459" s="201"/>
      <c r="K459" s="201"/>
      <c r="L459" s="201"/>
      <c r="M459" s="201"/>
      <c r="N459" s="201"/>
      <c r="O459" s="29"/>
      <c r="P459" s="63"/>
      <c r="Q459" s="60"/>
      <c r="R459" s="14"/>
      <c r="S459" s="14"/>
      <c r="T459" s="14"/>
      <c r="U459" s="14"/>
      <c r="V459" s="14"/>
      <c r="W459" s="14"/>
      <c r="X459" s="14"/>
      <c r="Y459" s="14"/>
      <c r="Z459" s="14"/>
      <c r="AA459" s="14"/>
      <c r="AB459" s="14"/>
      <c r="AC459" s="14"/>
      <c r="AD459" s="14"/>
    </row>
    <row r="460" spans="1:30" ht="12.75" customHeight="1">
      <c r="A460" s="54" t="s">
        <v>71</v>
      </c>
      <c r="B460" s="54" t="s">
        <v>187</v>
      </c>
      <c r="C460" s="71">
        <f t="shared" ref="C460:N460" si="43">SUM(SUM(B416:B422)-MAX(B416:B422)-MIN(B416:B422))/5</f>
        <v>-6.900000000000003</v>
      </c>
      <c r="D460" s="71">
        <f t="shared" si="43"/>
        <v>-5.8040000000000038</v>
      </c>
      <c r="E460" s="71">
        <f t="shared" si="43"/>
        <v>-2.8659999999999983</v>
      </c>
      <c r="F460" s="71">
        <f t="shared" si="43"/>
        <v>-3.0559999999999987</v>
      </c>
      <c r="G460" s="71">
        <f t="shared" si="43"/>
        <v>-5.1940000000000008</v>
      </c>
      <c r="H460" s="71">
        <f t="shared" si="43"/>
        <v>-6.3159999999999972</v>
      </c>
      <c r="I460" s="71">
        <f t="shared" si="43"/>
        <v>-7.4479999999999986</v>
      </c>
      <c r="J460" s="71">
        <f t="shared" si="43"/>
        <v>-7.0680000000000023</v>
      </c>
      <c r="K460" s="71">
        <f t="shared" si="43"/>
        <v>-7.6619999999999973</v>
      </c>
      <c r="L460" s="71">
        <f t="shared" si="43"/>
        <v>-9.1639999999999979</v>
      </c>
      <c r="M460" s="71">
        <f t="shared" si="43"/>
        <v>-9.7879999999999967</v>
      </c>
      <c r="N460" s="71">
        <f t="shared" si="43"/>
        <v>-11.040000000000003</v>
      </c>
      <c r="O460" s="29"/>
      <c r="P460" s="63"/>
      <c r="Q460" s="60"/>
      <c r="R460" s="14"/>
      <c r="S460" s="14"/>
      <c r="T460" s="14"/>
      <c r="U460" s="14"/>
      <c r="V460" s="14"/>
      <c r="W460" s="14"/>
      <c r="X460" s="14"/>
      <c r="Y460" s="14"/>
      <c r="Z460" s="14"/>
      <c r="AA460" s="14"/>
      <c r="AB460" s="14"/>
      <c r="AC460" s="14"/>
      <c r="AD460" s="14"/>
    </row>
    <row r="461" spans="1:30" ht="12.75" customHeight="1">
      <c r="A461" s="24" t="s">
        <v>72</v>
      </c>
      <c r="B461" s="54" t="s">
        <v>188</v>
      </c>
      <c r="C461" s="71">
        <f t="shared" ref="C461:N461" si="44">SUM(SUM(B417:B423)-MAX(B417:B423)-MIN(B417:B423))/5</f>
        <v>-4.6320000000000032</v>
      </c>
      <c r="D461" s="71">
        <f t="shared" si="44"/>
        <v>-4.9120000000000017</v>
      </c>
      <c r="E461" s="71">
        <f t="shared" si="44"/>
        <v>-2.9339999999999988</v>
      </c>
      <c r="F461" s="71">
        <f t="shared" si="44"/>
        <v>-3.537999999999998</v>
      </c>
      <c r="G461" s="71">
        <f t="shared" si="44"/>
        <v>-6.3420000000000032</v>
      </c>
      <c r="H461" s="71">
        <f t="shared" si="44"/>
        <v>-7.8259999999999978</v>
      </c>
      <c r="I461" s="71">
        <f t="shared" si="44"/>
        <v>-9.6079999999999988</v>
      </c>
      <c r="J461" s="71">
        <f t="shared" si="44"/>
        <v>-9.01</v>
      </c>
      <c r="K461" s="71">
        <f t="shared" si="44"/>
        <v>-10.057999999999998</v>
      </c>
      <c r="L461" s="71">
        <f t="shared" si="44"/>
        <v>-11.794</v>
      </c>
      <c r="M461" s="71">
        <f t="shared" si="44"/>
        <v>-12.422000000000001</v>
      </c>
      <c r="N461" s="71">
        <f t="shared" si="44"/>
        <v>-13.348000000000003</v>
      </c>
      <c r="O461" s="29"/>
      <c r="P461" s="63"/>
      <c r="Q461" s="60"/>
      <c r="R461" s="14"/>
      <c r="S461" s="14"/>
      <c r="T461" s="14"/>
      <c r="U461" s="14"/>
      <c r="V461" s="14"/>
      <c r="W461" s="14"/>
      <c r="X461" s="14"/>
      <c r="Y461" s="14"/>
      <c r="Z461" s="14"/>
      <c r="AA461" s="14"/>
      <c r="AB461" s="14"/>
      <c r="AC461" s="14"/>
      <c r="AD461" s="14"/>
    </row>
    <row r="462" spans="1:30" ht="12.75" customHeight="1">
      <c r="A462" s="24" t="s">
        <v>73</v>
      </c>
      <c r="B462" s="54" t="s">
        <v>189</v>
      </c>
      <c r="C462" s="71">
        <f t="shared" ref="C462:N462" si="45">SUM(SUM(B418:B424)-MAX(B418:B424)-MIN(B418:B424))/5</f>
        <v>-5.908000000000003</v>
      </c>
      <c r="D462" s="71">
        <f t="shared" si="45"/>
        <v>-6.4200000000000035</v>
      </c>
      <c r="E462" s="71">
        <f t="shared" si="45"/>
        <v>-4.7000000000000011</v>
      </c>
      <c r="F462" s="71">
        <f t="shared" si="45"/>
        <v>-5.298</v>
      </c>
      <c r="G462" s="71">
        <f t="shared" si="45"/>
        <v>-7.1860000000000026</v>
      </c>
      <c r="H462" s="71">
        <f t="shared" si="45"/>
        <v>-8.3919999999999977</v>
      </c>
      <c r="I462" s="71">
        <f t="shared" si="45"/>
        <v>-10.137999999999995</v>
      </c>
      <c r="J462" s="71">
        <f t="shared" si="45"/>
        <v>-9.272000000000002</v>
      </c>
      <c r="K462" s="71">
        <f t="shared" si="45"/>
        <v>-10.057999999999998</v>
      </c>
      <c r="L462" s="71">
        <f t="shared" si="45"/>
        <v>-11.302000000000001</v>
      </c>
      <c r="M462" s="71">
        <f t="shared" si="45"/>
        <v>-11.241999999999999</v>
      </c>
      <c r="N462" s="71">
        <f t="shared" si="45"/>
        <v>-12.742000000000001</v>
      </c>
      <c r="O462" s="29"/>
      <c r="P462" s="63"/>
      <c r="Q462" s="60"/>
      <c r="R462" s="14"/>
      <c r="S462" s="14"/>
      <c r="T462" s="14"/>
      <c r="U462" s="14"/>
      <c r="V462" s="14"/>
      <c r="W462" s="14"/>
      <c r="X462" s="14"/>
      <c r="Y462" s="14"/>
      <c r="Z462" s="14"/>
      <c r="AA462" s="14"/>
      <c r="AB462" s="14"/>
      <c r="AC462" s="14"/>
      <c r="AD462" s="14"/>
    </row>
    <row r="463" spans="1:30" ht="12.75" customHeight="1">
      <c r="A463" s="24" t="s">
        <v>74</v>
      </c>
      <c r="B463" s="54" t="s">
        <v>190</v>
      </c>
      <c r="C463" s="71">
        <f t="shared" ref="C463:N463" si="46">SUM(SUM(B419:B425)-MAX(B419:B425)-MIN(B419:B425))/5</f>
        <v>-4.2760000000000007</v>
      </c>
      <c r="D463" s="71">
        <f t="shared" si="46"/>
        <v>-5.1300000000000026</v>
      </c>
      <c r="E463" s="71">
        <f t="shared" si="46"/>
        <v>-3.5700000000000003</v>
      </c>
      <c r="F463" s="71">
        <f t="shared" si="46"/>
        <v>-4.5219999999999985</v>
      </c>
      <c r="G463" s="71">
        <f t="shared" si="46"/>
        <v>-7.1280000000000028</v>
      </c>
      <c r="H463" s="71">
        <f t="shared" si="46"/>
        <v>-8.4299999999999944</v>
      </c>
      <c r="I463" s="71">
        <f t="shared" si="46"/>
        <v>-9.8559999999999981</v>
      </c>
      <c r="J463" s="71">
        <f t="shared" si="46"/>
        <v>-8.9619999999999997</v>
      </c>
      <c r="K463" s="71">
        <f t="shared" si="46"/>
        <v>-9.5779999999999976</v>
      </c>
      <c r="L463" s="71">
        <f t="shared" si="46"/>
        <v>-10.414000000000001</v>
      </c>
      <c r="M463" s="71">
        <f t="shared" si="46"/>
        <v>-8.7960000000000029</v>
      </c>
      <c r="N463" s="71">
        <f t="shared" si="46"/>
        <v>-10.196000000000002</v>
      </c>
      <c r="O463" s="29"/>
      <c r="P463" s="63"/>
      <c r="Q463" s="60"/>
      <c r="R463" s="14"/>
      <c r="S463" s="14"/>
      <c r="T463" s="14"/>
      <c r="U463" s="14"/>
      <c r="V463" s="14"/>
      <c r="W463" s="14"/>
      <c r="X463" s="14"/>
      <c r="Y463" s="14"/>
      <c r="Z463" s="14"/>
      <c r="AA463" s="14"/>
      <c r="AB463" s="14"/>
      <c r="AC463" s="14"/>
      <c r="AD463" s="14"/>
    </row>
    <row r="464" spans="1:30" ht="12.75" customHeight="1">
      <c r="A464" s="24" t="s">
        <v>75</v>
      </c>
      <c r="B464" s="54" t="s">
        <v>191</v>
      </c>
      <c r="C464" s="71">
        <f t="shared" ref="C464:N464" si="47">SUM(SUM(B420:B426)-MAX(B420:B426)-MIN(B420:B426))/5</f>
        <v>-4.2080000000000002</v>
      </c>
      <c r="D464" s="71">
        <f t="shared" si="47"/>
        <v>-3.9500000000000015</v>
      </c>
      <c r="E464" s="71">
        <f t="shared" si="47"/>
        <v>-2.8500000000000014</v>
      </c>
      <c r="F464" s="71">
        <f t="shared" si="47"/>
        <v>-3.9759999999999978</v>
      </c>
      <c r="G464" s="71">
        <f t="shared" si="47"/>
        <v>-6.1980000000000022</v>
      </c>
      <c r="H464" s="71">
        <f t="shared" si="47"/>
        <v>-7.0459999999999923</v>
      </c>
      <c r="I464" s="71">
        <f t="shared" si="47"/>
        <v>-7.6559999999999988</v>
      </c>
      <c r="J464" s="71">
        <f t="shared" si="47"/>
        <v>-6.9940000000000024</v>
      </c>
      <c r="K464" s="71">
        <f t="shared" si="47"/>
        <v>-6.886000000000001</v>
      </c>
      <c r="L464" s="71">
        <f t="shared" si="47"/>
        <v>-7.344000000000003</v>
      </c>
      <c r="M464" s="71">
        <f t="shared" si="47"/>
        <v>-7.0359999999999987</v>
      </c>
      <c r="N464" s="71">
        <f t="shared" si="47"/>
        <v>-8.5359999999999978</v>
      </c>
      <c r="O464" s="29"/>
      <c r="P464" s="63"/>
      <c r="Q464" s="60"/>
      <c r="R464" s="14"/>
      <c r="S464" s="14"/>
      <c r="T464" s="14"/>
      <c r="U464" s="14"/>
      <c r="V464" s="14"/>
      <c r="W464" s="14"/>
      <c r="X464" s="14"/>
      <c r="Y464" s="14"/>
      <c r="Z464" s="14"/>
      <c r="AA464" s="14"/>
      <c r="AB464" s="14"/>
      <c r="AC464" s="14"/>
      <c r="AD464" s="14"/>
    </row>
    <row r="465" spans="1:30" ht="12.75" customHeight="1">
      <c r="A465" s="24" t="s">
        <v>76</v>
      </c>
      <c r="B465" s="54" t="s">
        <v>192</v>
      </c>
      <c r="C465" s="71">
        <f t="shared" ref="C465:N465" si="48">SUM(SUM(B421:B427)-MAX(B421:B427)-MIN(B421:B427))/5</f>
        <v>-5.4260000000000002</v>
      </c>
      <c r="D465" s="71">
        <f t="shared" si="48"/>
        <v>-4.8360000000000003</v>
      </c>
      <c r="E465" s="71">
        <f t="shared" si="48"/>
        <v>-3.6180000000000008</v>
      </c>
      <c r="F465" s="71">
        <f t="shared" si="48"/>
        <v>-3.9759999999999978</v>
      </c>
      <c r="G465" s="71">
        <f t="shared" si="48"/>
        <v>-6.1980000000000022</v>
      </c>
      <c r="H465" s="71">
        <f t="shared" si="48"/>
        <v>-7.0459999999999923</v>
      </c>
      <c r="I465" s="71">
        <f t="shared" si="48"/>
        <v>-7.6739999999999977</v>
      </c>
      <c r="J465" s="71">
        <f t="shared" si="48"/>
        <v>-7.0500000000000025</v>
      </c>
      <c r="K465" s="71">
        <f t="shared" si="48"/>
        <v>-6.4739999999999993</v>
      </c>
      <c r="L465" s="71">
        <f t="shared" si="48"/>
        <v>-6.7440000000000024</v>
      </c>
      <c r="M465" s="71">
        <f t="shared" si="48"/>
        <v>-6.3179999999999978</v>
      </c>
      <c r="N465" s="71">
        <f t="shared" si="48"/>
        <v>-8.0719999999999974</v>
      </c>
      <c r="O465" s="29"/>
      <c r="P465" s="63"/>
      <c r="Q465" s="60"/>
      <c r="R465" s="14"/>
      <c r="S465" s="14"/>
      <c r="T465" s="14"/>
      <c r="U465" s="14"/>
      <c r="V465" s="14"/>
      <c r="W465" s="14"/>
      <c r="X465" s="14"/>
      <c r="Y465" s="14"/>
      <c r="Z465" s="14"/>
      <c r="AA465" s="14"/>
      <c r="AB465" s="14"/>
      <c r="AC465" s="14"/>
      <c r="AD465" s="14"/>
    </row>
    <row r="466" spans="1:30" ht="12.75" customHeight="1">
      <c r="A466" s="24" t="s">
        <v>77</v>
      </c>
      <c r="B466" s="54" t="s">
        <v>193</v>
      </c>
      <c r="C466" s="71">
        <f t="shared" ref="C466:N466" si="49">SUM(SUM(B422:B428)-MAX(B422:B428)-MIN(B422:B428))/5</f>
        <v>-4.2080000000000002</v>
      </c>
      <c r="D466" s="71">
        <f t="shared" si="49"/>
        <v>-5.1679999999999993</v>
      </c>
      <c r="E466" s="71">
        <f t="shared" si="49"/>
        <v>-4.5240000000000009</v>
      </c>
      <c r="F466" s="71">
        <f t="shared" si="49"/>
        <v>-4.5279999999999987</v>
      </c>
      <c r="G466" s="71">
        <f t="shared" si="49"/>
        <v>-6.7660000000000009</v>
      </c>
      <c r="H466" s="71">
        <f t="shared" si="49"/>
        <v>-7.9159999999999924</v>
      </c>
      <c r="I466" s="71">
        <f t="shared" si="49"/>
        <v>-8.0219999999999985</v>
      </c>
      <c r="J466" s="71">
        <f t="shared" si="49"/>
        <v>-8.4860000000000007</v>
      </c>
      <c r="K466" s="71">
        <f t="shared" si="49"/>
        <v>-7.4120000000000008</v>
      </c>
      <c r="L466" s="71">
        <f t="shared" si="49"/>
        <v>-8.0720000000000027</v>
      </c>
      <c r="M466" s="71">
        <f t="shared" si="49"/>
        <v>-7.5919999999999987</v>
      </c>
      <c r="N466" s="71">
        <f t="shared" si="49"/>
        <v>-8.6260000000000012</v>
      </c>
      <c r="O466" s="29"/>
      <c r="P466" s="63"/>
      <c r="Q466" s="60"/>
      <c r="R466" s="14"/>
      <c r="S466" s="14"/>
      <c r="T466" s="14"/>
      <c r="U466" s="14"/>
      <c r="V466" s="14"/>
      <c r="W466" s="14"/>
      <c r="X466" s="14"/>
      <c r="Y466" s="14"/>
      <c r="Z466" s="14"/>
      <c r="AA466" s="14"/>
      <c r="AB466" s="14"/>
      <c r="AC466" s="14"/>
      <c r="AD466" s="14"/>
    </row>
    <row r="467" spans="1:30" ht="12.75" customHeight="1">
      <c r="A467" s="24" t="s">
        <v>78</v>
      </c>
      <c r="B467" s="54" t="s">
        <v>194</v>
      </c>
      <c r="C467" s="71">
        <f t="shared" ref="C467:N467" si="50">SUM(SUM(B423:B429)-MAX(B423:B429)-MIN(B423:B429))/5</f>
        <v>-5.0120000000000005</v>
      </c>
      <c r="D467" s="71">
        <f t="shared" si="50"/>
        <v>-6.661999999999999</v>
      </c>
      <c r="E467" s="71">
        <f t="shared" si="50"/>
        <v>-4.9600000000000009</v>
      </c>
      <c r="F467" s="71">
        <f t="shared" si="50"/>
        <v>-4.7819999999999991</v>
      </c>
      <c r="G467" s="71">
        <f t="shared" si="50"/>
        <v>-6.6340000000000021</v>
      </c>
      <c r="H467" s="71">
        <f t="shared" si="50"/>
        <v>-7.9459999999999935</v>
      </c>
      <c r="I467" s="71">
        <f t="shared" si="50"/>
        <v>-7.5380000000000011</v>
      </c>
      <c r="J467" s="71">
        <f t="shared" si="50"/>
        <v>-8.3160000000000043</v>
      </c>
      <c r="K467" s="71">
        <f t="shared" si="50"/>
        <v>-5.4879999999999995</v>
      </c>
      <c r="L467" s="71">
        <f t="shared" si="50"/>
        <v>-6.1020000000000012</v>
      </c>
      <c r="M467" s="71">
        <f t="shared" si="50"/>
        <v>-5.0659999999999998</v>
      </c>
      <c r="N467" s="71">
        <f t="shared" si="50"/>
        <v>-5.240000000000002</v>
      </c>
      <c r="O467" s="29"/>
      <c r="P467" s="63"/>
      <c r="Q467" s="60"/>
      <c r="R467" s="14"/>
      <c r="S467" s="14"/>
      <c r="T467" s="14"/>
      <c r="U467" s="14"/>
      <c r="V467" s="14"/>
      <c r="W467" s="14"/>
      <c r="X467" s="14"/>
      <c r="Y467" s="14"/>
      <c r="Z467" s="14"/>
      <c r="AA467" s="14"/>
      <c r="AB467" s="14"/>
      <c r="AC467" s="14"/>
      <c r="AD467" s="14"/>
    </row>
    <row r="468" spans="1:30" ht="12.75" customHeight="1">
      <c r="A468" s="24" t="s">
        <v>79</v>
      </c>
      <c r="B468" s="54" t="s">
        <v>195</v>
      </c>
      <c r="C468" s="71">
        <f t="shared" ref="C468:N468" si="51">SUM(SUM(B424:B430)-MAX(B424:B430)-MIN(B424:B430))/5</f>
        <v>-4.7919999999999998</v>
      </c>
      <c r="D468" s="71">
        <f t="shared" si="51"/>
        <v>-6.2640000000000002</v>
      </c>
      <c r="E468" s="71">
        <f t="shared" si="51"/>
        <v>-4.7980000000000018</v>
      </c>
      <c r="F468" s="71">
        <f t="shared" si="51"/>
        <v>-4.8599999999999994</v>
      </c>
      <c r="G468" s="71">
        <f t="shared" si="51"/>
        <v>-6.2140000000000031</v>
      </c>
      <c r="H468" s="71">
        <f t="shared" si="51"/>
        <v>-7.4679999999999938</v>
      </c>
      <c r="I468" s="71">
        <f t="shared" si="51"/>
        <v>-7.1139999999999999</v>
      </c>
      <c r="J468" s="71">
        <f t="shared" si="51"/>
        <v>-7.6000000000000032</v>
      </c>
      <c r="K468" s="71">
        <f t="shared" si="51"/>
        <v>-5.0699999999999985</v>
      </c>
      <c r="L468" s="71">
        <f t="shared" si="51"/>
        <v>-5.2300000000000013</v>
      </c>
      <c r="M468" s="71">
        <f t="shared" si="51"/>
        <v>-4.3139999999999983</v>
      </c>
      <c r="N468" s="71">
        <f t="shared" si="51"/>
        <v>-4.7860000000000031</v>
      </c>
      <c r="O468" s="29"/>
      <c r="P468" s="63"/>
      <c r="Q468" s="107"/>
      <c r="R468" s="14"/>
      <c r="S468" s="14"/>
      <c r="T468" s="14"/>
      <c r="U468" s="14"/>
      <c r="V468" s="14"/>
      <c r="W468" s="14"/>
      <c r="X468" s="14"/>
      <c r="Y468" s="14"/>
      <c r="Z468" s="14"/>
      <c r="AA468" s="14"/>
      <c r="AB468" s="14"/>
      <c r="AC468" s="14"/>
      <c r="AD468" s="14"/>
    </row>
    <row r="469" spans="1:30" ht="12.75" customHeight="1">
      <c r="A469" s="24" t="s">
        <v>80</v>
      </c>
      <c r="B469" s="54" t="s">
        <v>196</v>
      </c>
      <c r="C469" s="71">
        <f t="shared" ref="C469:N469" si="52">SUM(SUM(B425:B431)-MAX(B425:B431)-MIN(B425:B431))/5</f>
        <v>-5.5519999999999996</v>
      </c>
      <c r="D469" s="71">
        <f t="shared" si="52"/>
        <v>-5.0180000000000007</v>
      </c>
      <c r="E469" s="71">
        <f t="shared" si="52"/>
        <v>-4.25</v>
      </c>
      <c r="F469" s="71">
        <f t="shared" si="52"/>
        <v>-4.4919999999999982</v>
      </c>
      <c r="G469" s="71">
        <f t="shared" si="52"/>
        <v>-5.8240000000000025</v>
      </c>
      <c r="H469" s="71">
        <f t="shared" si="52"/>
        <v>-7.0179999999999954</v>
      </c>
      <c r="I469" s="71">
        <f t="shared" si="52"/>
        <v>-6.2680000000000007</v>
      </c>
      <c r="J469" s="71">
        <f t="shared" si="52"/>
        <v>-8.0940000000000012</v>
      </c>
      <c r="K469" s="71">
        <f t="shared" si="52"/>
        <v>-6.1239999999999997</v>
      </c>
      <c r="L469" s="71">
        <f t="shared" si="52"/>
        <v>-5.4640000000000013</v>
      </c>
      <c r="M469" s="71">
        <f t="shared" si="52"/>
        <v>-5.9159999999999995</v>
      </c>
      <c r="N469" s="71">
        <f t="shared" si="52"/>
        <v>-5.634000000000003</v>
      </c>
      <c r="O469" s="29"/>
      <c r="P469" s="63"/>
      <c r="Q469" s="60"/>
      <c r="R469" s="14"/>
      <c r="S469" s="14"/>
      <c r="T469" s="14"/>
      <c r="U469" s="14"/>
      <c r="V469" s="14"/>
      <c r="W469" s="14"/>
      <c r="X469" s="14"/>
      <c r="Y469" s="14"/>
      <c r="Z469" s="14"/>
      <c r="AA469" s="14"/>
      <c r="AB469" s="14"/>
      <c r="AC469" s="14"/>
      <c r="AD469" s="14"/>
    </row>
    <row r="470" spans="1:30" ht="12.75" customHeight="1">
      <c r="A470" s="24" t="s">
        <v>81</v>
      </c>
      <c r="B470" s="54" t="s">
        <v>197</v>
      </c>
      <c r="C470" s="71">
        <f t="shared" ref="C470:N470" si="53">SUM(SUM(B426:B432)-MAX(B426:B432)-MIN(B426:B432))/5</f>
        <v>-7.2200000000000006</v>
      </c>
      <c r="D470" s="71">
        <f t="shared" si="53"/>
        <v>-5.8199999999999985</v>
      </c>
      <c r="E470" s="71">
        <f t="shared" si="53"/>
        <v>-5.0580000000000025</v>
      </c>
      <c r="F470" s="71">
        <f t="shared" si="53"/>
        <v>-5.3</v>
      </c>
      <c r="G470" s="71">
        <f t="shared" si="53"/>
        <v>-6.0880000000000036</v>
      </c>
      <c r="H470" s="71">
        <f t="shared" si="53"/>
        <v>-8.1199999999999957</v>
      </c>
      <c r="I470" s="71">
        <f t="shared" si="53"/>
        <v>-6.3820000000000006</v>
      </c>
      <c r="J470" s="71">
        <f t="shared" si="53"/>
        <v>-8.0400000000000009</v>
      </c>
      <c r="K470" s="71">
        <f t="shared" si="53"/>
        <v>-5.5920000000000005</v>
      </c>
      <c r="L470" s="71">
        <f t="shared" si="53"/>
        <v>-5.2739999999999991</v>
      </c>
      <c r="M470" s="71">
        <f t="shared" si="53"/>
        <v>-4.8019999999999969</v>
      </c>
      <c r="N470" s="71">
        <f t="shared" si="53"/>
        <v>-4.7600000000000025</v>
      </c>
      <c r="O470" s="29"/>
      <c r="P470" s="63"/>
      <c r="Q470" s="60"/>
      <c r="R470" s="14"/>
      <c r="S470" s="14"/>
      <c r="T470" s="14"/>
      <c r="U470" s="14"/>
      <c r="V470" s="14"/>
      <c r="W470" s="14"/>
      <c r="X470" s="14"/>
      <c r="Y470" s="14"/>
      <c r="Z470" s="14"/>
      <c r="AA470" s="14"/>
      <c r="AB470" s="14"/>
      <c r="AC470" s="14"/>
      <c r="AD470" s="14"/>
    </row>
    <row r="471" spans="1:30" ht="12.75" customHeight="1">
      <c r="A471" s="24" t="s">
        <v>10</v>
      </c>
      <c r="B471" s="54" t="s">
        <v>198</v>
      </c>
      <c r="C471" s="71">
        <f t="shared" ref="C471:N471" si="54">SUM(SUM(B427:B433)-MAX(B427:B433)-MIN(B427:B433))/5</f>
        <v>-5.6240000000000006</v>
      </c>
      <c r="D471" s="71">
        <f t="shared" si="54"/>
        <v>-5.3059999999999992</v>
      </c>
      <c r="E471" s="71">
        <f t="shared" si="54"/>
        <v>-4.7460000000000013</v>
      </c>
      <c r="F471" s="71">
        <f t="shared" si="54"/>
        <v>-5.2080000000000011</v>
      </c>
      <c r="G471" s="71">
        <f t="shared" si="54"/>
        <v>-6.0740000000000034</v>
      </c>
      <c r="H471" s="71">
        <f t="shared" si="54"/>
        <v>-8.5899999999999981</v>
      </c>
      <c r="I471" s="71">
        <f t="shared" si="54"/>
        <v>-6.9940000000000015</v>
      </c>
      <c r="J471" s="71">
        <f t="shared" si="54"/>
        <v>-9.3300000000000018</v>
      </c>
      <c r="K471" s="71">
        <f t="shared" si="54"/>
        <v>-7.6860000000000017</v>
      </c>
      <c r="L471" s="71">
        <f t="shared" si="54"/>
        <v>-7.2239999999999993</v>
      </c>
      <c r="M471" s="71">
        <f t="shared" si="54"/>
        <v>-4.847999999999999</v>
      </c>
      <c r="N471" s="71">
        <f t="shared" si="54"/>
        <v>-4.6920000000000019</v>
      </c>
      <c r="O471" s="29"/>
      <c r="P471" s="63"/>
      <c r="Q471" s="60"/>
      <c r="R471" s="14"/>
      <c r="S471" s="14"/>
      <c r="T471" s="14"/>
      <c r="U471" s="14"/>
      <c r="V471" s="14"/>
      <c r="W471" s="14"/>
      <c r="X471" s="14"/>
      <c r="Y471" s="14"/>
      <c r="Z471" s="14"/>
      <c r="AA471" s="14"/>
      <c r="AB471" s="14"/>
      <c r="AC471" s="14"/>
      <c r="AD471" s="14"/>
    </row>
    <row r="472" spans="1:30" ht="12.75" customHeight="1">
      <c r="A472" s="24" t="s">
        <v>11</v>
      </c>
      <c r="B472" s="54" t="s">
        <v>199</v>
      </c>
      <c r="C472" s="71">
        <f t="shared" ref="C472:N472" si="55">SUM(SUM(B428:B434)-MAX(B428:B434)-MIN(B428:B434))/5</f>
        <v>-5.35</v>
      </c>
      <c r="D472" s="71">
        <f t="shared" si="55"/>
        <v>-5.0359999999999987</v>
      </c>
      <c r="E472" s="71">
        <f t="shared" si="55"/>
        <v>-5.0220000000000011</v>
      </c>
      <c r="F472" s="71">
        <f t="shared" si="55"/>
        <v>-5.2080000000000011</v>
      </c>
      <c r="G472" s="71">
        <f t="shared" si="55"/>
        <v>-6.3060000000000018</v>
      </c>
      <c r="H472" s="71">
        <f t="shared" si="55"/>
        <v>-8.8999999999999986</v>
      </c>
      <c r="I472" s="71">
        <f t="shared" si="55"/>
        <v>-7.6420000000000012</v>
      </c>
      <c r="J472" s="71">
        <f t="shared" si="55"/>
        <v>-9.104000000000001</v>
      </c>
      <c r="K472" s="71">
        <f t="shared" si="55"/>
        <v>-7.6019999999999994</v>
      </c>
      <c r="L472" s="71">
        <f t="shared" si="55"/>
        <v>-7.42</v>
      </c>
      <c r="M472" s="71">
        <f t="shared" si="55"/>
        <v>-5.4759999999999991</v>
      </c>
      <c r="N472" s="71">
        <f t="shared" si="55"/>
        <v>-5.2800000000000011</v>
      </c>
      <c r="O472" s="29"/>
      <c r="P472" s="63"/>
      <c r="Q472" s="60"/>
      <c r="R472" s="14"/>
      <c r="S472" s="14"/>
      <c r="T472" s="14"/>
      <c r="U472" s="14"/>
      <c r="V472" s="14"/>
      <c r="W472" s="14"/>
      <c r="X472" s="14"/>
      <c r="Y472" s="14"/>
      <c r="Z472" s="14"/>
      <c r="AA472" s="14"/>
      <c r="AB472" s="14"/>
      <c r="AC472" s="14"/>
      <c r="AD472" s="14"/>
    </row>
    <row r="473" spans="1:30" ht="12.75" customHeight="1">
      <c r="A473" s="24" t="s">
        <v>12</v>
      </c>
      <c r="B473" s="54" t="s">
        <v>200</v>
      </c>
      <c r="C473" s="71">
        <f t="shared" ref="C473:N473" si="56">SUM(SUM(B429:B435)-MAX(B429:B435)-MIN(B429:B435))/5</f>
        <v>-7.4319999999999995</v>
      </c>
      <c r="D473" s="71">
        <f t="shared" si="56"/>
        <v>-4.5359999999999987</v>
      </c>
      <c r="E473" s="71">
        <f t="shared" si="56"/>
        <v>-4.3620000000000028</v>
      </c>
      <c r="F473" s="71">
        <f t="shared" si="56"/>
        <v>-4.3400000000000007</v>
      </c>
      <c r="G473" s="71">
        <f t="shared" si="56"/>
        <v>-6.0600000000000023</v>
      </c>
      <c r="H473" s="71">
        <f t="shared" si="56"/>
        <v>-7.6219999999999999</v>
      </c>
      <c r="I473" s="71">
        <f t="shared" si="56"/>
        <v>-7.0980000000000016</v>
      </c>
      <c r="J473" s="71">
        <f t="shared" si="56"/>
        <v>-8.234</v>
      </c>
      <c r="K473" s="71">
        <f t="shared" si="56"/>
        <v>-6.2159999999999993</v>
      </c>
      <c r="L473" s="71">
        <f t="shared" si="56"/>
        <v>-5.8660000000000014</v>
      </c>
      <c r="M473" s="71">
        <f t="shared" si="56"/>
        <v>-5.4759999999999991</v>
      </c>
      <c r="N473" s="71">
        <f t="shared" si="56"/>
        <v>-5.3360000000000012</v>
      </c>
      <c r="O473" s="29"/>
      <c r="P473" s="63"/>
      <c r="Q473" s="60"/>
      <c r="R473" s="14"/>
      <c r="S473" s="14"/>
      <c r="T473" s="14"/>
      <c r="U473" s="14"/>
      <c r="V473" s="14"/>
      <c r="W473" s="14"/>
      <c r="X473" s="14"/>
      <c r="Y473" s="14"/>
      <c r="Z473" s="14"/>
      <c r="AA473" s="14"/>
      <c r="AB473" s="14"/>
      <c r="AC473" s="14"/>
      <c r="AD473" s="14"/>
    </row>
    <row r="474" spans="1:30" ht="12.75" customHeight="1">
      <c r="A474" s="24" t="s">
        <v>87</v>
      </c>
      <c r="B474" s="54" t="s">
        <v>201</v>
      </c>
      <c r="C474" s="71">
        <f t="shared" ref="C474:N474" si="57">SUM(SUM(B430:B436)-MAX(B430:B436)-MIN(B430:B436))/5</f>
        <v>-6.8659999999999997</v>
      </c>
      <c r="D474" s="71">
        <f t="shared" si="57"/>
        <v>-4.5359999999999987</v>
      </c>
      <c r="E474" s="71">
        <f t="shared" si="57"/>
        <v>-4.3620000000000028</v>
      </c>
      <c r="F474" s="71">
        <f t="shared" si="57"/>
        <v>-3.9140000000000006</v>
      </c>
      <c r="G474" s="71">
        <f t="shared" si="57"/>
        <v>-5.69</v>
      </c>
      <c r="H474" s="71">
        <f t="shared" si="57"/>
        <v>-7.4739999999999993</v>
      </c>
      <c r="I474" s="71">
        <f t="shared" si="57"/>
        <v>-7.0980000000000016</v>
      </c>
      <c r="J474" s="71">
        <f t="shared" si="57"/>
        <v>-8.6460000000000008</v>
      </c>
      <c r="K474" s="71">
        <f t="shared" si="57"/>
        <v>-6.8259999999999987</v>
      </c>
      <c r="L474" s="71">
        <f t="shared" si="57"/>
        <v>-6.2180000000000017</v>
      </c>
      <c r="M474" s="71">
        <f t="shared" si="57"/>
        <v>-6.2880000000000011</v>
      </c>
      <c r="N474" s="71">
        <f t="shared" si="57"/>
        <v>-5.6480000000000015</v>
      </c>
      <c r="O474" s="29"/>
      <c r="P474" s="63"/>
      <c r="Q474" s="60"/>
      <c r="R474" s="14"/>
      <c r="S474" s="14"/>
      <c r="T474" s="14"/>
      <c r="U474" s="14"/>
      <c r="V474" s="14"/>
      <c r="W474" s="14"/>
      <c r="X474" s="14"/>
      <c r="Y474" s="14"/>
      <c r="Z474" s="14"/>
      <c r="AA474" s="14"/>
      <c r="AB474" s="14"/>
      <c r="AC474" s="14"/>
      <c r="AD474" s="14"/>
    </row>
    <row r="475" spans="1:30" ht="12.75" customHeight="1">
      <c r="A475" s="24" t="s">
        <v>1</v>
      </c>
      <c r="B475" s="54" t="s">
        <v>202</v>
      </c>
      <c r="C475" s="71">
        <f t="shared" ref="C475:N475" si="58">SUM(SUM(B431:B437)-MAX(B431:B437)-MIN(B431:B437))/5</f>
        <v>-8.5079999999999991</v>
      </c>
      <c r="D475" s="71">
        <f t="shared" si="58"/>
        <v>-4.5359999999999987</v>
      </c>
      <c r="E475" s="71">
        <f t="shared" si="58"/>
        <v>-3.4180000000000019</v>
      </c>
      <c r="F475" s="71">
        <f t="shared" si="58"/>
        <v>-2.998000000000002</v>
      </c>
      <c r="G475" s="71">
        <f t="shared" si="58"/>
        <v>-5.3100000000000023</v>
      </c>
      <c r="H475" s="71">
        <f t="shared" si="58"/>
        <v>-6.548</v>
      </c>
      <c r="I475" s="71">
        <f t="shared" si="58"/>
        <v>-6.4140000000000015</v>
      </c>
      <c r="J475" s="71">
        <f t="shared" si="58"/>
        <v>-7.4580000000000011</v>
      </c>
      <c r="K475" s="71">
        <f t="shared" si="58"/>
        <v>-5.9379999999999997</v>
      </c>
      <c r="L475" s="71">
        <f t="shared" si="58"/>
        <v>-6.9340000000000028</v>
      </c>
      <c r="M475" s="71">
        <f t="shared" si="58"/>
        <v>-6.5480000000000018</v>
      </c>
      <c r="N475" s="71">
        <f t="shared" si="58"/>
        <v>-6.2680000000000007</v>
      </c>
      <c r="O475" s="29"/>
      <c r="P475" s="63"/>
      <c r="Q475" s="60"/>
      <c r="R475" s="14"/>
      <c r="S475" s="14"/>
      <c r="T475" s="14"/>
      <c r="U475" s="14"/>
      <c r="V475" s="14"/>
      <c r="W475" s="14"/>
      <c r="X475" s="14"/>
      <c r="Y475" s="14"/>
      <c r="Z475" s="14"/>
      <c r="AA475" s="14"/>
      <c r="AB475" s="14"/>
      <c r="AC475" s="14"/>
      <c r="AD475" s="14"/>
    </row>
    <row r="476" spans="1:30" ht="12.75" customHeight="1">
      <c r="A476" s="24" t="s">
        <v>2</v>
      </c>
      <c r="B476" s="54" t="s">
        <v>203</v>
      </c>
      <c r="C476" s="71">
        <f t="shared" ref="C476:N476" si="59">SUM(SUM(B432:B438)-MAX(B432:B438)-MIN(B432:B438))/5</f>
        <v>-8.3000000000000007</v>
      </c>
      <c r="D476" s="71">
        <f t="shared" si="59"/>
        <v>-4.6419999999999977</v>
      </c>
      <c r="E476" s="71">
        <f t="shared" si="59"/>
        <v>-3.8220000000000014</v>
      </c>
      <c r="F476" s="71">
        <f t="shared" si="59"/>
        <v>-3.8580000000000014</v>
      </c>
      <c r="G476" s="71">
        <f t="shared" si="59"/>
        <v>-5.7680000000000033</v>
      </c>
      <c r="H476" s="71">
        <f t="shared" si="59"/>
        <v>-7.6580000000000013</v>
      </c>
      <c r="I476" s="71">
        <f t="shared" si="59"/>
        <v>-7.2300000000000013</v>
      </c>
      <c r="J476" s="71">
        <f t="shared" si="59"/>
        <v>-8.5260000000000034</v>
      </c>
      <c r="K476" s="71">
        <f t="shared" si="59"/>
        <v>-6.1559999999999988</v>
      </c>
      <c r="L476" s="71">
        <f t="shared" si="59"/>
        <v>-8.0580000000000034</v>
      </c>
      <c r="M476" s="71">
        <f t="shared" si="59"/>
        <v>-6.6940000000000008</v>
      </c>
      <c r="N476" s="71">
        <f t="shared" si="59"/>
        <v>-6.8539999999999992</v>
      </c>
      <c r="O476" s="29"/>
      <c r="P476" s="63"/>
      <c r="Q476" s="60"/>
      <c r="R476" s="14"/>
      <c r="S476" s="14"/>
      <c r="T476" s="14"/>
      <c r="U476" s="14"/>
      <c r="V476" s="14"/>
      <c r="W476" s="14"/>
      <c r="X476" s="14"/>
      <c r="Y476" s="14"/>
      <c r="Z476" s="14"/>
      <c r="AA476" s="14"/>
      <c r="AB476" s="14"/>
      <c r="AC476" s="14"/>
      <c r="AD476" s="14"/>
    </row>
    <row r="477" spans="1:30" ht="12.75" customHeight="1">
      <c r="A477" s="24" t="s">
        <v>4</v>
      </c>
      <c r="B477" s="54" t="s">
        <v>204</v>
      </c>
      <c r="C477" s="71">
        <f t="shared" ref="C477:N477" si="60">SUM(SUM(B433:B439)-MAX(B433:B439)-MIN(B433:B439))/5</f>
        <v>-8.59</v>
      </c>
      <c r="D477" s="71">
        <f t="shared" si="60"/>
        <v>-5.0939999999999985</v>
      </c>
      <c r="E477" s="71">
        <f t="shared" si="60"/>
        <v>-4.1980000000000004</v>
      </c>
      <c r="F477" s="71">
        <f t="shared" si="60"/>
        <v>-3.8580000000000014</v>
      </c>
      <c r="G477" s="71">
        <f t="shared" si="60"/>
        <v>-6.4</v>
      </c>
      <c r="H477" s="71">
        <f t="shared" si="60"/>
        <v>-7.6580000000000039</v>
      </c>
      <c r="I477" s="71">
        <f t="shared" si="60"/>
        <v>-7.8740000000000006</v>
      </c>
      <c r="J477" s="71">
        <f t="shared" si="60"/>
        <v>-10.790000000000003</v>
      </c>
      <c r="K477" s="71">
        <f t="shared" si="60"/>
        <v>-8.4320000000000022</v>
      </c>
      <c r="L477" s="71">
        <f t="shared" si="60"/>
        <v>-10.164000000000005</v>
      </c>
      <c r="M477" s="71">
        <f t="shared" si="60"/>
        <v>-8.5780000000000065</v>
      </c>
      <c r="N477" s="71">
        <f t="shared" si="60"/>
        <v>-8.7059999999999995</v>
      </c>
      <c r="O477" s="29"/>
      <c r="P477" s="63"/>
      <c r="Q477" s="60"/>
      <c r="R477" s="14"/>
      <c r="S477" s="14"/>
      <c r="T477" s="14"/>
      <c r="U477" s="14"/>
      <c r="V477" s="14"/>
      <c r="W477" s="14"/>
      <c r="X477" s="14"/>
      <c r="Y477" s="14"/>
      <c r="Z477" s="14"/>
      <c r="AA477" s="14"/>
      <c r="AB477" s="14"/>
      <c r="AC477" s="14"/>
      <c r="AD477" s="14"/>
    </row>
    <row r="478" spans="1:30" ht="12.75" customHeight="1">
      <c r="A478" s="25" t="s">
        <v>3</v>
      </c>
      <c r="B478" s="54" t="s">
        <v>205</v>
      </c>
      <c r="C478" s="71">
        <f t="shared" ref="C478:N478" si="61">SUM(SUM(B434:B440)-MAX(B434:B440)-MIN(B434:B440))/5</f>
        <v>-9.3539999999999992</v>
      </c>
      <c r="D478" s="71">
        <f t="shared" si="61"/>
        <v>-7.3779999999999974</v>
      </c>
      <c r="E478" s="71">
        <f t="shared" si="61"/>
        <v>-6.7740000000000009</v>
      </c>
      <c r="F478" s="71">
        <f t="shared" si="61"/>
        <v>-4.0600000000000023</v>
      </c>
      <c r="G478" s="71">
        <f t="shared" si="61"/>
        <v>-5.6679999999999975</v>
      </c>
      <c r="H478" s="71">
        <f t="shared" si="61"/>
        <v>-7.4400000000000031</v>
      </c>
      <c r="I478" s="71">
        <f t="shared" si="61"/>
        <v>-7.2979999999999965</v>
      </c>
      <c r="J478" s="71">
        <f t="shared" si="61"/>
        <v>-8.9700000000000042</v>
      </c>
      <c r="K478" s="71">
        <f t="shared" si="61"/>
        <v>-6.5039999999999996</v>
      </c>
      <c r="L478" s="71">
        <f t="shared" si="61"/>
        <v>-8.4400000000000031</v>
      </c>
      <c r="M478" s="71">
        <f t="shared" si="61"/>
        <v>-7.9920000000000018</v>
      </c>
      <c r="N478" s="71">
        <f t="shared" si="61"/>
        <v>-7.9920000000000018</v>
      </c>
      <c r="O478" s="29"/>
      <c r="P478" s="63"/>
      <c r="Q478" s="60"/>
      <c r="R478" s="14"/>
      <c r="S478" s="14"/>
      <c r="T478" s="14"/>
      <c r="U478" s="14"/>
      <c r="V478" s="14"/>
      <c r="W478" s="14"/>
      <c r="X478" s="14"/>
      <c r="Y478" s="14"/>
      <c r="Z478" s="14"/>
      <c r="AA478" s="14"/>
      <c r="AB478" s="14"/>
      <c r="AC478" s="14"/>
      <c r="AD478" s="14"/>
    </row>
    <row r="479" spans="1:30" ht="12.75" customHeight="1">
      <c r="A479" s="25" t="s">
        <v>90</v>
      </c>
      <c r="B479" s="54" t="s">
        <v>206</v>
      </c>
      <c r="C479" s="71">
        <f t="shared" ref="C479:N479" si="62">SUM(SUM(B435:B441)-MAX(B435:B441)-MIN(B435:B441))/5</f>
        <v>-9.3539999999999992</v>
      </c>
      <c r="D479" s="71">
        <f t="shared" si="62"/>
        <v>-6.6919999999999975</v>
      </c>
      <c r="E479" s="71">
        <f t="shared" si="62"/>
        <v>-6.2319999999999993</v>
      </c>
      <c r="F479" s="71">
        <f t="shared" si="62"/>
        <v>-4.0980000000000016</v>
      </c>
      <c r="G479" s="71">
        <f t="shared" si="62"/>
        <v>-5.2759999999999989</v>
      </c>
      <c r="H479" s="71">
        <f t="shared" si="62"/>
        <v>-7.0680000000000005</v>
      </c>
      <c r="I479" s="71">
        <f t="shared" si="62"/>
        <v>-6.7559999999999976</v>
      </c>
      <c r="J479" s="71">
        <f t="shared" si="62"/>
        <v>-10.350000000000005</v>
      </c>
      <c r="K479" s="71">
        <f t="shared" si="62"/>
        <v>-7.1260000000000021</v>
      </c>
      <c r="L479" s="71">
        <f t="shared" si="62"/>
        <v>-8.8380000000000045</v>
      </c>
      <c r="M479" s="71">
        <f t="shared" si="62"/>
        <v>-8.5640000000000018</v>
      </c>
      <c r="N479" s="71">
        <f t="shared" si="62"/>
        <v>-8.1239999999999988</v>
      </c>
      <c r="O479" s="29"/>
      <c r="P479" s="63"/>
      <c r="Q479" s="60"/>
      <c r="R479" s="14"/>
      <c r="S479" s="14"/>
      <c r="T479" s="14"/>
      <c r="U479" s="14"/>
      <c r="V479" s="14"/>
      <c r="W479" s="14"/>
      <c r="X479" s="14"/>
      <c r="Y479" s="14"/>
      <c r="Z479" s="14"/>
      <c r="AA479" s="14"/>
      <c r="AB479" s="14"/>
      <c r="AC479" s="14"/>
      <c r="AD479" s="14"/>
    </row>
    <row r="480" spans="1:30" ht="12.75" customHeight="1">
      <c r="A480" s="54" t="s">
        <v>91</v>
      </c>
      <c r="B480" s="54" t="s">
        <v>207</v>
      </c>
      <c r="C480" s="71">
        <f t="shared" ref="C480:N480" si="63">SUM(SUM(B436:B442)-MAX(B436:B442)-MIN(B436:B442))/5</f>
        <v>-9.5579999999999998</v>
      </c>
      <c r="D480" s="71">
        <f t="shared" si="63"/>
        <v>-7.9459999999999962</v>
      </c>
      <c r="E480" s="71">
        <f t="shared" si="63"/>
        <v>-6.4919999999999991</v>
      </c>
      <c r="F480" s="71">
        <f t="shared" si="63"/>
        <v>-4.0159999999999965</v>
      </c>
      <c r="G480" s="71">
        <f t="shared" si="63"/>
        <v>-5.097999999999999</v>
      </c>
      <c r="H480" s="71">
        <f t="shared" si="63"/>
        <v>-7.5840000000000032</v>
      </c>
      <c r="I480" s="71">
        <f t="shared" si="63"/>
        <v>-6.7939999999999969</v>
      </c>
      <c r="J480" s="71">
        <f t="shared" si="63"/>
        <v>-10.906000000000006</v>
      </c>
      <c r="K480" s="71">
        <f t="shared" si="63"/>
        <v>-8.041999999999998</v>
      </c>
      <c r="L480" s="71">
        <f t="shared" si="63"/>
        <v>-9.4420000000000037</v>
      </c>
      <c r="M480" s="71">
        <f t="shared" si="63"/>
        <v>-7.168000000000001</v>
      </c>
      <c r="N480" s="71">
        <f t="shared" si="63"/>
        <v>-6.5280000000000005</v>
      </c>
      <c r="O480" s="29"/>
      <c r="P480" s="63"/>
      <c r="Q480" s="60"/>
      <c r="R480" s="14"/>
      <c r="S480" s="14"/>
      <c r="T480" s="14"/>
      <c r="U480" s="14"/>
      <c r="V480" s="14"/>
      <c r="W480" s="14"/>
      <c r="X480" s="14"/>
      <c r="Y480" s="14"/>
      <c r="Z480" s="14"/>
      <c r="AA480" s="14"/>
      <c r="AB480" s="14"/>
      <c r="AC480" s="14"/>
      <c r="AD480" s="14"/>
    </row>
    <row r="481" spans="1:30" ht="12.75" customHeight="1">
      <c r="A481" s="54" t="s">
        <v>92</v>
      </c>
      <c r="B481" s="54" t="s">
        <v>208</v>
      </c>
      <c r="C481" s="71">
        <f t="shared" ref="C481:N481" si="64">SUM(SUM(B437:B443)-MAX(B437:B443)-MIN(B437:B443))/5</f>
        <v>-8.6339999999999986</v>
      </c>
      <c r="D481" s="71">
        <f t="shared" si="64"/>
        <v>-6.1019999999999968</v>
      </c>
      <c r="E481" s="71">
        <f t="shared" si="64"/>
        <v>-4.6339999999999977</v>
      </c>
      <c r="F481" s="71">
        <f t="shared" si="64"/>
        <v>-2.797999999999996</v>
      </c>
      <c r="G481" s="71">
        <f t="shared" si="64"/>
        <v>-3.8679999999999977</v>
      </c>
      <c r="H481" s="71">
        <f t="shared" si="64"/>
        <v>-6.6519999999999984</v>
      </c>
      <c r="I481" s="71">
        <f t="shared" si="64"/>
        <v>-6.1659999999999995</v>
      </c>
      <c r="J481" s="71">
        <f t="shared" si="64"/>
        <v>-8.1680000000000064</v>
      </c>
      <c r="K481" s="71">
        <f t="shared" si="64"/>
        <v>-7.3619999999999921</v>
      </c>
      <c r="L481" s="71">
        <f t="shared" si="64"/>
        <v>-8.2720000000000002</v>
      </c>
      <c r="M481" s="71">
        <f t="shared" si="64"/>
        <v>-5.5439999999999996</v>
      </c>
      <c r="N481" s="71">
        <f t="shared" si="64"/>
        <v>-5.3339999999999979</v>
      </c>
      <c r="O481" s="29"/>
      <c r="P481" s="63"/>
      <c r="Q481" s="60"/>
      <c r="R481" s="14"/>
      <c r="S481" s="14"/>
      <c r="T481" s="14"/>
      <c r="U481" s="14"/>
      <c r="V481" s="14"/>
      <c r="W481" s="14"/>
      <c r="X481" s="14"/>
      <c r="Y481" s="14"/>
      <c r="Z481" s="14"/>
      <c r="AA481" s="14"/>
      <c r="AB481" s="14"/>
      <c r="AC481" s="14"/>
      <c r="AD481" s="14"/>
    </row>
    <row r="482" spans="1:30" ht="12.75" customHeight="1">
      <c r="A482" s="54" t="s">
        <v>93</v>
      </c>
      <c r="B482" s="54" t="s">
        <v>209</v>
      </c>
      <c r="C482" s="71">
        <f t="shared" ref="C482:N482" si="65">SUM(SUM(B438:B444)-MAX(B438:B444)-MIN(B438:B444))/5</f>
        <v>-7.4699999999999989</v>
      </c>
      <c r="D482" s="71">
        <f t="shared" si="65"/>
        <v>-6.3979999999999979</v>
      </c>
      <c r="E482" s="71">
        <f t="shared" si="65"/>
        <v>-5.7179999999999982</v>
      </c>
      <c r="F482" s="71">
        <f t="shared" si="65"/>
        <v>-3.4519999999999982</v>
      </c>
      <c r="G482" s="71">
        <f t="shared" si="65"/>
        <v>-4.3980000000000015</v>
      </c>
      <c r="H482" s="71">
        <f t="shared" si="65"/>
        <v>-6.3420000000000014</v>
      </c>
      <c r="I482" s="71">
        <f t="shared" si="65"/>
        <v>-5.2040000000000024</v>
      </c>
      <c r="J482" s="71">
        <f t="shared" si="65"/>
        <v>-7.630000000000007</v>
      </c>
      <c r="K482" s="71">
        <f t="shared" si="65"/>
        <v>-7.0419999999999989</v>
      </c>
      <c r="L482" s="71">
        <f t="shared" si="65"/>
        <v>-5.5379999999999994</v>
      </c>
      <c r="M482" s="71">
        <f t="shared" si="65"/>
        <v>-3.1620000000000004</v>
      </c>
      <c r="N482" s="71">
        <f t="shared" si="65"/>
        <v>-2.2819999999999991</v>
      </c>
      <c r="O482" s="29"/>
      <c r="P482" s="63"/>
      <c r="Q482" s="60"/>
      <c r="R482" s="14"/>
      <c r="S482" s="14"/>
      <c r="T482" s="14"/>
      <c r="U482" s="14"/>
      <c r="V482" s="14"/>
      <c r="W482" s="14"/>
      <c r="X482" s="14"/>
      <c r="Y482" s="14"/>
      <c r="Z482" s="14"/>
      <c r="AA482" s="14"/>
      <c r="AB482" s="14"/>
      <c r="AC482" s="14"/>
      <c r="AD482" s="14"/>
    </row>
    <row r="483" spans="1:30" ht="12.75" customHeight="1">
      <c r="A483" s="54" t="s">
        <v>94</v>
      </c>
      <c r="B483" s="54" t="s">
        <v>210</v>
      </c>
      <c r="C483" s="71">
        <f t="shared" ref="C483:N483" si="66">SUM(SUM(B439:B445)-MAX(B439:B445)-MIN(B439:B445))/5</f>
        <v>-6.2159999999999984</v>
      </c>
      <c r="D483" s="71">
        <f t="shared" si="66"/>
        <v>-5.3399999999999981</v>
      </c>
      <c r="E483" s="71">
        <f t="shared" si="66"/>
        <v>-4.9219999999999997</v>
      </c>
      <c r="F483" s="71">
        <f t="shared" si="66"/>
        <v>-2.3439999999999968</v>
      </c>
      <c r="G483" s="71">
        <f t="shared" si="66"/>
        <v>-2.7099999999999964</v>
      </c>
      <c r="H483" s="71">
        <f t="shared" si="66"/>
        <v>-5.402000000000001</v>
      </c>
      <c r="I483" s="71">
        <f t="shared" si="66"/>
        <v>-4.6319999999999997</v>
      </c>
      <c r="J483" s="71">
        <f t="shared" si="66"/>
        <v>-6.0240000000000062</v>
      </c>
      <c r="K483" s="71">
        <f t="shared" si="66"/>
        <v>-5.6659999999999995</v>
      </c>
      <c r="L483" s="71">
        <f t="shared" si="66"/>
        <v>-4.3239999999999981</v>
      </c>
      <c r="M483" s="71">
        <f t="shared" si="66"/>
        <v>-1.321999999999997</v>
      </c>
      <c r="N483" s="71">
        <f t="shared" si="66"/>
        <v>7.8000000000002956E-2</v>
      </c>
      <c r="O483" s="29"/>
      <c r="P483" s="63"/>
      <c r="Q483" s="60"/>
      <c r="R483" s="14"/>
      <c r="S483" s="14"/>
      <c r="T483" s="14"/>
      <c r="U483" s="14"/>
      <c r="V483" s="14"/>
      <c r="W483" s="14"/>
      <c r="X483" s="14"/>
      <c r="Y483" s="14"/>
      <c r="Z483" s="14"/>
      <c r="AA483" s="14"/>
      <c r="AB483" s="14"/>
      <c r="AC483" s="14"/>
      <c r="AD483" s="14"/>
    </row>
    <row r="484" spans="1:30" ht="12.75" customHeight="1">
      <c r="A484" s="54" t="s">
        <v>95</v>
      </c>
      <c r="B484" s="54" t="s">
        <v>211</v>
      </c>
      <c r="C484" s="71">
        <f t="shared" ref="C484:N484" si="67">SUM(SUM(B440:B446)-MAX(B440:B446)-MIN(B440:B446))/5</f>
        <v>-5.1420000000000003</v>
      </c>
      <c r="D484" s="71">
        <f t="shared" si="67"/>
        <v>-4.4300000000000015</v>
      </c>
      <c r="E484" s="71">
        <f t="shared" si="67"/>
        <v>-3.5180000000000007</v>
      </c>
      <c r="F484" s="71">
        <f t="shared" si="67"/>
        <v>-2.195999999999998</v>
      </c>
      <c r="G484" s="71">
        <f t="shared" si="67"/>
        <v>-2.7099999999999982</v>
      </c>
      <c r="H484" s="71">
        <f t="shared" si="67"/>
        <v>-5.4019999999999992</v>
      </c>
      <c r="I484" s="71">
        <f t="shared" si="67"/>
        <v>-4.6320000000000032</v>
      </c>
      <c r="J484" s="71">
        <f t="shared" si="67"/>
        <v>-6.0240000000000027</v>
      </c>
      <c r="K484" s="71">
        <f t="shared" si="67"/>
        <v>-5.6659999999999986</v>
      </c>
      <c r="L484" s="71">
        <f t="shared" si="67"/>
        <v>-4.3239999999999981</v>
      </c>
      <c r="M484" s="71">
        <f t="shared" si="67"/>
        <v>-1.321999999999997</v>
      </c>
      <c r="N484" s="71">
        <f t="shared" si="67"/>
        <v>7.8000000000002956E-2</v>
      </c>
      <c r="O484" s="29"/>
      <c r="P484" s="63"/>
      <c r="Q484" s="60"/>
      <c r="R484" s="14"/>
      <c r="S484" s="14"/>
      <c r="T484" s="14"/>
      <c r="U484" s="14"/>
      <c r="V484" s="14"/>
      <c r="W484" s="14"/>
      <c r="X484" s="14"/>
      <c r="Y484" s="14"/>
      <c r="Z484" s="14"/>
      <c r="AA484" s="14"/>
      <c r="AB484" s="14"/>
      <c r="AC484" s="14"/>
      <c r="AD484" s="14"/>
    </row>
    <row r="485" spans="1:30" ht="12.75" customHeight="1">
      <c r="A485" s="54" t="s">
        <v>114</v>
      </c>
      <c r="B485" s="54" t="s">
        <v>212</v>
      </c>
      <c r="C485" s="71">
        <f t="shared" ref="C485:N485" si="68">SUM(SUM(B441:B447)-MAX(B441:B447)-MIN(B441:B447))/5</f>
        <v>-5.2660000000000009</v>
      </c>
      <c r="D485" s="71">
        <f t="shared" si="68"/>
        <v>-4.4300000000000015</v>
      </c>
      <c r="E485" s="71">
        <f t="shared" si="68"/>
        <v>-3.5180000000000007</v>
      </c>
      <c r="F485" s="71">
        <f t="shared" si="68"/>
        <v>-2.195999999999998</v>
      </c>
      <c r="G485" s="71">
        <f t="shared" si="68"/>
        <v>-3.5574000000000026</v>
      </c>
      <c r="H485" s="71">
        <f t="shared" si="68"/>
        <v>-5.663619999999999</v>
      </c>
      <c r="I485" s="71">
        <f t="shared" si="68"/>
        <v>-5.4995789473684242</v>
      </c>
      <c r="J485" s="71">
        <f t="shared" si="68"/>
        <v>-7.338572000000001</v>
      </c>
      <c r="K485" s="71">
        <f t="shared" si="68"/>
        <v>-6.5313333333333361</v>
      </c>
      <c r="L485" s="71">
        <f t="shared" si="68"/>
        <v>-4.5215460000000007</v>
      </c>
      <c r="M485" s="71">
        <f t="shared" si="68"/>
        <v>-1.3134999999999963</v>
      </c>
      <c r="N485" s="71">
        <f t="shared" si="68"/>
        <v>1.4865000000000037</v>
      </c>
      <c r="O485" s="29"/>
      <c r="P485" s="63"/>
      <c r="Q485" s="60"/>
      <c r="R485" s="14"/>
      <c r="S485" s="14"/>
      <c r="T485" s="14"/>
      <c r="U485" s="14"/>
      <c r="V485" s="14"/>
      <c r="W485" s="14"/>
      <c r="X485" s="14"/>
      <c r="Y485" s="14"/>
      <c r="Z485" s="14"/>
      <c r="AA485" s="14"/>
      <c r="AB485" s="14"/>
      <c r="AC485" s="14"/>
      <c r="AD485" s="14"/>
    </row>
    <row r="486" spans="1:30" ht="12.75" customHeight="1">
      <c r="A486" s="54" t="s">
        <v>120</v>
      </c>
      <c r="B486" s="54" t="s">
        <v>213</v>
      </c>
      <c r="C486" s="71">
        <f t="shared" ref="C486:N486" si="69">SUM(SUM(B442:B448)-MAX(B442:B448)-MIN(B442:B448))/5</f>
        <v>-5.2824540000000013</v>
      </c>
      <c r="D486" s="71">
        <f t="shared" si="69"/>
        <v>-4.0072000000000019</v>
      </c>
      <c r="E486" s="71">
        <f t="shared" si="69"/>
        <v>-3.7751300000000017</v>
      </c>
      <c r="F486" s="71">
        <f t="shared" si="69"/>
        <v>-2.6477139999999992</v>
      </c>
      <c r="G486" s="71">
        <f t="shared" si="69"/>
        <v>-3.9791140000000014</v>
      </c>
      <c r="H486" s="71">
        <f t="shared" si="69"/>
        <v>-6.6898100000000014</v>
      </c>
      <c r="I486" s="71">
        <f t="shared" si="69"/>
        <v>-5.8262105263157906</v>
      </c>
      <c r="J486" s="71">
        <f t="shared" si="69"/>
        <v>-5.1937720000000027</v>
      </c>
      <c r="K486" s="71">
        <f t="shared" si="69"/>
        <v>-5.7293333333333365</v>
      </c>
      <c r="L486" s="71">
        <f t="shared" si="69"/>
        <v>-3.6821459999999959</v>
      </c>
      <c r="M486" s="71">
        <f t="shared" si="69"/>
        <v>-0.90067999999999704</v>
      </c>
      <c r="N486" s="71">
        <f t="shared" si="69"/>
        <v>2.3393200000000021</v>
      </c>
      <c r="O486" s="29"/>
      <c r="P486" s="77"/>
      <c r="Q486" s="60"/>
      <c r="R486" s="14"/>
      <c r="S486" s="14"/>
      <c r="T486" s="14"/>
      <c r="U486" s="14"/>
      <c r="V486" s="14"/>
      <c r="W486" s="14"/>
      <c r="X486" s="14"/>
      <c r="Y486" s="14"/>
      <c r="Z486" s="14"/>
      <c r="AA486" s="14"/>
      <c r="AB486" s="14"/>
      <c r="AC486" s="14"/>
      <c r="AD486" s="14"/>
    </row>
    <row r="487" spans="1:30" ht="12.75" customHeight="1">
      <c r="A487" s="54" t="s">
        <v>121</v>
      </c>
      <c r="B487" s="54" t="s">
        <v>243</v>
      </c>
      <c r="C487" s="71">
        <f t="shared" ref="C487:C490" si="70">SUM(SUM(B443:B449)-MAX(B443:B449)-MIN(B443:B449))/5</f>
        <v>-4.478634000000004</v>
      </c>
      <c r="D487" s="71">
        <f t="shared" ref="D487:D490" si="71">SUM(SUM(C443:C449)-MAX(C443:C449)-MIN(C443:C449))/5</f>
        <v>-3.0838666660000045</v>
      </c>
      <c r="E487" s="71">
        <f t="shared" ref="E487:N487" si="72">SUM(SUM(D443:D449)-MAX(D443:D449)-MIN(D443:D449))/5</f>
        <v>-3.8926960000000035</v>
      </c>
      <c r="F487" s="71">
        <f t="shared" si="72"/>
        <v>-3.3646140000000004</v>
      </c>
      <c r="G487" s="71">
        <f t="shared" si="72"/>
        <v>-4.3491140000000028</v>
      </c>
      <c r="H487" s="71">
        <f t="shared" si="72"/>
        <v>-7.4598100000000001</v>
      </c>
      <c r="I487" s="71">
        <f t="shared" si="72"/>
        <v>-6.458210526315793</v>
      </c>
      <c r="J487" s="71">
        <f t="shared" si="72"/>
        <v>-6.0588200000000016</v>
      </c>
      <c r="K487" s="71">
        <f t="shared" si="72"/>
        <v>-6.5010473333333367</v>
      </c>
      <c r="L487" s="71">
        <f t="shared" si="72"/>
        <v>-4.8037459999999941</v>
      </c>
      <c r="M487" s="71">
        <f t="shared" si="72"/>
        <v>-3.23468</v>
      </c>
      <c r="N487" s="71">
        <f t="shared" si="72"/>
        <v>0.19411999999999949</v>
      </c>
      <c r="O487" s="29"/>
      <c r="P487" s="77"/>
      <c r="Q487" s="60"/>
      <c r="R487" s="14"/>
      <c r="S487" s="14"/>
      <c r="T487" s="14"/>
      <c r="U487" s="14"/>
      <c r="V487" s="14"/>
      <c r="W487" s="14"/>
      <c r="X487" s="14"/>
      <c r="Y487" s="14"/>
      <c r="Z487" s="14"/>
      <c r="AA487" s="14"/>
      <c r="AB487" s="14"/>
      <c r="AC487" s="14"/>
      <c r="AD487" s="14"/>
    </row>
    <row r="488" spans="1:30" ht="12.75" customHeight="1">
      <c r="A488" s="54" t="s">
        <v>263</v>
      </c>
      <c r="B488" t="s">
        <v>264</v>
      </c>
      <c r="C488" s="71">
        <f t="shared" si="70"/>
        <v>-6.8467020000000023</v>
      </c>
      <c r="D488" s="71">
        <f t="shared" si="71"/>
        <v>-5.0064566660000054</v>
      </c>
      <c r="E488" s="71">
        <f t="shared" ref="E488:N488" si="73">SUM(SUM(D444:D450)-MAX(D444:D450)-MIN(D444:D450))/5</f>
        <v>-5.3440560000000072</v>
      </c>
      <c r="F488" s="71">
        <f t="shared" si="73"/>
        <v>-4.3373139999999992</v>
      </c>
      <c r="G488" s="71">
        <f t="shared" si="73"/>
        <v>-5.5366140000000019</v>
      </c>
      <c r="H488" s="71">
        <f t="shared" si="73"/>
        <v>-9.4807499999999969</v>
      </c>
      <c r="I488" s="71">
        <f t="shared" si="73"/>
        <v>-8.1182105263157922</v>
      </c>
      <c r="J488" s="71">
        <f t="shared" si="73"/>
        <v>-8.866220000000002</v>
      </c>
      <c r="K488" s="71">
        <f t="shared" si="73"/>
        <v>-9.1235233333333383</v>
      </c>
      <c r="L488" s="71">
        <f t="shared" si="73"/>
        <v>-8.3887459999999976</v>
      </c>
      <c r="M488" s="71">
        <f t="shared" si="73"/>
        <v>-6.3759179999999986</v>
      </c>
      <c r="N488" s="71">
        <f t="shared" si="73"/>
        <v>-0.92438000000000076</v>
      </c>
      <c r="O488" s="29"/>
      <c r="P488" s="77"/>
      <c r="Q488" s="60"/>
      <c r="R488" s="14"/>
      <c r="S488" s="14"/>
      <c r="T488" s="14"/>
      <c r="U488" s="14"/>
      <c r="V488" s="14"/>
      <c r="W488" s="14"/>
      <c r="X488" s="14"/>
      <c r="Y488" s="14"/>
      <c r="Z488" s="14"/>
      <c r="AA488" s="14"/>
      <c r="AB488" s="14"/>
      <c r="AC488" s="14"/>
      <c r="AD488" s="14"/>
    </row>
    <row r="489" spans="1:30" ht="12.75" customHeight="1">
      <c r="A489" s="54" t="s">
        <v>357</v>
      </c>
      <c r="B489" t="s">
        <v>358</v>
      </c>
      <c r="C489" s="71">
        <f>SUM(SUM(B445:B451)-MAX(B445:B451)-MIN(B445:B451))/5</f>
        <v>-8.8676020000000015</v>
      </c>
      <c r="D489" s="71">
        <f t="shared" si="71"/>
        <v>-7.715313808857144</v>
      </c>
      <c r="E489" s="71">
        <f t="shared" ref="E489:N490" si="74">SUM(SUM(D445:D451)-MAX(D445:D451)-MIN(D445:D451))/5</f>
        <v>-4.782056000000007</v>
      </c>
      <c r="F489" s="71">
        <f t="shared" si="74"/>
        <v>-4.6188378095238063</v>
      </c>
      <c r="G489" s="71">
        <f t="shared" si="74"/>
        <v>-5.5366140000000019</v>
      </c>
      <c r="H489" s="71">
        <f t="shared" si="74"/>
        <v>-9.4807500000000005</v>
      </c>
      <c r="I489" s="71">
        <f t="shared" si="74"/>
        <v>-8.1800000000000015</v>
      </c>
      <c r="J489" s="71">
        <f t="shared" si="74"/>
        <v>-9.0013678260869572</v>
      </c>
      <c r="K489" s="71">
        <f t="shared" si="74"/>
        <v>-9.5507864912280755</v>
      </c>
      <c r="L489" s="71">
        <f t="shared" si="74"/>
        <v>-8.388745999999994</v>
      </c>
      <c r="M489" s="71">
        <f t="shared" si="74"/>
        <v>-6.3759179999999986</v>
      </c>
      <c r="N489" s="71">
        <f t="shared" si="74"/>
        <v>-0.92438000000000076</v>
      </c>
      <c r="O489" s="29"/>
      <c r="P489" s="77"/>
      <c r="Q489" s="60"/>
      <c r="R489" s="14"/>
      <c r="S489" s="14"/>
      <c r="T489" s="14"/>
      <c r="U489" s="14"/>
      <c r="V489" s="14"/>
      <c r="W489" s="14"/>
      <c r="X489" s="14"/>
      <c r="Y489" s="14"/>
      <c r="Z489" s="14"/>
      <c r="AA489" s="14"/>
      <c r="AB489" s="14"/>
      <c r="AC489" s="14"/>
      <c r="AD489" s="14"/>
    </row>
    <row r="490" spans="1:30" ht="12.75" customHeight="1" thickBot="1">
      <c r="A490" s="81" t="s">
        <v>383</v>
      </c>
      <c r="B490" s="9" t="s">
        <v>388</v>
      </c>
      <c r="C490" s="79">
        <f t="shared" si="70"/>
        <v>-10.265601999999998</v>
      </c>
      <c r="D490" s="79">
        <f t="shared" si="71"/>
        <v>-9.2733138088571447</v>
      </c>
      <c r="E490" s="79">
        <f t="shared" ref="E490:L490" si="75">SUM(SUM(D446:D452)-MAX(D446:D452)-MIN(D446:D452))/5</f>
        <v>-5.8220560000000079</v>
      </c>
      <c r="F490" s="79">
        <f t="shared" si="75"/>
        <v>-5.0968378095238069</v>
      </c>
      <c r="G490" s="79">
        <f t="shared" si="75"/>
        <v>-6.5066140000000035</v>
      </c>
      <c r="H490" s="79">
        <f t="shared" si="75"/>
        <v>-9.410149999999998</v>
      </c>
      <c r="I490" s="79">
        <f t="shared" si="75"/>
        <v>-9.9792000000000005</v>
      </c>
      <c r="J490" s="79">
        <f t="shared" si="75"/>
        <v>-9.799367826086959</v>
      </c>
      <c r="K490" s="79">
        <f t="shared" si="75"/>
        <v>-8.2367864912280737</v>
      </c>
      <c r="L490" s="79">
        <f t="shared" si="75"/>
        <v>-6.1074732727272707</v>
      </c>
      <c r="M490" s="79">
        <f t="shared" si="74"/>
        <v>-3.772775142857145</v>
      </c>
      <c r="N490" s="79">
        <f t="shared" si="74"/>
        <v>1.5976199999999992</v>
      </c>
      <c r="O490" s="29"/>
      <c r="P490" s="77"/>
      <c r="Q490" s="60"/>
      <c r="R490" s="14"/>
      <c r="S490" s="14"/>
      <c r="T490" s="14"/>
      <c r="U490" s="14"/>
      <c r="V490" s="14"/>
      <c r="W490" s="14"/>
      <c r="X490" s="14"/>
      <c r="Y490" s="14"/>
      <c r="Z490" s="14"/>
      <c r="AA490" s="14"/>
      <c r="AB490" s="14"/>
      <c r="AC490" s="14"/>
      <c r="AD490" s="14"/>
    </row>
    <row r="491" spans="1:30" ht="12.75" customHeight="1">
      <c r="A491" s="54" t="s">
        <v>271</v>
      </c>
      <c r="O491" s="29"/>
      <c r="P491" s="77"/>
      <c r="Q491" s="60"/>
      <c r="R491" s="14"/>
      <c r="S491" s="14"/>
      <c r="T491" s="14"/>
      <c r="U491" s="14"/>
      <c r="V491" s="14"/>
      <c r="W491" s="14"/>
      <c r="X491" s="14"/>
      <c r="Y491" s="14"/>
      <c r="Z491" s="14"/>
      <c r="AA491" s="14"/>
      <c r="AB491" s="14"/>
      <c r="AC491" s="14"/>
      <c r="AD491" s="14"/>
    </row>
    <row r="492" spans="1:30" ht="12.75" customHeight="1">
      <c r="O492" s="29"/>
      <c r="P492" s="77"/>
      <c r="Q492" s="60"/>
      <c r="R492" s="14"/>
      <c r="S492" s="14"/>
      <c r="T492" s="14"/>
      <c r="U492" s="14"/>
      <c r="V492" s="14"/>
      <c r="W492" s="14"/>
      <c r="X492" s="14"/>
      <c r="Y492" s="14"/>
      <c r="Z492" s="14"/>
      <c r="AA492" s="14"/>
      <c r="AB492" s="14"/>
      <c r="AC492" s="14"/>
      <c r="AD492" s="14"/>
    </row>
    <row r="493" spans="1:30" ht="12.75" customHeight="1" thickBot="1">
      <c r="A493" s="8" t="s">
        <v>362</v>
      </c>
      <c r="B493" s="8"/>
      <c r="C493" s="8"/>
      <c r="D493" s="8"/>
      <c r="E493" s="8"/>
      <c r="F493" s="28"/>
      <c r="G493" s="28"/>
      <c r="H493" s="28"/>
      <c r="I493" s="28"/>
      <c r="J493" s="28"/>
      <c r="K493" s="28"/>
      <c r="L493" s="28"/>
      <c r="M493" s="28"/>
      <c r="N493" s="28"/>
      <c r="O493" s="29"/>
      <c r="P493" s="77"/>
      <c r="Q493" s="60"/>
      <c r="R493" s="14"/>
      <c r="S493" s="14"/>
      <c r="T493" s="14"/>
      <c r="U493" s="14"/>
      <c r="V493" s="14"/>
      <c r="W493" s="14"/>
      <c r="X493" s="14"/>
      <c r="Y493" s="14"/>
      <c r="Z493" s="14"/>
      <c r="AA493" s="14"/>
      <c r="AB493" s="14"/>
      <c r="AC493" s="14"/>
      <c r="AD493" s="14"/>
    </row>
    <row r="494" spans="1:30" ht="12.75" customHeight="1" thickBot="1">
      <c r="A494" s="347" t="s">
        <v>83</v>
      </c>
      <c r="B494" s="345"/>
      <c r="C494" s="346"/>
      <c r="D494" s="346"/>
      <c r="E494" s="346"/>
      <c r="F494" s="346"/>
      <c r="G494" s="330" t="s">
        <v>123</v>
      </c>
      <c r="H494" s="346"/>
      <c r="I494" s="346"/>
      <c r="J494" s="346"/>
      <c r="K494" s="346"/>
      <c r="L494" s="346"/>
      <c r="M494" s="346"/>
      <c r="N494" s="207" t="s">
        <v>289</v>
      </c>
      <c r="O494" s="29"/>
      <c r="P494" s="77"/>
      <c r="Q494" s="60"/>
      <c r="R494" s="14"/>
      <c r="S494" s="14"/>
      <c r="T494" s="14"/>
      <c r="U494" s="14"/>
      <c r="V494" s="14"/>
      <c r="W494" s="14"/>
      <c r="X494" s="14"/>
      <c r="Y494" s="14"/>
      <c r="Z494" s="14"/>
      <c r="AA494" s="14"/>
      <c r="AB494" s="14"/>
      <c r="AC494" s="14"/>
      <c r="AD494" s="14"/>
    </row>
    <row r="495" spans="1:30" ht="12.75" customHeight="1" thickBot="1">
      <c r="A495" s="348" t="s">
        <v>25</v>
      </c>
      <c r="B495" s="341" t="s">
        <v>106</v>
      </c>
      <c r="C495" s="341" t="s">
        <v>82</v>
      </c>
      <c r="D495" s="341" t="s">
        <v>52</v>
      </c>
      <c r="E495" s="341" t="s">
        <v>102</v>
      </c>
      <c r="F495" s="341" t="s">
        <v>100</v>
      </c>
      <c r="G495" s="341" t="s">
        <v>103</v>
      </c>
      <c r="H495" s="341" t="s">
        <v>107</v>
      </c>
      <c r="I495" s="341" t="s">
        <v>101</v>
      </c>
      <c r="J495" s="341" t="s">
        <v>104</v>
      </c>
      <c r="K495" s="341" t="s">
        <v>18</v>
      </c>
      <c r="L495" s="341" t="s">
        <v>105</v>
      </c>
      <c r="M495" s="341" t="s">
        <v>19</v>
      </c>
      <c r="N495" s="203" t="s">
        <v>290</v>
      </c>
      <c r="O495" s="29"/>
      <c r="P495" s="77"/>
      <c r="Q495" s="60"/>
      <c r="R495" s="14"/>
      <c r="S495" s="14"/>
      <c r="T495" s="14"/>
      <c r="U495" s="14"/>
      <c r="V495" s="14"/>
      <c r="W495" s="14"/>
      <c r="X495" s="14"/>
      <c r="Y495" s="14"/>
      <c r="Z495" s="14"/>
      <c r="AA495" s="14"/>
      <c r="AB495" s="14"/>
      <c r="AC495" s="14"/>
      <c r="AD495" s="14"/>
    </row>
    <row r="496" spans="1:30" ht="12.75" customHeight="1">
      <c r="A496" s="24"/>
      <c r="B496" s="208"/>
      <c r="C496" s="208"/>
      <c r="D496" s="208"/>
      <c r="E496" s="208"/>
      <c r="F496" s="208"/>
      <c r="G496" s="209" t="s">
        <v>111</v>
      </c>
      <c r="H496" s="208"/>
      <c r="I496" s="208"/>
      <c r="J496" s="208"/>
      <c r="K496" s="208"/>
      <c r="L496" s="208"/>
      <c r="M496" s="208"/>
      <c r="N496" s="208"/>
      <c r="O496" s="29"/>
      <c r="P496" s="77"/>
      <c r="Q496" s="60"/>
      <c r="R496" s="14"/>
      <c r="S496" s="14"/>
      <c r="T496" s="14"/>
      <c r="U496" s="14"/>
      <c r="V496" s="14"/>
      <c r="W496" s="14"/>
      <c r="X496" s="14"/>
      <c r="Y496" s="14"/>
      <c r="Z496" s="14"/>
      <c r="AA496" s="14"/>
      <c r="AB496" s="14"/>
      <c r="AC496" s="14"/>
      <c r="AD496" s="14"/>
    </row>
    <row r="497" spans="1:30" ht="12.75" customHeight="1">
      <c r="A497" s="29" t="s">
        <v>64</v>
      </c>
      <c r="B497" s="123">
        <v>351</v>
      </c>
      <c r="C497" s="123">
        <v>1653</v>
      </c>
      <c r="D497" s="123">
        <v>2851</v>
      </c>
      <c r="E497" s="123">
        <v>3050</v>
      </c>
      <c r="F497" s="123">
        <v>1764</v>
      </c>
      <c r="G497" s="123">
        <v>1359</v>
      </c>
      <c r="H497" s="123">
        <v>689</v>
      </c>
      <c r="I497" s="123">
        <v>392</v>
      </c>
      <c r="J497" s="123">
        <v>306</v>
      </c>
      <c r="K497" s="158">
        <v>427</v>
      </c>
      <c r="L497" s="123">
        <v>312</v>
      </c>
      <c r="M497" s="123">
        <v>121</v>
      </c>
      <c r="N497" s="121">
        <v>13275</v>
      </c>
      <c r="O497" s="122"/>
      <c r="P497" s="77"/>
      <c r="Q497" s="60"/>
      <c r="R497" s="14"/>
      <c r="S497" s="14"/>
      <c r="T497" s="14"/>
      <c r="U497" s="14"/>
      <c r="V497" s="14"/>
      <c r="W497" s="14"/>
      <c r="X497" s="14"/>
      <c r="Y497" s="14"/>
      <c r="Z497" s="14"/>
      <c r="AA497" s="14"/>
      <c r="AB497" s="14"/>
      <c r="AC497" s="14"/>
      <c r="AD497" s="14"/>
    </row>
    <row r="498" spans="1:30" ht="12.75" customHeight="1">
      <c r="A498" s="29" t="s">
        <v>65</v>
      </c>
      <c r="B498" s="123">
        <v>574</v>
      </c>
      <c r="C498" s="123">
        <v>799</v>
      </c>
      <c r="D498" s="123">
        <v>1270</v>
      </c>
      <c r="E498" s="123">
        <v>1890</v>
      </c>
      <c r="F498" s="123">
        <v>1928</v>
      </c>
      <c r="G498" s="123">
        <v>1557</v>
      </c>
      <c r="H498" s="123">
        <v>1433</v>
      </c>
      <c r="I498" s="123">
        <v>1057</v>
      </c>
      <c r="J498" s="123">
        <v>664</v>
      </c>
      <c r="K498" s="158">
        <v>679</v>
      </c>
      <c r="L498" s="123">
        <v>460</v>
      </c>
      <c r="M498" s="123">
        <v>512</v>
      </c>
      <c r="N498" s="121">
        <v>12823</v>
      </c>
      <c r="O498" s="122"/>
      <c r="P498" s="77"/>
      <c r="Q498" s="60"/>
      <c r="R498" s="14"/>
      <c r="S498" s="14"/>
      <c r="T498" s="14"/>
      <c r="U498" s="14"/>
      <c r="V498" s="14"/>
      <c r="W498" s="14"/>
      <c r="X498" s="14"/>
      <c r="Y498" s="14"/>
      <c r="Z498" s="14"/>
      <c r="AA498" s="14"/>
      <c r="AB498" s="14"/>
      <c r="AC498" s="14"/>
      <c r="AD498" s="14"/>
    </row>
    <row r="499" spans="1:30" ht="12.75" customHeight="1">
      <c r="A499" s="29" t="s">
        <v>66</v>
      </c>
      <c r="B499" s="123">
        <v>482</v>
      </c>
      <c r="C499" s="123">
        <v>515</v>
      </c>
      <c r="D499" s="123">
        <v>1703</v>
      </c>
      <c r="E499" s="123">
        <v>3029</v>
      </c>
      <c r="F499" s="123">
        <v>1847</v>
      </c>
      <c r="G499" s="123">
        <v>1412</v>
      </c>
      <c r="H499" s="123">
        <v>886</v>
      </c>
      <c r="I499" s="123">
        <v>569</v>
      </c>
      <c r="J499" s="123">
        <v>541</v>
      </c>
      <c r="K499" s="158">
        <v>331</v>
      </c>
      <c r="L499" s="123">
        <v>265</v>
      </c>
      <c r="M499" s="123">
        <v>226</v>
      </c>
      <c r="N499" s="121">
        <v>11806</v>
      </c>
      <c r="O499" s="122"/>
      <c r="P499" s="77"/>
      <c r="Q499" s="60"/>
      <c r="R499" s="14"/>
      <c r="S499" s="14"/>
      <c r="T499" s="14"/>
      <c r="U499" s="14"/>
      <c r="V499" s="14"/>
      <c r="W499" s="14"/>
      <c r="X499" s="14"/>
      <c r="Y499" s="14"/>
      <c r="Z499" s="14"/>
      <c r="AA499" s="14"/>
      <c r="AB499" s="14"/>
      <c r="AC499" s="14"/>
      <c r="AD499" s="14"/>
    </row>
    <row r="500" spans="1:30" ht="12.75" customHeight="1">
      <c r="A500" s="29" t="s">
        <v>67</v>
      </c>
      <c r="B500" s="123">
        <v>833</v>
      </c>
      <c r="C500" s="123">
        <v>866</v>
      </c>
      <c r="D500" s="123">
        <v>2869</v>
      </c>
      <c r="E500" s="123">
        <v>3505</v>
      </c>
      <c r="F500" s="123">
        <v>2852</v>
      </c>
      <c r="G500" s="123">
        <v>2355</v>
      </c>
      <c r="H500" s="123">
        <v>818</v>
      </c>
      <c r="I500" s="123">
        <v>426</v>
      </c>
      <c r="J500" s="123">
        <v>379</v>
      </c>
      <c r="K500" s="158">
        <v>294</v>
      </c>
      <c r="L500" s="123">
        <v>292</v>
      </c>
      <c r="M500" s="123">
        <v>190</v>
      </c>
      <c r="N500" s="121">
        <v>15679</v>
      </c>
      <c r="O500" s="122"/>
      <c r="P500" s="77"/>
      <c r="Q500" s="60"/>
      <c r="R500" s="14"/>
      <c r="S500" s="14"/>
      <c r="T500" s="14"/>
      <c r="U500" s="14"/>
      <c r="V500" s="14"/>
      <c r="W500" s="14"/>
      <c r="X500" s="14"/>
      <c r="Y500" s="14"/>
      <c r="Z500" s="14"/>
      <c r="AA500" s="14"/>
      <c r="AB500" s="14"/>
      <c r="AC500" s="14"/>
      <c r="AD500" s="14"/>
    </row>
    <row r="501" spans="1:30" ht="12.75" customHeight="1">
      <c r="A501" s="29" t="s">
        <v>68</v>
      </c>
      <c r="B501" s="123">
        <v>700</v>
      </c>
      <c r="C501" s="123">
        <v>1068</v>
      </c>
      <c r="D501" s="123">
        <v>2061</v>
      </c>
      <c r="E501" s="123">
        <v>2358</v>
      </c>
      <c r="F501" s="123">
        <v>2566</v>
      </c>
      <c r="G501" s="123">
        <v>2507</v>
      </c>
      <c r="H501" s="123">
        <v>1644</v>
      </c>
      <c r="I501" s="123">
        <v>1135</v>
      </c>
      <c r="J501" s="123">
        <v>735</v>
      </c>
      <c r="K501" s="158">
        <v>245</v>
      </c>
      <c r="L501" s="123">
        <v>343</v>
      </c>
      <c r="M501" s="123">
        <v>189</v>
      </c>
      <c r="N501" s="121">
        <v>15551</v>
      </c>
      <c r="O501" s="122"/>
      <c r="P501" s="77"/>
      <c r="Q501" s="60"/>
      <c r="R501" s="14"/>
      <c r="S501" s="14"/>
      <c r="T501" s="14"/>
      <c r="U501" s="14"/>
      <c r="V501" s="14"/>
      <c r="W501" s="14"/>
      <c r="X501" s="14"/>
      <c r="Y501" s="14"/>
      <c r="Z501" s="14"/>
      <c r="AA501" s="14"/>
      <c r="AB501" s="14"/>
      <c r="AC501" s="14"/>
      <c r="AD501" s="14"/>
    </row>
    <row r="502" spans="1:30" ht="12.75" customHeight="1">
      <c r="A502" s="29" t="s">
        <v>69</v>
      </c>
      <c r="B502" s="123">
        <v>272</v>
      </c>
      <c r="C502" s="123">
        <v>712</v>
      </c>
      <c r="D502" s="123">
        <v>1313</v>
      </c>
      <c r="E502" s="123">
        <v>2082</v>
      </c>
      <c r="F502" s="123">
        <v>2962</v>
      </c>
      <c r="G502" s="123">
        <v>2681</v>
      </c>
      <c r="H502" s="123">
        <v>1009</v>
      </c>
      <c r="I502" s="123">
        <v>823</v>
      </c>
      <c r="J502" s="123">
        <v>338</v>
      </c>
      <c r="K502" s="158">
        <v>327</v>
      </c>
      <c r="L502" s="123">
        <v>269</v>
      </c>
      <c r="M502" s="123">
        <v>246</v>
      </c>
      <c r="N502" s="121">
        <v>13034</v>
      </c>
      <c r="O502" s="122"/>
      <c r="P502" s="77"/>
      <c r="Q502" s="60"/>
      <c r="R502" s="14"/>
      <c r="S502" s="14"/>
      <c r="T502" s="14"/>
      <c r="U502" s="14"/>
      <c r="V502" s="14"/>
      <c r="W502" s="14"/>
      <c r="X502" s="14"/>
      <c r="Y502" s="14"/>
      <c r="Z502" s="14"/>
      <c r="AA502" s="14"/>
      <c r="AB502" s="14"/>
      <c r="AC502" s="14"/>
      <c r="AD502" s="14"/>
    </row>
    <row r="503" spans="1:30" ht="12.75" customHeight="1">
      <c r="A503" s="29" t="s">
        <v>70</v>
      </c>
      <c r="B503" s="123">
        <v>325</v>
      </c>
      <c r="C503" s="123">
        <v>807</v>
      </c>
      <c r="D503" s="123">
        <v>1366</v>
      </c>
      <c r="E503" s="123">
        <v>2923</v>
      </c>
      <c r="F503" s="123">
        <v>3028</v>
      </c>
      <c r="G503" s="123">
        <v>1925</v>
      </c>
      <c r="H503" s="123">
        <v>913</v>
      </c>
      <c r="I503" s="123">
        <v>722</v>
      </c>
      <c r="J503" s="123">
        <v>542</v>
      </c>
      <c r="K503" s="158">
        <v>491</v>
      </c>
      <c r="L503" s="123">
        <v>263</v>
      </c>
      <c r="M503" s="123">
        <v>193</v>
      </c>
      <c r="N503" s="121">
        <v>13498</v>
      </c>
      <c r="O503" s="122"/>
      <c r="P503" s="77"/>
      <c r="Q503" s="60"/>
      <c r="R503" s="14"/>
      <c r="S503" s="14"/>
      <c r="T503" s="14"/>
      <c r="U503" s="14"/>
      <c r="V503" s="14"/>
      <c r="W503" s="14"/>
      <c r="X503" s="14"/>
      <c r="Y503" s="14"/>
      <c r="Z503" s="14"/>
      <c r="AA503" s="14"/>
      <c r="AB503" s="14"/>
      <c r="AC503" s="14"/>
      <c r="AD503" s="14"/>
    </row>
    <row r="504" spans="1:30" ht="12.75" customHeight="1">
      <c r="A504" s="29" t="s">
        <v>71</v>
      </c>
      <c r="B504" s="123">
        <v>910</v>
      </c>
      <c r="C504" s="123">
        <v>837</v>
      </c>
      <c r="D504" s="123">
        <v>2699</v>
      </c>
      <c r="E504" s="123">
        <v>4279</v>
      </c>
      <c r="F504" s="123">
        <v>4925</v>
      </c>
      <c r="G504" s="123">
        <v>2058</v>
      </c>
      <c r="H504" s="123">
        <v>1097</v>
      </c>
      <c r="I504" s="123">
        <v>522</v>
      </c>
      <c r="J504" s="123">
        <v>232</v>
      </c>
      <c r="K504" s="158">
        <v>206</v>
      </c>
      <c r="L504" s="123">
        <v>249</v>
      </c>
      <c r="M504" s="123">
        <v>180</v>
      </c>
      <c r="N504" s="121">
        <v>18194</v>
      </c>
      <c r="O504" s="122"/>
      <c r="P504" s="77"/>
      <c r="Q504" s="60"/>
      <c r="R504" s="14"/>
      <c r="S504" s="14"/>
      <c r="T504" s="14"/>
      <c r="U504" s="14"/>
      <c r="V504" s="14"/>
      <c r="W504" s="14"/>
      <c r="X504" s="14"/>
      <c r="Y504" s="14"/>
      <c r="Z504" s="14"/>
      <c r="AA504" s="14"/>
      <c r="AB504" s="14"/>
      <c r="AC504" s="14"/>
      <c r="AD504" s="14"/>
    </row>
    <row r="505" spans="1:30" ht="12.75" customHeight="1">
      <c r="A505" s="29" t="s">
        <v>72</v>
      </c>
      <c r="B505" s="123">
        <v>446</v>
      </c>
      <c r="C505" s="123">
        <v>851</v>
      </c>
      <c r="D505" s="123">
        <v>2132</v>
      </c>
      <c r="E505" s="123">
        <v>2692</v>
      </c>
      <c r="F505" s="123">
        <v>2612</v>
      </c>
      <c r="G505" s="123">
        <v>2265</v>
      </c>
      <c r="H505" s="123">
        <v>757</v>
      </c>
      <c r="I505" s="123">
        <v>716</v>
      </c>
      <c r="J505" s="123">
        <v>559</v>
      </c>
      <c r="K505" s="158">
        <v>343</v>
      </c>
      <c r="L505" s="123">
        <v>304</v>
      </c>
      <c r="M505" s="123">
        <v>331</v>
      </c>
      <c r="N505" s="121">
        <v>14008</v>
      </c>
      <c r="O505" s="122"/>
      <c r="P505" s="77"/>
      <c r="Q505" s="60"/>
      <c r="R505" s="14"/>
      <c r="S505" s="14"/>
      <c r="T505" s="14"/>
      <c r="U505" s="14"/>
      <c r="V505" s="14"/>
      <c r="W505" s="14"/>
      <c r="X505" s="14"/>
      <c r="Y505" s="14"/>
      <c r="Z505" s="14"/>
      <c r="AA505" s="14"/>
      <c r="AB505" s="14"/>
      <c r="AC505" s="14"/>
      <c r="AD505" s="14"/>
    </row>
    <row r="506" spans="1:30" ht="12.75" customHeight="1">
      <c r="A506" s="29" t="s">
        <v>73</v>
      </c>
      <c r="B506" s="123">
        <v>593</v>
      </c>
      <c r="C506" s="123">
        <v>613</v>
      </c>
      <c r="D506" s="123">
        <v>2042</v>
      </c>
      <c r="E506" s="123">
        <v>3156</v>
      </c>
      <c r="F506" s="123">
        <v>2411</v>
      </c>
      <c r="G506" s="123">
        <v>2810</v>
      </c>
      <c r="H506" s="123">
        <v>1574</v>
      </c>
      <c r="I506" s="123">
        <v>900</v>
      </c>
      <c r="J506" s="123">
        <v>485</v>
      </c>
      <c r="K506" s="158">
        <v>576</v>
      </c>
      <c r="L506" s="123">
        <v>585</v>
      </c>
      <c r="M506" s="123">
        <v>331</v>
      </c>
      <c r="N506" s="121">
        <v>16076</v>
      </c>
      <c r="O506" s="122"/>
      <c r="P506" s="77"/>
      <c r="Q506" s="60"/>
      <c r="R506" s="14"/>
      <c r="S506" s="14"/>
      <c r="T506" s="14"/>
      <c r="U506" s="14"/>
      <c r="V506" s="14"/>
      <c r="W506" s="14"/>
      <c r="X506" s="14"/>
      <c r="Y506" s="14"/>
      <c r="Z506" s="14"/>
      <c r="AA506" s="14"/>
      <c r="AB506" s="14"/>
      <c r="AC506" s="14"/>
      <c r="AD506" s="14"/>
    </row>
    <row r="507" spans="1:30" ht="12.75" customHeight="1">
      <c r="A507" s="29" t="s">
        <v>74</v>
      </c>
      <c r="B507" s="123">
        <v>355</v>
      </c>
      <c r="C507" s="123">
        <v>559</v>
      </c>
      <c r="D507" s="123">
        <v>1507</v>
      </c>
      <c r="E507" s="123">
        <v>2341</v>
      </c>
      <c r="F507" s="123">
        <v>2215</v>
      </c>
      <c r="G507" s="123">
        <v>1881</v>
      </c>
      <c r="H507" s="123">
        <v>1585</v>
      </c>
      <c r="I507" s="123">
        <v>1321</v>
      </c>
      <c r="J507" s="123">
        <v>558</v>
      </c>
      <c r="K507" s="158">
        <v>523</v>
      </c>
      <c r="L507" s="123">
        <v>504</v>
      </c>
      <c r="M507" s="123">
        <v>332</v>
      </c>
      <c r="N507" s="121">
        <v>13681</v>
      </c>
      <c r="O507" s="122"/>
      <c r="P507" s="77"/>
      <c r="Q507" s="60"/>
      <c r="R507" s="14"/>
      <c r="S507" s="14"/>
      <c r="T507" s="14"/>
      <c r="U507" s="14"/>
      <c r="V507" s="14"/>
      <c r="W507" s="14"/>
      <c r="X507" s="14"/>
      <c r="Y507" s="14"/>
      <c r="Z507" s="14"/>
      <c r="AA507" s="14"/>
      <c r="AB507" s="14"/>
      <c r="AC507" s="14"/>
      <c r="AD507" s="14"/>
    </row>
    <row r="508" spans="1:30" ht="12.75" customHeight="1">
      <c r="A508" s="29" t="s">
        <v>75</v>
      </c>
      <c r="B508" s="123">
        <v>417</v>
      </c>
      <c r="C508" s="123">
        <v>444</v>
      </c>
      <c r="D508" s="123">
        <v>932</v>
      </c>
      <c r="E508" s="123">
        <v>1654</v>
      </c>
      <c r="F508" s="123">
        <v>1609</v>
      </c>
      <c r="G508" s="123">
        <v>1442</v>
      </c>
      <c r="H508" s="123">
        <v>830</v>
      </c>
      <c r="I508" s="123">
        <v>642</v>
      </c>
      <c r="J508" s="123">
        <v>394</v>
      </c>
      <c r="K508" s="158">
        <v>309</v>
      </c>
      <c r="L508" s="123">
        <v>444</v>
      </c>
      <c r="M508" s="123">
        <v>351</v>
      </c>
      <c r="N508" s="121">
        <v>9468</v>
      </c>
      <c r="O508" s="122"/>
      <c r="P508" s="77"/>
      <c r="Q508" s="60"/>
      <c r="R508" s="14"/>
      <c r="S508" s="14"/>
      <c r="T508" s="14"/>
      <c r="U508" s="14"/>
      <c r="V508" s="14"/>
      <c r="W508" s="14"/>
      <c r="X508" s="14"/>
      <c r="Y508" s="14"/>
      <c r="Z508" s="14"/>
      <c r="AA508" s="14"/>
      <c r="AB508" s="14"/>
      <c r="AC508" s="14"/>
      <c r="AD508" s="14"/>
    </row>
    <row r="509" spans="1:30" ht="12.75" customHeight="1">
      <c r="A509" s="29" t="s">
        <v>76</v>
      </c>
      <c r="B509" s="123">
        <v>403</v>
      </c>
      <c r="C509" s="123">
        <v>677</v>
      </c>
      <c r="D509" s="123">
        <v>1519</v>
      </c>
      <c r="E509" s="123">
        <v>2164</v>
      </c>
      <c r="F509" s="123">
        <v>2880</v>
      </c>
      <c r="G509" s="123">
        <v>2330</v>
      </c>
      <c r="H509" s="123">
        <v>1417</v>
      </c>
      <c r="I509" s="123">
        <v>547</v>
      </c>
      <c r="J509" s="123">
        <v>359</v>
      </c>
      <c r="K509" s="158">
        <v>335</v>
      </c>
      <c r="L509" s="123">
        <v>324</v>
      </c>
      <c r="M509" s="123">
        <v>421</v>
      </c>
      <c r="N509" s="121">
        <v>13376</v>
      </c>
      <c r="O509" s="122"/>
      <c r="P509" s="77"/>
      <c r="Q509" s="60"/>
      <c r="R509" s="14"/>
      <c r="S509" s="14"/>
      <c r="T509" s="14"/>
      <c r="U509" s="14"/>
      <c r="V509" s="14"/>
      <c r="W509" s="14"/>
      <c r="X509" s="14"/>
      <c r="Y509" s="14"/>
      <c r="Z509" s="14"/>
      <c r="AA509" s="14"/>
      <c r="AB509" s="14"/>
      <c r="AC509" s="14"/>
      <c r="AD509" s="14"/>
    </row>
    <row r="510" spans="1:30" ht="12.75" customHeight="1">
      <c r="A510" s="29" t="s">
        <v>77</v>
      </c>
      <c r="B510" s="123">
        <v>547</v>
      </c>
      <c r="C510" s="123">
        <v>627</v>
      </c>
      <c r="D510" s="123">
        <v>992</v>
      </c>
      <c r="E510" s="123">
        <v>1482</v>
      </c>
      <c r="F510" s="123">
        <v>1538</v>
      </c>
      <c r="G510" s="123">
        <v>1521</v>
      </c>
      <c r="H510" s="123">
        <v>653</v>
      </c>
      <c r="I510" s="123">
        <v>945</v>
      </c>
      <c r="J510" s="123">
        <v>779</v>
      </c>
      <c r="K510" s="158">
        <v>651</v>
      </c>
      <c r="L510" s="123">
        <v>691</v>
      </c>
      <c r="M510" s="123">
        <v>719</v>
      </c>
      <c r="N510" s="121">
        <v>11145</v>
      </c>
      <c r="O510" s="122"/>
      <c r="P510" s="77"/>
      <c r="Q510" s="60"/>
      <c r="R510" s="14"/>
      <c r="S510" s="14"/>
      <c r="T510" s="14"/>
      <c r="U510" s="14"/>
      <c r="V510" s="14"/>
      <c r="W510" s="14"/>
      <c r="X510" s="14"/>
      <c r="Y510" s="14"/>
      <c r="Z510" s="14"/>
      <c r="AA510" s="14"/>
      <c r="AB510" s="14"/>
      <c r="AC510" s="14"/>
      <c r="AD510" s="14"/>
    </row>
    <row r="511" spans="1:30" ht="12.75" customHeight="1">
      <c r="A511" s="29" t="s">
        <v>78</v>
      </c>
      <c r="B511" s="123">
        <v>506</v>
      </c>
      <c r="C511" s="123">
        <v>459</v>
      </c>
      <c r="D511" s="123">
        <v>1223</v>
      </c>
      <c r="E511" s="123">
        <v>2504</v>
      </c>
      <c r="F511" s="123">
        <v>2469</v>
      </c>
      <c r="G511" s="123">
        <v>1802</v>
      </c>
      <c r="H511" s="123">
        <v>1036</v>
      </c>
      <c r="I511" s="123">
        <v>1001</v>
      </c>
      <c r="J511" s="123">
        <v>551</v>
      </c>
      <c r="K511" s="158">
        <v>751</v>
      </c>
      <c r="L511" s="123">
        <v>782</v>
      </c>
      <c r="M511" s="123">
        <v>414</v>
      </c>
      <c r="N511" s="121">
        <v>13498</v>
      </c>
      <c r="O511" s="122"/>
      <c r="P511" s="77"/>
      <c r="Q511" s="60"/>
      <c r="R511" s="14"/>
      <c r="S511" s="14"/>
      <c r="T511" s="14"/>
      <c r="U511" s="14"/>
      <c r="V511" s="14"/>
      <c r="W511" s="14"/>
      <c r="X511" s="14"/>
      <c r="Y511" s="14"/>
      <c r="Z511" s="14"/>
      <c r="AA511" s="14"/>
      <c r="AB511" s="14"/>
      <c r="AC511" s="14"/>
      <c r="AD511" s="14"/>
    </row>
    <row r="512" spans="1:30" ht="12.75" customHeight="1">
      <c r="A512" s="29" t="s">
        <v>79</v>
      </c>
      <c r="B512" s="123">
        <v>378</v>
      </c>
      <c r="C512" s="123">
        <v>281</v>
      </c>
      <c r="D512" s="123">
        <v>627</v>
      </c>
      <c r="E512" s="123">
        <v>1226</v>
      </c>
      <c r="F512" s="123">
        <v>2039</v>
      </c>
      <c r="G512" s="123">
        <v>2261</v>
      </c>
      <c r="H512" s="123">
        <v>1510</v>
      </c>
      <c r="I512" s="123">
        <v>861</v>
      </c>
      <c r="J512" s="123">
        <v>599</v>
      </c>
      <c r="K512" s="158">
        <v>557</v>
      </c>
      <c r="L512" s="123">
        <v>426</v>
      </c>
      <c r="M512" s="123">
        <v>274</v>
      </c>
      <c r="N512" s="121">
        <v>11039</v>
      </c>
      <c r="O512" s="122"/>
      <c r="P512" s="77"/>
      <c r="Q512" s="60"/>
      <c r="R512" s="14"/>
      <c r="S512" s="14"/>
      <c r="T512" s="14"/>
      <c r="U512" s="14"/>
      <c r="V512" s="14"/>
      <c r="W512" s="14"/>
      <c r="X512" s="14"/>
      <c r="Y512" s="14"/>
      <c r="Z512" s="14"/>
      <c r="AA512" s="14"/>
      <c r="AB512" s="14"/>
      <c r="AC512" s="14"/>
      <c r="AD512" s="14"/>
    </row>
    <row r="513" spans="1:30" ht="12.75" customHeight="1">
      <c r="A513" s="57" t="s">
        <v>80</v>
      </c>
      <c r="B513" s="123">
        <v>420</v>
      </c>
      <c r="C513" s="123">
        <v>775</v>
      </c>
      <c r="D513" s="123">
        <v>1783</v>
      </c>
      <c r="E513" s="123">
        <v>1897</v>
      </c>
      <c r="F513" s="123">
        <v>2002</v>
      </c>
      <c r="G513" s="123">
        <v>1564</v>
      </c>
      <c r="H513" s="123">
        <v>1421</v>
      </c>
      <c r="I513" s="123">
        <v>837</v>
      </c>
      <c r="J513" s="123">
        <v>474</v>
      </c>
      <c r="K513" s="158">
        <v>365</v>
      </c>
      <c r="L513" s="123">
        <v>403</v>
      </c>
      <c r="M513" s="123">
        <v>445</v>
      </c>
      <c r="N513" s="121">
        <v>12386</v>
      </c>
      <c r="O513" s="122"/>
      <c r="P513" s="77"/>
      <c r="Q513" s="60"/>
      <c r="R513" s="14"/>
      <c r="S513" s="14"/>
      <c r="T513" s="14"/>
      <c r="U513" s="14"/>
      <c r="V513" s="14"/>
      <c r="W513" s="14"/>
      <c r="X513" s="14"/>
      <c r="Y513" s="14"/>
      <c r="Z513" s="14"/>
      <c r="AA513" s="14"/>
      <c r="AB513" s="14"/>
      <c r="AC513" s="14"/>
      <c r="AD513" s="14"/>
    </row>
    <row r="514" spans="1:30" ht="12.75" customHeight="1">
      <c r="A514" s="57" t="s">
        <v>81</v>
      </c>
      <c r="B514" s="123">
        <v>1167</v>
      </c>
      <c r="C514" s="123">
        <v>657</v>
      </c>
      <c r="D514" s="123">
        <v>1051</v>
      </c>
      <c r="E514" s="123">
        <v>1410</v>
      </c>
      <c r="F514" s="123">
        <v>2292</v>
      </c>
      <c r="G514" s="123">
        <v>3698</v>
      </c>
      <c r="H514" s="123">
        <v>1847</v>
      </c>
      <c r="I514" s="123">
        <v>1354</v>
      </c>
      <c r="J514" s="123">
        <v>935</v>
      </c>
      <c r="K514" s="158">
        <v>559</v>
      </c>
      <c r="L514" s="123">
        <v>592</v>
      </c>
      <c r="M514" s="123">
        <v>418</v>
      </c>
      <c r="N514" s="121">
        <v>15980</v>
      </c>
      <c r="O514" s="122"/>
      <c r="P514" s="77"/>
      <c r="Q514" s="60"/>
      <c r="R514" s="14"/>
      <c r="S514" s="14"/>
      <c r="T514" s="14"/>
      <c r="U514" s="14"/>
      <c r="V514" s="14"/>
      <c r="W514" s="14"/>
      <c r="X514" s="14"/>
      <c r="Y514" s="14"/>
      <c r="Z514" s="14"/>
      <c r="AA514" s="14"/>
      <c r="AB514" s="14"/>
      <c r="AC514" s="14"/>
      <c r="AD514" s="14"/>
    </row>
    <row r="515" spans="1:30" ht="12.75" customHeight="1">
      <c r="A515" s="57" t="s">
        <v>10</v>
      </c>
      <c r="B515" s="123">
        <v>1233</v>
      </c>
      <c r="C515" s="123">
        <v>516</v>
      </c>
      <c r="D515" s="123">
        <v>911</v>
      </c>
      <c r="E515" s="123">
        <v>1831</v>
      </c>
      <c r="F515" s="123">
        <v>3340</v>
      </c>
      <c r="G515" s="123">
        <v>2420</v>
      </c>
      <c r="H515" s="123">
        <v>1182</v>
      </c>
      <c r="I515" s="123">
        <v>1163</v>
      </c>
      <c r="J515" s="123">
        <v>516</v>
      </c>
      <c r="K515" s="158">
        <v>658</v>
      </c>
      <c r="L515" s="123">
        <v>635</v>
      </c>
      <c r="M515" s="123">
        <v>641</v>
      </c>
      <c r="N515" s="121">
        <v>15046</v>
      </c>
      <c r="O515" s="122"/>
      <c r="P515" s="77"/>
      <c r="Q515" s="60"/>
      <c r="R515" s="14"/>
      <c r="S515" s="14"/>
      <c r="T515" s="14"/>
      <c r="U515" s="14"/>
      <c r="V515" s="14"/>
      <c r="W515" s="14"/>
      <c r="X515" s="14"/>
      <c r="Y515" s="14"/>
      <c r="Z515" s="14"/>
      <c r="AA515" s="14"/>
      <c r="AB515" s="14"/>
      <c r="AC515" s="14"/>
      <c r="AD515" s="14"/>
    </row>
    <row r="516" spans="1:30" ht="12.75" customHeight="1">
      <c r="A516" s="57" t="s">
        <v>11</v>
      </c>
      <c r="B516" s="123">
        <v>1970</v>
      </c>
      <c r="C516" s="123">
        <v>182</v>
      </c>
      <c r="D516" s="123">
        <v>994</v>
      </c>
      <c r="E516" s="123">
        <v>1171</v>
      </c>
      <c r="F516" s="123">
        <v>2032</v>
      </c>
      <c r="G516" s="123">
        <v>1557</v>
      </c>
      <c r="H516" s="123">
        <v>1253</v>
      </c>
      <c r="I516" s="123">
        <v>1566</v>
      </c>
      <c r="J516" s="123">
        <v>1155</v>
      </c>
      <c r="K516" s="158">
        <v>1552</v>
      </c>
      <c r="L516" s="123">
        <v>1067</v>
      </c>
      <c r="M516" s="123">
        <v>1277</v>
      </c>
      <c r="N516" s="121">
        <v>15776</v>
      </c>
      <c r="O516" s="122"/>
      <c r="P516" s="77"/>
      <c r="Q516" s="60"/>
      <c r="R516" s="14"/>
      <c r="S516" s="14"/>
      <c r="T516" s="14"/>
      <c r="U516" s="14"/>
      <c r="V516" s="14"/>
      <c r="W516" s="14"/>
      <c r="X516" s="14"/>
      <c r="Y516" s="14"/>
      <c r="Z516" s="14"/>
      <c r="AA516" s="14"/>
      <c r="AB516" s="14"/>
      <c r="AC516" s="14"/>
      <c r="AD516" s="14"/>
    </row>
    <row r="517" spans="1:30" ht="12.75" customHeight="1">
      <c r="A517" s="57" t="s">
        <v>12</v>
      </c>
      <c r="B517" s="123">
        <v>1762</v>
      </c>
      <c r="C517" s="123">
        <v>373</v>
      </c>
      <c r="D517" s="123">
        <v>949</v>
      </c>
      <c r="E517" s="123">
        <v>1468</v>
      </c>
      <c r="F517" s="123">
        <v>1529</v>
      </c>
      <c r="G517" s="123">
        <v>1849</v>
      </c>
      <c r="H517" s="123">
        <v>1400</v>
      </c>
      <c r="I517" s="123">
        <v>496</v>
      </c>
      <c r="J517" s="123">
        <v>489</v>
      </c>
      <c r="K517" s="158">
        <v>631</v>
      </c>
      <c r="L517" s="123">
        <v>726</v>
      </c>
      <c r="M517" s="123">
        <v>317</v>
      </c>
      <c r="N517" s="121">
        <v>11989</v>
      </c>
      <c r="O517" s="122"/>
      <c r="P517" s="77"/>
      <c r="Q517" s="60"/>
      <c r="R517" s="14"/>
      <c r="S517" s="14"/>
      <c r="T517" s="14"/>
      <c r="U517" s="14"/>
      <c r="V517" s="14"/>
      <c r="W517" s="14"/>
      <c r="X517" s="14"/>
      <c r="Y517" s="14"/>
      <c r="Z517" s="14"/>
      <c r="AA517" s="14"/>
      <c r="AB517" s="14"/>
      <c r="AC517" s="14"/>
      <c r="AD517" s="14"/>
    </row>
    <row r="518" spans="1:30" ht="12.75" customHeight="1">
      <c r="A518" s="24" t="s">
        <v>87</v>
      </c>
      <c r="B518" s="123">
        <v>1144</v>
      </c>
      <c r="C518" s="123">
        <v>95</v>
      </c>
      <c r="D518" s="123">
        <v>578</v>
      </c>
      <c r="E518" s="123">
        <v>978</v>
      </c>
      <c r="F518" s="123">
        <v>782</v>
      </c>
      <c r="G518" s="123">
        <v>1495</v>
      </c>
      <c r="H518" s="123">
        <v>739</v>
      </c>
      <c r="I518" s="123">
        <v>764</v>
      </c>
      <c r="J518" s="123">
        <v>1205</v>
      </c>
      <c r="K518" s="158">
        <v>462</v>
      </c>
      <c r="L518" s="123">
        <v>358</v>
      </c>
      <c r="M518" s="123">
        <v>1427</v>
      </c>
      <c r="N518" s="121">
        <v>10027</v>
      </c>
      <c r="O518" s="122"/>
      <c r="P518" s="77"/>
      <c r="Q518" s="60"/>
      <c r="R518" s="14"/>
      <c r="S518" s="14"/>
      <c r="T518" s="14"/>
      <c r="U518" s="14"/>
      <c r="V518" s="14"/>
      <c r="W518" s="14"/>
      <c r="X518" s="14"/>
      <c r="Y518" s="14"/>
      <c r="Z518" s="14"/>
      <c r="AA518" s="14"/>
      <c r="AB518" s="14"/>
      <c r="AC518" s="14"/>
      <c r="AD518" s="14"/>
    </row>
    <row r="519" spans="1:30" ht="12.75" customHeight="1">
      <c r="A519" s="24" t="s">
        <v>1</v>
      </c>
      <c r="B519" s="123">
        <v>56</v>
      </c>
      <c r="C519" s="123">
        <v>192</v>
      </c>
      <c r="D519" s="123">
        <v>386</v>
      </c>
      <c r="E519" s="123">
        <v>1679</v>
      </c>
      <c r="F519" s="123">
        <v>2568</v>
      </c>
      <c r="G519" s="123">
        <v>1640</v>
      </c>
      <c r="H519" s="123">
        <v>1276</v>
      </c>
      <c r="I519" s="123">
        <v>588</v>
      </c>
      <c r="J519" s="123">
        <v>478</v>
      </c>
      <c r="K519" s="158">
        <v>356</v>
      </c>
      <c r="L519" s="123">
        <v>299</v>
      </c>
      <c r="M519" s="123">
        <v>667</v>
      </c>
      <c r="N519" s="121">
        <v>10185</v>
      </c>
      <c r="O519" s="122"/>
      <c r="P519" s="77"/>
      <c r="Q519" s="60"/>
      <c r="R519" s="14"/>
      <c r="S519" s="14"/>
      <c r="T519" s="14"/>
      <c r="U519" s="14"/>
      <c r="V519" s="14"/>
      <c r="W519" s="14"/>
      <c r="X519" s="14"/>
      <c r="Y519" s="14"/>
      <c r="Z519" s="14"/>
      <c r="AA519" s="14"/>
      <c r="AB519" s="14"/>
      <c r="AC519" s="14"/>
      <c r="AD519" s="14"/>
    </row>
    <row r="520" spans="1:30" ht="12.75" customHeight="1">
      <c r="A520" s="82" t="s">
        <v>109</v>
      </c>
      <c r="B520" s="123">
        <v>479</v>
      </c>
      <c r="C520" s="123">
        <v>497</v>
      </c>
      <c r="D520" s="123">
        <v>2233</v>
      </c>
      <c r="E520" s="123">
        <v>3651</v>
      </c>
      <c r="F520" s="123">
        <v>4253</v>
      </c>
      <c r="G520" s="123">
        <v>2794</v>
      </c>
      <c r="H520" s="123">
        <v>1097</v>
      </c>
      <c r="I520" s="123">
        <v>416</v>
      </c>
      <c r="J520" s="123">
        <v>205</v>
      </c>
      <c r="K520" s="158">
        <v>180</v>
      </c>
      <c r="L520" s="123">
        <v>137</v>
      </c>
      <c r="M520" s="123">
        <v>452</v>
      </c>
      <c r="N520" s="121">
        <v>16394</v>
      </c>
      <c r="O520" s="122"/>
      <c r="P520" s="77"/>
      <c r="Q520" s="60"/>
      <c r="R520" s="14"/>
      <c r="S520" s="14"/>
      <c r="T520" s="14"/>
      <c r="U520" s="14"/>
      <c r="V520" s="14"/>
      <c r="W520" s="14"/>
      <c r="X520" s="14"/>
      <c r="Y520" s="14"/>
      <c r="Z520" s="14"/>
      <c r="AA520" s="14"/>
      <c r="AB520" s="14"/>
      <c r="AC520" s="14"/>
      <c r="AD520" s="14"/>
    </row>
    <row r="521" spans="1:30" ht="12.75" customHeight="1">
      <c r="A521" s="78" t="s">
        <v>4</v>
      </c>
      <c r="B521" s="123">
        <v>506</v>
      </c>
      <c r="C521" s="123">
        <v>432</v>
      </c>
      <c r="D521" s="123">
        <v>1155</v>
      </c>
      <c r="E521" s="123">
        <v>1706</v>
      </c>
      <c r="F521" s="123">
        <v>1990</v>
      </c>
      <c r="G521" s="123">
        <v>1541</v>
      </c>
      <c r="H521" s="123">
        <v>857</v>
      </c>
      <c r="I521" s="123">
        <v>808</v>
      </c>
      <c r="J521" s="123">
        <v>300</v>
      </c>
      <c r="K521" s="158">
        <v>793</v>
      </c>
      <c r="L521" s="123">
        <v>725</v>
      </c>
      <c r="M521" s="123">
        <v>1300</v>
      </c>
      <c r="N521" s="121">
        <v>12113</v>
      </c>
      <c r="O521" s="122"/>
      <c r="P521" s="77"/>
      <c r="Q521" s="60"/>
      <c r="R521" s="14"/>
      <c r="S521" s="14"/>
      <c r="T521" s="14"/>
      <c r="U521" s="14"/>
      <c r="V521" s="14"/>
      <c r="W521" s="14"/>
      <c r="X521" s="14"/>
      <c r="Y521" s="14"/>
      <c r="Z521" s="14"/>
      <c r="AA521" s="14"/>
      <c r="AB521" s="14"/>
      <c r="AC521" s="14"/>
      <c r="AD521" s="14"/>
    </row>
    <row r="522" spans="1:30" ht="12.75" customHeight="1">
      <c r="A522" s="82" t="s">
        <v>3</v>
      </c>
      <c r="B522" s="123">
        <v>316</v>
      </c>
      <c r="C522" s="123">
        <v>416</v>
      </c>
      <c r="D522" s="123">
        <v>1137</v>
      </c>
      <c r="E522" s="123">
        <v>2769</v>
      </c>
      <c r="F522" s="123">
        <v>3278</v>
      </c>
      <c r="G522" s="123">
        <v>1885</v>
      </c>
      <c r="H522" s="123">
        <v>848</v>
      </c>
      <c r="I522" s="123">
        <v>516</v>
      </c>
      <c r="J522" s="123">
        <v>368</v>
      </c>
      <c r="K522" s="158">
        <v>266</v>
      </c>
      <c r="L522" s="123">
        <v>219</v>
      </c>
      <c r="M522" s="123">
        <v>437</v>
      </c>
      <c r="N522" s="121">
        <v>12455</v>
      </c>
      <c r="O522" s="122"/>
      <c r="P522" s="77"/>
      <c r="Q522" s="60"/>
      <c r="R522" s="14"/>
      <c r="S522" s="14"/>
      <c r="T522" s="14"/>
      <c r="U522" s="14"/>
      <c r="V522" s="14"/>
      <c r="W522" s="14"/>
      <c r="X522" s="14"/>
      <c r="Y522" s="14"/>
      <c r="Z522" s="14"/>
      <c r="AA522" s="14"/>
      <c r="AB522" s="14"/>
      <c r="AC522" s="14"/>
      <c r="AD522" s="14"/>
    </row>
    <row r="523" spans="1:30" ht="12.75" customHeight="1">
      <c r="A523" s="88" t="s">
        <v>90</v>
      </c>
      <c r="B523" s="123">
        <v>46</v>
      </c>
      <c r="C523" s="123">
        <v>207</v>
      </c>
      <c r="D523" s="123">
        <v>530</v>
      </c>
      <c r="E523" s="123">
        <v>1880</v>
      </c>
      <c r="F523" s="123">
        <v>3261</v>
      </c>
      <c r="G523" s="123">
        <v>2305</v>
      </c>
      <c r="H523" s="123">
        <v>650</v>
      </c>
      <c r="I523" s="123">
        <v>460</v>
      </c>
      <c r="J523" s="123">
        <v>212</v>
      </c>
      <c r="K523" s="158">
        <v>151</v>
      </c>
      <c r="L523" s="123">
        <v>153</v>
      </c>
      <c r="M523" s="123">
        <v>250</v>
      </c>
      <c r="N523" s="121">
        <v>10105</v>
      </c>
      <c r="O523" s="122"/>
      <c r="P523" s="77"/>
      <c r="Q523" s="60"/>
      <c r="R523" s="14"/>
      <c r="S523" s="14"/>
      <c r="T523" s="14"/>
      <c r="U523" s="14"/>
      <c r="V523" s="14"/>
      <c r="W523" s="14"/>
      <c r="X523" s="14"/>
      <c r="Y523" s="14"/>
      <c r="Z523" s="14"/>
      <c r="AA523" s="14"/>
      <c r="AB523" s="14"/>
      <c r="AC523" s="14"/>
      <c r="AD523" s="14"/>
    </row>
    <row r="524" spans="1:30" ht="12.75" customHeight="1">
      <c r="A524" s="92" t="s">
        <v>91</v>
      </c>
      <c r="B524" s="123">
        <v>89</v>
      </c>
      <c r="C524" s="123">
        <v>257</v>
      </c>
      <c r="D524" s="123">
        <v>980</v>
      </c>
      <c r="E524" s="123">
        <v>1548</v>
      </c>
      <c r="F524" s="123">
        <v>3721</v>
      </c>
      <c r="G524" s="123">
        <v>2359</v>
      </c>
      <c r="H524" s="123">
        <v>1827</v>
      </c>
      <c r="I524" s="123">
        <v>570</v>
      </c>
      <c r="J524" s="123">
        <v>490</v>
      </c>
      <c r="K524" s="158">
        <v>258</v>
      </c>
      <c r="L524" s="123">
        <v>227</v>
      </c>
      <c r="M524" s="123">
        <v>362</v>
      </c>
      <c r="N524" s="121">
        <v>12688</v>
      </c>
      <c r="O524" s="122"/>
      <c r="P524" s="77"/>
      <c r="Q524" s="60"/>
      <c r="R524" s="14"/>
      <c r="S524" s="14"/>
      <c r="T524" s="14"/>
      <c r="U524" s="14"/>
      <c r="V524" s="14"/>
      <c r="W524" s="14"/>
      <c r="X524" s="14"/>
      <c r="Y524" s="14"/>
      <c r="Z524" s="14"/>
      <c r="AA524" s="14"/>
      <c r="AB524" s="14"/>
      <c r="AC524" s="14"/>
      <c r="AD524" s="14"/>
    </row>
    <row r="525" spans="1:30" ht="12.75" customHeight="1">
      <c r="A525" s="88" t="s">
        <v>92</v>
      </c>
      <c r="B525" s="123">
        <v>834</v>
      </c>
      <c r="C525" s="123">
        <v>214</v>
      </c>
      <c r="D525" s="123">
        <v>527</v>
      </c>
      <c r="E525" s="123">
        <v>1279</v>
      </c>
      <c r="F525" s="123">
        <v>2359</v>
      </c>
      <c r="G525" s="123">
        <v>1602</v>
      </c>
      <c r="H525" s="123">
        <v>1017</v>
      </c>
      <c r="I525" s="123">
        <v>1127</v>
      </c>
      <c r="J525" s="123">
        <v>845</v>
      </c>
      <c r="K525" s="158">
        <v>413</v>
      </c>
      <c r="L525" s="123">
        <v>353</v>
      </c>
      <c r="M525" s="123">
        <v>738</v>
      </c>
      <c r="N525" s="121">
        <v>11308</v>
      </c>
      <c r="O525" s="122"/>
      <c r="P525" s="77"/>
      <c r="Q525" s="60"/>
      <c r="R525" s="14"/>
      <c r="S525" s="14"/>
      <c r="T525" s="14"/>
      <c r="U525" s="14"/>
      <c r="V525" s="14"/>
      <c r="W525" s="14"/>
      <c r="X525" s="14"/>
      <c r="Y525" s="14"/>
      <c r="Z525" s="14"/>
      <c r="AA525" s="14"/>
      <c r="AB525" s="14"/>
      <c r="AC525" s="14"/>
      <c r="AD525" s="14"/>
    </row>
    <row r="526" spans="1:30" ht="12.75" customHeight="1">
      <c r="A526" s="88" t="s">
        <v>93</v>
      </c>
      <c r="B526" s="123">
        <v>305</v>
      </c>
      <c r="C526" s="123">
        <v>433</v>
      </c>
      <c r="D526" s="123">
        <v>784</v>
      </c>
      <c r="E526" s="123">
        <v>2328</v>
      </c>
      <c r="F526" s="123">
        <v>1928</v>
      </c>
      <c r="G526" s="123">
        <v>2855</v>
      </c>
      <c r="H526" s="123">
        <v>1616</v>
      </c>
      <c r="I526" s="123">
        <v>1267</v>
      </c>
      <c r="J526" s="123">
        <v>793</v>
      </c>
      <c r="K526" s="158">
        <v>299</v>
      </c>
      <c r="L526" s="123">
        <v>258</v>
      </c>
      <c r="M526" s="123">
        <v>468</v>
      </c>
      <c r="N526" s="121">
        <v>13334</v>
      </c>
      <c r="O526" s="122"/>
      <c r="P526" s="77"/>
      <c r="Q526" s="60"/>
      <c r="R526" s="14"/>
      <c r="S526" s="14"/>
      <c r="T526" s="14"/>
      <c r="U526" s="14"/>
      <c r="V526" s="14"/>
      <c r="W526" s="14"/>
      <c r="X526" s="14"/>
      <c r="Y526" s="14"/>
      <c r="Z526" s="14"/>
      <c r="AA526" s="14"/>
      <c r="AB526" s="14"/>
      <c r="AC526" s="14"/>
      <c r="AD526" s="14"/>
    </row>
    <row r="527" spans="1:30" ht="12.75" customHeight="1">
      <c r="A527" s="88" t="s">
        <v>94</v>
      </c>
      <c r="B527" s="123">
        <v>273</v>
      </c>
      <c r="C527" s="123">
        <v>431</v>
      </c>
      <c r="D527" s="123">
        <v>948</v>
      </c>
      <c r="E527" s="123">
        <v>2411</v>
      </c>
      <c r="F527" s="123">
        <v>3656</v>
      </c>
      <c r="G527" s="123">
        <v>3058</v>
      </c>
      <c r="H527" s="123">
        <v>1593</v>
      </c>
      <c r="I527" s="123">
        <v>1097</v>
      </c>
      <c r="J527" s="123">
        <v>773</v>
      </c>
      <c r="K527" s="158">
        <v>792</v>
      </c>
      <c r="L527" s="123">
        <v>294</v>
      </c>
      <c r="M527" s="123">
        <v>704</v>
      </c>
      <c r="N527" s="121">
        <v>16030</v>
      </c>
      <c r="O527" s="29"/>
      <c r="P527" s="77"/>
      <c r="Q527" s="60"/>
      <c r="R527" s="14"/>
      <c r="S527" s="14"/>
      <c r="T527" s="14"/>
      <c r="U527" s="14"/>
      <c r="V527" s="14"/>
      <c r="W527" s="14"/>
      <c r="X527" s="14"/>
      <c r="Y527" s="14"/>
      <c r="Z527" s="14"/>
      <c r="AA527" s="14"/>
      <c r="AB527" s="14"/>
      <c r="AC527" s="14"/>
      <c r="AD527" s="14"/>
    </row>
    <row r="528" spans="1:30" ht="12.75" customHeight="1">
      <c r="A528" s="88" t="s">
        <v>95</v>
      </c>
      <c r="B528">
        <v>177</v>
      </c>
      <c r="C528">
        <v>444</v>
      </c>
      <c r="D528" s="135">
        <v>1261</v>
      </c>
      <c r="E528" s="135">
        <v>2208</v>
      </c>
      <c r="F528" s="135">
        <v>2689</v>
      </c>
      <c r="G528" s="135">
        <v>2409</v>
      </c>
      <c r="H528" s="135">
        <v>1402</v>
      </c>
      <c r="I528" s="135">
        <v>1449</v>
      </c>
      <c r="J528" s="135">
        <v>877</v>
      </c>
      <c r="K528">
        <v>518</v>
      </c>
      <c r="L528" s="135">
        <v>396</v>
      </c>
      <c r="M528" s="135">
        <v>891</v>
      </c>
      <c r="N528" s="135">
        <v>14721</v>
      </c>
      <c r="O528" s="29"/>
      <c r="P528" s="77"/>
      <c r="Q528" s="60"/>
      <c r="R528" s="14"/>
      <c r="S528" s="14"/>
      <c r="T528" s="14"/>
      <c r="U528" s="14"/>
      <c r="V528" s="14"/>
      <c r="W528" s="14"/>
      <c r="X528" s="14"/>
      <c r="Y528" s="14"/>
      <c r="Z528" s="14"/>
      <c r="AA528" s="14"/>
      <c r="AB528" s="14"/>
      <c r="AC528" s="14"/>
      <c r="AD528" s="14"/>
    </row>
    <row r="529" spans="1:30" ht="12.75" customHeight="1">
      <c r="A529" s="54" t="s">
        <v>114</v>
      </c>
      <c r="B529" s="135">
        <v>85</v>
      </c>
      <c r="C529" s="135">
        <v>459</v>
      </c>
      <c r="D529" s="135">
        <v>1429</v>
      </c>
      <c r="E529" s="135">
        <v>2174</v>
      </c>
      <c r="F529" s="135">
        <v>2355</v>
      </c>
      <c r="G529" s="135">
        <v>3194</v>
      </c>
      <c r="H529" s="135">
        <v>986</v>
      </c>
      <c r="I529" s="135">
        <v>600</v>
      </c>
      <c r="J529" s="135">
        <v>423</v>
      </c>
      <c r="K529">
        <v>431</v>
      </c>
      <c r="L529" s="135">
        <v>535</v>
      </c>
      <c r="M529" s="135">
        <v>1668</v>
      </c>
      <c r="N529" s="135">
        <v>14339</v>
      </c>
      <c r="O529" s="29"/>
      <c r="P529" s="77"/>
      <c r="Q529" s="60"/>
      <c r="R529" s="14"/>
      <c r="S529" s="14"/>
      <c r="T529" s="14"/>
      <c r="U529" s="14"/>
      <c r="V529" s="14"/>
      <c r="W529" s="14"/>
      <c r="X529" s="14"/>
      <c r="Y529" s="14"/>
      <c r="Z529" s="14"/>
      <c r="AA529" s="14"/>
      <c r="AB529" s="14"/>
      <c r="AC529" s="14"/>
      <c r="AD529" s="14"/>
    </row>
    <row r="530" spans="1:30" ht="12.75" customHeight="1">
      <c r="A530" s="88" t="s">
        <v>120</v>
      </c>
      <c r="B530" s="135">
        <v>226</v>
      </c>
      <c r="C530" s="135">
        <v>530</v>
      </c>
      <c r="D530" s="135">
        <v>1118</v>
      </c>
      <c r="E530" s="135">
        <v>2221</v>
      </c>
      <c r="F530" s="135">
        <v>2950</v>
      </c>
      <c r="G530" s="135">
        <v>1458</v>
      </c>
      <c r="H530" s="135">
        <v>783</v>
      </c>
      <c r="I530" s="135">
        <v>560</v>
      </c>
      <c r="J530" s="135">
        <v>459</v>
      </c>
      <c r="K530">
        <v>391</v>
      </c>
      <c r="L530" s="135">
        <v>330</v>
      </c>
      <c r="M530" s="135">
        <v>358</v>
      </c>
      <c r="N530" s="135">
        <v>11384</v>
      </c>
      <c r="O530" s="29"/>
      <c r="P530" s="77"/>
      <c r="Q530" s="60"/>
      <c r="R530" s="14"/>
      <c r="S530" s="14"/>
      <c r="T530" s="14"/>
      <c r="U530" s="14"/>
      <c r="V530" s="14"/>
      <c r="W530" s="14"/>
      <c r="X530" s="14"/>
      <c r="Y530" s="14"/>
      <c r="Z530" s="14"/>
      <c r="AA530" s="14"/>
      <c r="AB530" s="14"/>
      <c r="AC530" s="14"/>
      <c r="AD530" s="14"/>
    </row>
    <row r="531" spans="1:30" ht="12.75" customHeight="1">
      <c r="A531" s="88" t="s">
        <v>121</v>
      </c>
      <c r="B531" s="135">
        <v>616</v>
      </c>
      <c r="C531" s="135">
        <v>272</v>
      </c>
      <c r="D531" s="135">
        <v>770</v>
      </c>
      <c r="E531" s="135">
        <v>3356</v>
      </c>
      <c r="F531" s="135">
        <v>2578</v>
      </c>
      <c r="G531" s="135">
        <v>3380</v>
      </c>
      <c r="H531" s="135">
        <v>1283</v>
      </c>
      <c r="I531" s="135">
        <v>761</v>
      </c>
      <c r="J531" s="135">
        <v>315</v>
      </c>
      <c r="K531">
        <v>260</v>
      </c>
      <c r="L531" s="135">
        <v>292</v>
      </c>
      <c r="M531" s="135">
        <v>636</v>
      </c>
      <c r="N531" s="135">
        <v>14519</v>
      </c>
      <c r="O531" s="404"/>
      <c r="P531" s="77"/>
      <c r="Q531" s="60"/>
      <c r="R531" s="14"/>
      <c r="S531" s="14"/>
      <c r="T531" s="14"/>
      <c r="U531" s="14"/>
      <c r="V531" s="14"/>
      <c r="W531" s="14"/>
      <c r="X531" s="14"/>
      <c r="Y531" s="14"/>
      <c r="Z531" s="14"/>
      <c r="AA531" s="14"/>
      <c r="AB531" s="14"/>
      <c r="AC531" s="14"/>
      <c r="AD531" s="14"/>
    </row>
    <row r="532" spans="1:30" ht="12.75" customHeight="1">
      <c r="A532" s="88" t="s">
        <v>263</v>
      </c>
      <c r="B532" s="135">
        <v>127.789</v>
      </c>
      <c r="C532" s="135">
        <v>216.244</v>
      </c>
      <c r="D532" s="135">
        <v>327.52600000000001</v>
      </c>
      <c r="E532" s="135">
        <v>1125</v>
      </c>
      <c r="F532" s="135">
        <v>1576.413</v>
      </c>
      <c r="G532" s="135">
        <v>1506.548</v>
      </c>
      <c r="H532" s="135">
        <v>962.779</v>
      </c>
      <c r="I532" s="135">
        <v>715.48</v>
      </c>
      <c r="J532" s="135">
        <v>466.017</v>
      </c>
      <c r="K532" s="397">
        <v>790.67700000000002</v>
      </c>
      <c r="L532" s="135">
        <v>410.14</v>
      </c>
      <c r="M532" s="135">
        <v>934.64400000000001</v>
      </c>
      <c r="N532" s="135">
        <f>SUM(B532:M532)</f>
        <v>9159.2569999999978</v>
      </c>
      <c r="O532" s="29"/>
      <c r="P532" s="77"/>
      <c r="Q532" s="60"/>
      <c r="R532" s="14"/>
      <c r="S532" s="14"/>
      <c r="T532" s="14"/>
      <c r="U532" s="14"/>
      <c r="V532" s="14"/>
      <c r="W532" s="14"/>
      <c r="X532" s="14"/>
      <c r="Y532" s="14"/>
      <c r="Z532" s="14"/>
      <c r="AA532" s="14"/>
      <c r="AB532" s="14"/>
      <c r="AC532" s="14"/>
      <c r="AD532" s="14"/>
    </row>
    <row r="533" spans="1:30" ht="12.75" customHeight="1" thickBot="1">
      <c r="A533" s="339" t="s">
        <v>357</v>
      </c>
      <c r="B533" s="340">
        <v>189.44900000000001</v>
      </c>
      <c r="C533" s="340">
        <v>358</v>
      </c>
      <c r="D533" s="340">
        <v>792.64499999999998</v>
      </c>
      <c r="E533" s="340">
        <v>1554.623</v>
      </c>
      <c r="F533" s="340">
        <v>1801.1389999999999</v>
      </c>
      <c r="G533" s="340">
        <v>1807.6210000000001</v>
      </c>
      <c r="H533" s="340">
        <v>954.81700000000001</v>
      </c>
      <c r="I533" s="340">
        <v>352.8</v>
      </c>
      <c r="J533" s="340">
        <v>338.18799999999999</v>
      </c>
      <c r="K533" s="399">
        <v>213.70500000000001</v>
      </c>
      <c r="L533" s="340">
        <v>135.79499999999999</v>
      </c>
      <c r="M533" s="340">
        <v>645.79600000000005</v>
      </c>
      <c r="N533" s="340">
        <f>SUM(B533:M533)</f>
        <v>9144.5780000000013</v>
      </c>
      <c r="O533" s="29"/>
      <c r="P533" s="77"/>
      <c r="Q533" s="60"/>
      <c r="R533" s="14"/>
      <c r="S533" s="14"/>
      <c r="T533" s="14"/>
      <c r="U533" s="14"/>
      <c r="V533" s="14"/>
      <c r="W533" s="14"/>
      <c r="X533" s="14"/>
      <c r="Y533" s="14"/>
      <c r="Z533" s="14"/>
      <c r="AA533" s="14"/>
      <c r="AB533" s="14"/>
      <c r="AC533" s="14"/>
      <c r="AD533" s="14"/>
    </row>
    <row r="534" spans="1:30" ht="14.45" customHeight="1">
      <c r="A534" s="211" t="s">
        <v>270</v>
      </c>
      <c r="B534" s="211"/>
      <c r="C534" s="211"/>
      <c r="D534" s="211"/>
      <c r="E534" s="211"/>
      <c r="F534" s="211"/>
      <c r="G534" s="211"/>
      <c r="H534" s="211"/>
      <c r="I534" s="211"/>
      <c r="J534" s="211"/>
      <c r="K534" s="211"/>
      <c r="L534" s="211"/>
      <c r="M534" s="211"/>
      <c r="N534" s="211"/>
      <c r="O534" s="29"/>
      <c r="P534" s="77"/>
      <c r="Q534" s="60"/>
      <c r="R534" s="14"/>
      <c r="S534" s="14"/>
      <c r="T534" s="14"/>
      <c r="U534" s="14"/>
      <c r="V534" s="14"/>
      <c r="W534" s="14"/>
      <c r="X534" s="14"/>
      <c r="Y534" s="14"/>
      <c r="Z534" s="14"/>
      <c r="AA534" s="14"/>
      <c r="AB534" s="14"/>
      <c r="AC534" s="14"/>
      <c r="AD534" s="14"/>
    </row>
    <row r="535" spans="1:30" ht="12.75" customHeight="1">
      <c r="O535" s="29"/>
      <c r="P535" s="77"/>
      <c r="Q535" s="60"/>
      <c r="R535" s="14"/>
      <c r="S535" s="14"/>
      <c r="T535" s="14"/>
      <c r="U535" s="14"/>
      <c r="V535" s="14"/>
      <c r="W535" s="14"/>
      <c r="X535" s="14"/>
      <c r="Y535" s="14"/>
      <c r="Z535" s="14"/>
      <c r="AA535" s="14"/>
      <c r="AB535" s="14"/>
      <c r="AC535" s="14"/>
      <c r="AD535" s="14"/>
    </row>
    <row r="536" spans="1:30" ht="12.75" customHeight="1" thickBot="1">
      <c r="A536" s="8" t="s">
        <v>363</v>
      </c>
      <c r="B536" s="8"/>
      <c r="C536" s="8"/>
      <c r="D536" s="8"/>
      <c r="E536" s="8"/>
      <c r="F536" s="28"/>
      <c r="G536" s="28"/>
      <c r="H536" s="28"/>
      <c r="I536" s="28"/>
      <c r="J536" s="28"/>
      <c r="K536" s="28"/>
      <c r="L536" s="28"/>
      <c r="M536" s="28"/>
      <c r="N536" s="28"/>
      <c r="O536" s="29"/>
      <c r="P536" s="77"/>
      <c r="Q536" s="29"/>
      <c r="R536" s="12"/>
      <c r="S536" s="12"/>
      <c r="T536" s="12"/>
      <c r="U536" s="12"/>
      <c r="V536" s="12"/>
      <c r="W536" s="12"/>
      <c r="X536" s="12"/>
      <c r="Y536" s="12"/>
      <c r="Z536" s="12"/>
      <c r="AA536" s="12"/>
      <c r="AB536" s="12"/>
      <c r="AC536" s="12"/>
      <c r="AD536" s="12"/>
    </row>
    <row r="537" spans="1:30" ht="12.75" customHeight="1" thickBot="1">
      <c r="A537" s="328" t="s">
        <v>359</v>
      </c>
      <c r="B537" s="345"/>
      <c r="C537" s="346"/>
      <c r="D537" s="346"/>
      <c r="E537" s="346"/>
      <c r="F537" s="346"/>
      <c r="G537" s="330" t="s">
        <v>123</v>
      </c>
      <c r="H537" s="346"/>
      <c r="I537" s="346"/>
      <c r="J537" s="346"/>
      <c r="K537" s="346"/>
      <c r="L537" s="346"/>
      <c r="M537" s="346"/>
      <c r="N537" s="112"/>
      <c r="O537" s="29"/>
      <c r="P537" s="96" t="s">
        <v>110</v>
      </c>
      <c r="Q537" s="29"/>
      <c r="R537" s="12"/>
      <c r="S537" s="12"/>
      <c r="T537" s="12"/>
      <c r="U537" s="12"/>
      <c r="V537" s="12"/>
      <c r="W537" s="12"/>
      <c r="X537" s="12"/>
      <c r="Y537" s="12"/>
      <c r="Z537" s="12"/>
      <c r="AA537" s="12"/>
      <c r="AB537" s="12"/>
      <c r="AC537" s="12"/>
      <c r="AD537" s="12"/>
    </row>
    <row r="538" spans="1:30" ht="12.75" customHeight="1" thickBot="1">
      <c r="A538" s="329" t="s">
        <v>360</v>
      </c>
      <c r="B538" s="341" t="s">
        <v>106</v>
      </c>
      <c r="C538" s="341" t="s">
        <v>82</v>
      </c>
      <c r="D538" s="341" t="s">
        <v>52</v>
      </c>
      <c r="E538" s="341" t="s">
        <v>102</v>
      </c>
      <c r="F538" s="341" t="s">
        <v>100</v>
      </c>
      <c r="G538" s="341" t="s">
        <v>103</v>
      </c>
      <c r="H538" s="341" t="s">
        <v>107</v>
      </c>
      <c r="I538" s="341" t="s">
        <v>101</v>
      </c>
      <c r="J538" s="341" t="s">
        <v>104</v>
      </c>
      <c r="K538" s="341" t="s">
        <v>18</v>
      </c>
      <c r="L538" s="341" t="s">
        <v>105</v>
      </c>
      <c r="M538" s="341" t="s">
        <v>19</v>
      </c>
      <c r="N538" s="66" t="s">
        <v>15</v>
      </c>
      <c r="O538" s="29"/>
      <c r="P538" s="96" t="s">
        <v>180</v>
      </c>
      <c r="Q538" s="29"/>
      <c r="R538" s="12"/>
      <c r="S538" s="12"/>
      <c r="T538" s="12"/>
      <c r="U538" s="12"/>
      <c r="V538" s="12"/>
      <c r="W538" s="12"/>
      <c r="X538" s="12"/>
      <c r="Y538" s="12"/>
      <c r="Z538" s="12"/>
      <c r="AA538" s="12"/>
      <c r="AB538" s="12"/>
      <c r="AC538" s="12"/>
      <c r="AD538" s="12"/>
    </row>
    <row r="539" spans="1:30" ht="12.75" customHeight="1">
      <c r="A539" s="349"/>
      <c r="B539" s="218"/>
      <c r="C539" s="217"/>
      <c r="D539" s="217"/>
      <c r="E539" s="217"/>
      <c r="F539" s="217"/>
      <c r="G539" s="112" t="s">
        <v>112</v>
      </c>
      <c r="H539" s="217"/>
      <c r="I539" s="217"/>
      <c r="J539" s="217"/>
      <c r="K539" s="217"/>
      <c r="L539" s="217"/>
      <c r="M539" s="217"/>
      <c r="N539" s="24"/>
      <c r="O539" s="29"/>
      <c r="P539" s="77"/>
      <c r="Q539" s="29"/>
      <c r="R539" s="12"/>
      <c r="S539" s="12"/>
      <c r="T539" s="12"/>
      <c r="U539" s="12"/>
      <c r="V539" s="12"/>
      <c r="W539" s="12"/>
      <c r="X539" s="12"/>
      <c r="Y539" s="12"/>
      <c r="Z539" s="12"/>
      <c r="AA539" s="12"/>
      <c r="AB539" s="12"/>
      <c r="AC539" s="12"/>
      <c r="AD539" s="12"/>
    </row>
    <row r="540" spans="1:30" ht="12.75" customHeight="1">
      <c r="A540" s="29" t="s">
        <v>64</v>
      </c>
      <c r="B540" s="73">
        <f t="shared" ref="B540:M540" si="76">B497/$N$497</f>
        <v>2.6440677966101694E-2</v>
      </c>
      <c r="C540" s="73">
        <f t="shared" si="76"/>
        <v>0.12451977401129943</v>
      </c>
      <c r="D540" s="73">
        <f t="shared" si="76"/>
        <v>0.21476459510357815</v>
      </c>
      <c r="E540" s="73">
        <f t="shared" si="76"/>
        <v>0.22975517890772129</v>
      </c>
      <c r="F540" s="73">
        <f t="shared" si="76"/>
        <v>0.13288135593220338</v>
      </c>
      <c r="G540" s="73">
        <f t="shared" si="76"/>
        <v>0.1023728813559322</v>
      </c>
      <c r="H540" s="73">
        <f t="shared" si="76"/>
        <v>5.1902071563088514E-2</v>
      </c>
      <c r="I540" s="73">
        <f t="shared" si="76"/>
        <v>2.952919020715631E-2</v>
      </c>
      <c r="J540" s="73">
        <f t="shared" si="76"/>
        <v>2.305084745762712E-2</v>
      </c>
      <c r="K540" s="73">
        <f t="shared" si="76"/>
        <v>3.2165725047080977E-2</v>
      </c>
      <c r="L540" s="73">
        <f t="shared" si="76"/>
        <v>2.3502824858757061E-2</v>
      </c>
      <c r="M540" s="73">
        <f t="shared" si="76"/>
        <v>9.1148775894538611E-3</v>
      </c>
      <c r="N540" s="57">
        <f>SUM(B540:M540)</f>
        <v>1</v>
      </c>
      <c r="O540" s="29"/>
      <c r="P540" s="77">
        <f>SUM(D540:J540)</f>
        <v>0.78425612052730687</v>
      </c>
      <c r="Q540" s="29"/>
      <c r="R540" s="12"/>
      <c r="S540" s="12"/>
      <c r="T540" s="12"/>
      <c r="U540" s="12"/>
      <c r="V540" s="12"/>
      <c r="W540" s="12"/>
      <c r="X540" s="12"/>
      <c r="Y540" s="12"/>
      <c r="Z540" s="12"/>
      <c r="AA540" s="12"/>
      <c r="AB540" s="12"/>
      <c r="AC540" s="12"/>
      <c r="AD540" s="12"/>
    </row>
    <row r="541" spans="1:30" ht="12.75" customHeight="1">
      <c r="A541" s="29" t="s">
        <v>65</v>
      </c>
      <c r="B541" s="73">
        <f t="shared" ref="B541:M541" si="77">B498/$N498</f>
        <v>4.4763315916712156E-2</v>
      </c>
      <c r="C541" s="73">
        <f t="shared" si="77"/>
        <v>6.2309911877095843E-2</v>
      </c>
      <c r="D541" s="73">
        <f t="shared" si="77"/>
        <v>9.9040786087499028E-2</v>
      </c>
      <c r="E541" s="73">
        <f t="shared" si="77"/>
        <v>0.14739140606722295</v>
      </c>
      <c r="F541" s="73">
        <f t="shared" si="77"/>
        <v>0.15035483116275442</v>
      </c>
      <c r="G541" s="73">
        <f t="shared" si="77"/>
        <v>0.1214224440458551</v>
      </c>
      <c r="H541" s="73">
        <f t="shared" si="77"/>
        <v>0.11175232004991031</v>
      </c>
      <c r="I541" s="73">
        <f t="shared" si="77"/>
        <v>8.2430008578335809E-2</v>
      </c>
      <c r="J541" s="73">
        <f t="shared" si="77"/>
        <v>5.1781954300865629E-2</v>
      </c>
      <c r="K541" s="73">
        <f t="shared" si="77"/>
        <v>5.2951727364891212E-2</v>
      </c>
      <c r="L541" s="73">
        <f t="shared" si="77"/>
        <v>3.5873040630117758E-2</v>
      </c>
      <c r="M541" s="73">
        <f t="shared" si="77"/>
        <v>3.9928253918739762E-2</v>
      </c>
      <c r="N541" s="57">
        <f t="shared" ref="N541:N569" si="78">SUM(B541:M541)</f>
        <v>1</v>
      </c>
      <c r="O541" s="29"/>
      <c r="P541" s="77">
        <f t="shared" ref="P541:P571" si="79">SUM(D541:J541)</f>
        <v>0.76417375029244328</v>
      </c>
      <c r="Q541" s="29"/>
      <c r="R541" s="12"/>
      <c r="S541" s="12"/>
      <c r="T541" s="12"/>
      <c r="U541" s="12"/>
      <c r="V541" s="12"/>
      <c r="W541" s="12"/>
      <c r="X541" s="12"/>
      <c r="Y541" s="12"/>
      <c r="Z541" s="12"/>
      <c r="AA541" s="12"/>
      <c r="AB541" s="12"/>
      <c r="AC541" s="12"/>
      <c r="AD541" s="12"/>
    </row>
    <row r="542" spans="1:30" ht="12.75" customHeight="1">
      <c r="A542" s="29" t="s">
        <v>66</v>
      </c>
      <c r="B542" s="73">
        <f t="shared" ref="B542:M542" si="80">B499/$N499</f>
        <v>4.0826698289005592E-2</v>
      </c>
      <c r="C542" s="73">
        <f t="shared" si="80"/>
        <v>4.3621887176012196E-2</v>
      </c>
      <c r="D542" s="73">
        <f t="shared" si="80"/>
        <v>0.14424868710825003</v>
      </c>
      <c r="E542" s="73">
        <f t="shared" si="80"/>
        <v>0.25656445874978823</v>
      </c>
      <c r="F542" s="73">
        <f t="shared" si="80"/>
        <v>0.15644587497882434</v>
      </c>
      <c r="G542" s="73">
        <f t="shared" si="80"/>
        <v>0.11960020328646451</v>
      </c>
      <c r="H542" s="73">
        <f t="shared" si="80"/>
        <v>7.5046586481450114E-2</v>
      </c>
      <c r="I542" s="73">
        <f t="shared" si="80"/>
        <v>4.8195832627477557E-2</v>
      </c>
      <c r="J542" s="73">
        <f t="shared" si="80"/>
        <v>4.5824157208199219E-2</v>
      </c>
      <c r="K542" s="73">
        <f t="shared" si="80"/>
        <v>2.8036591563611723E-2</v>
      </c>
      <c r="L542" s="73">
        <f t="shared" si="80"/>
        <v>2.2446213789598508E-2</v>
      </c>
      <c r="M542" s="73">
        <f t="shared" si="80"/>
        <v>1.9142808741317973E-2</v>
      </c>
      <c r="N542" s="57">
        <f t="shared" si="78"/>
        <v>1</v>
      </c>
      <c r="O542" s="57"/>
      <c r="P542" s="77">
        <f t="shared" si="79"/>
        <v>0.84592580044045396</v>
      </c>
      <c r="Q542" s="57"/>
      <c r="R542" s="57"/>
      <c r="S542" s="57"/>
      <c r="T542" s="57"/>
      <c r="U542" s="57"/>
      <c r="V542" s="57"/>
      <c r="W542" s="57"/>
      <c r="X542" s="12"/>
      <c r="Y542" s="12"/>
      <c r="Z542" s="12"/>
      <c r="AA542" s="12"/>
      <c r="AB542" s="12"/>
      <c r="AC542" s="12"/>
      <c r="AD542" s="12"/>
    </row>
    <row r="543" spans="1:30" ht="12.75" customHeight="1">
      <c r="A543" s="29" t="s">
        <v>67</v>
      </c>
      <c r="B543" s="73">
        <f t="shared" ref="B543:M543" si="81">B500/$N500</f>
        <v>5.3128388290069523E-2</v>
      </c>
      <c r="C543" s="73">
        <f t="shared" si="81"/>
        <v>5.5233114356782957E-2</v>
      </c>
      <c r="D543" s="73">
        <f t="shared" si="81"/>
        <v>0.18298360864851074</v>
      </c>
      <c r="E543" s="73">
        <f t="shared" si="81"/>
        <v>0.22354742011607884</v>
      </c>
      <c r="F543" s="73">
        <f t="shared" si="81"/>
        <v>0.18189935582626443</v>
      </c>
      <c r="G543" s="73">
        <f t="shared" si="81"/>
        <v>0.15020090567000446</v>
      </c>
      <c r="H543" s="73">
        <f t="shared" si="81"/>
        <v>5.2171694623381594E-2</v>
      </c>
      <c r="I543" s="73">
        <f t="shared" si="81"/>
        <v>2.7170100133937114E-2</v>
      </c>
      <c r="J543" s="73">
        <f t="shared" si="81"/>
        <v>2.4172459978314943E-2</v>
      </c>
      <c r="K543" s="73">
        <f t="shared" si="81"/>
        <v>1.8751195867083358E-2</v>
      </c>
      <c r="L543" s="73">
        <f t="shared" si="81"/>
        <v>1.862363671152497E-2</v>
      </c>
      <c r="M543" s="73">
        <f t="shared" si="81"/>
        <v>1.211811977804707E-2</v>
      </c>
      <c r="N543" s="57">
        <f t="shared" si="78"/>
        <v>1.0000000000000002</v>
      </c>
      <c r="O543" s="29"/>
      <c r="P543" s="77">
        <f t="shared" si="79"/>
        <v>0.84214554499649219</v>
      </c>
      <c r="Q543" s="29"/>
      <c r="R543" s="12"/>
      <c r="S543" s="12"/>
      <c r="T543" s="12"/>
      <c r="U543" s="12"/>
      <c r="V543" s="12"/>
      <c r="W543" s="12"/>
      <c r="X543" s="12"/>
      <c r="Y543" s="12"/>
      <c r="Z543" s="12"/>
      <c r="AA543" s="12"/>
      <c r="AB543" s="12"/>
      <c r="AC543" s="12"/>
      <c r="AD543" s="12"/>
    </row>
    <row r="544" spans="1:30" ht="12.75" customHeight="1">
      <c r="A544" s="29" t="s">
        <v>68</v>
      </c>
      <c r="B544" s="73">
        <f t="shared" ref="B544:M544" si="82">B501/$N501</f>
        <v>4.5013182431997943E-2</v>
      </c>
      <c r="C544" s="73">
        <f t="shared" si="82"/>
        <v>6.8677255481962574E-2</v>
      </c>
      <c r="D544" s="73">
        <f t="shared" si="82"/>
        <v>0.13253166998906823</v>
      </c>
      <c r="E544" s="73">
        <f t="shared" si="82"/>
        <v>0.15163012024950165</v>
      </c>
      <c r="F544" s="73">
        <f t="shared" si="82"/>
        <v>0.16500546588643816</v>
      </c>
      <c r="G544" s="73">
        <f t="shared" si="82"/>
        <v>0.16121149765288406</v>
      </c>
      <c r="H544" s="73">
        <f t="shared" si="82"/>
        <v>0.10571667416886374</v>
      </c>
      <c r="I544" s="73">
        <f t="shared" si="82"/>
        <v>7.2985660086168094E-2</v>
      </c>
      <c r="J544" s="73">
        <f t="shared" si="82"/>
        <v>4.7263841553597842E-2</v>
      </c>
      <c r="K544" s="73">
        <f t="shared" si="82"/>
        <v>1.5754613851199278E-2</v>
      </c>
      <c r="L544" s="73">
        <f t="shared" si="82"/>
        <v>2.2056459391678992E-2</v>
      </c>
      <c r="M544" s="73">
        <f t="shared" si="82"/>
        <v>1.2153559256639444E-2</v>
      </c>
      <c r="N544" s="57">
        <f t="shared" si="78"/>
        <v>1.0000000000000002</v>
      </c>
      <c r="O544" s="29"/>
      <c r="P544" s="77">
        <f t="shared" si="79"/>
        <v>0.83634492958652196</v>
      </c>
      <c r="Q544" s="57"/>
      <c r="R544" s="12"/>
      <c r="S544" s="12"/>
      <c r="T544" s="12"/>
      <c r="U544" s="12"/>
      <c r="V544" s="12"/>
      <c r="W544" s="12"/>
      <c r="X544" s="12"/>
      <c r="Y544" s="12"/>
      <c r="Z544" s="12"/>
      <c r="AA544" s="12"/>
      <c r="AB544" s="12"/>
      <c r="AC544" s="12"/>
      <c r="AD544" s="12"/>
    </row>
    <row r="545" spans="1:30" ht="12.75" customHeight="1">
      <c r="A545" s="29" t="s">
        <v>69</v>
      </c>
      <c r="B545" s="73">
        <f t="shared" ref="B545:M545" si="83">B502/$N502</f>
        <v>2.0868497775049871E-2</v>
      </c>
      <c r="C545" s="73">
        <f t="shared" si="83"/>
        <v>5.4626361822924657E-2</v>
      </c>
      <c r="D545" s="73">
        <f t="shared" si="83"/>
        <v>0.10073653521558999</v>
      </c>
      <c r="E545" s="73">
        <f t="shared" si="83"/>
        <v>0.15973607488108024</v>
      </c>
      <c r="F545" s="73">
        <f t="shared" si="83"/>
        <v>0.22725180297682984</v>
      </c>
      <c r="G545" s="73">
        <f t="shared" si="83"/>
        <v>0.20569280343716434</v>
      </c>
      <c r="H545" s="73">
        <f t="shared" si="83"/>
        <v>7.7412920055240142E-2</v>
      </c>
      <c r="I545" s="73">
        <f t="shared" si="83"/>
        <v>6.3142550253183979E-2</v>
      </c>
      <c r="J545" s="73">
        <f t="shared" si="83"/>
        <v>2.5932177382231088E-2</v>
      </c>
      <c r="K545" s="73">
        <f t="shared" si="83"/>
        <v>2.5088230781034219E-2</v>
      </c>
      <c r="L545" s="73">
        <f t="shared" si="83"/>
        <v>2.0638330520177994E-2</v>
      </c>
      <c r="M545" s="73">
        <f t="shared" si="83"/>
        <v>1.8873714899493632E-2</v>
      </c>
      <c r="N545" s="57">
        <f t="shared" si="78"/>
        <v>0.99999999999999989</v>
      </c>
      <c r="O545" s="29"/>
      <c r="P545" s="77">
        <f t="shared" si="79"/>
        <v>0.85990486420131962</v>
      </c>
      <c r="Q545" s="29"/>
      <c r="R545" s="12"/>
      <c r="S545" s="12"/>
      <c r="T545" s="12"/>
      <c r="U545" s="12"/>
      <c r="V545" s="12"/>
      <c r="W545" s="12"/>
      <c r="X545" s="12"/>
      <c r="Y545" s="12"/>
      <c r="Z545" s="12"/>
      <c r="AA545" s="12"/>
      <c r="AB545" s="12"/>
      <c r="AC545" s="12"/>
      <c r="AD545" s="12"/>
    </row>
    <row r="546" spans="1:30" ht="12.75" customHeight="1">
      <c r="A546" s="29" t="s">
        <v>70</v>
      </c>
      <c r="B546" s="73">
        <f t="shared" ref="B546:M546" si="84">B503/$N503</f>
        <v>2.4077641132019559E-2</v>
      </c>
      <c r="C546" s="73">
        <f t="shared" si="84"/>
        <v>5.9786635057045491E-2</v>
      </c>
      <c r="D546" s="73">
        <f t="shared" si="84"/>
        <v>0.10120017780411913</v>
      </c>
      <c r="E546" s="73">
        <f t="shared" si="84"/>
        <v>0.21655060008890206</v>
      </c>
      <c r="F546" s="73">
        <f t="shared" si="84"/>
        <v>0.22432953030078531</v>
      </c>
      <c r="G546" s="73">
        <f t="shared" si="84"/>
        <v>0.14261372055119276</v>
      </c>
      <c r="H546" s="73">
        <f t="shared" si="84"/>
        <v>6.7639650318565711E-2</v>
      </c>
      <c r="I546" s="73">
        <f t="shared" si="84"/>
        <v>5.3489405837901911E-2</v>
      </c>
      <c r="J546" s="73">
        <f t="shared" si="84"/>
        <v>4.0154096903244924E-2</v>
      </c>
      <c r="K546" s="73">
        <f t="shared" si="84"/>
        <v>3.6375759371758777E-2</v>
      </c>
      <c r="L546" s="73">
        <f t="shared" si="84"/>
        <v>1.9484368054526597E-2</v>
      </c>
      <c r="M546" s="73">
        <f t="shared" si="84"/>
        <v>1.4298414579937769E-2</v>
      </c>
      <c r="N546" s="57">
        <f t="shared" si="78"/>
        <v>0.99999999999999989</v>
      </c>
      <c r="O546" s="29"/>
      <c r="P546" s="77">
        <f t="shared" si="79"/>
        <v>0.84597718180471171</v>
      </c>
      <c r="Q546" s="29"/>
      <c r="R546" s="12"/>
      <c r="S546" s="12"/>
      <c r="T546" s="12"/>
      <c r="U546" s="12"/>
      <c r="V546" s="12"/>
      <c r="W546" s="12"/>
      <c r="X546" s="12"/>
      <c r="Y546" s="12"/>
      <c r="Z546" s="12"/>
      <c r="AA546" s="12"/>
      <c r="AB546" s="12"/>
      <c r="AC546" s="12"/>
      <c r="AD546" s="12"/>
    </row>
    <row r="547" spans="1:30" ht="12.75" customHeight="1">
      <c r="A547" s="29" t="s">
        <v>71</v>
      </c>
      <c r="B547" s="73">
        <f t="shared" ref="B547:M547" si="85">B504/$N504</f>
        <v>5.0016488952401891E-2</v>
      </c>
      <c r="C547" s="73">
        <f t="shared" si="85"/>
        <v>4.6004177201275143E-2</v>
      </c>
      <c r="D547" s="73">
        <f t="shared" si="85"/>
        <v>0.14834560844234362</v>
      </c>
      <c r="E547" s="73">
        <f t="shared" si="85"/>
        <v>0.23518742442563481</v>
      </c>
      <c r="F547" s="73">
        <f t="shared" si="85"/>
        <v>0.27069363526437284</v>
      </c>
      <c r="G547" s="73">
        <f t="shared" si="85"/>
        <v>0.11311421347697043</v>
      </c>
      <c r="H547" s="73">
        <f t="shared" si="85"/>
        <v>6.0294602616247112E-2</v>
      </c>
      <c r="I547" s="73">
        <f t="shared" si="85"/>
        <v>2.8690777179289875E-2</v>
      </c>
      <c r="J547" s="73">
        <f t="shared" si="85"/>
        <v>1.2751456524128834E-2</v>
      </c>
      <c r="K547" s="73">
        <f t="shared" si="85"/>
        <v>1.1322413982631637E-2</v>
      </c>
      <c r="L547" s="73">
        <f t="shared" si="85"/>
        <v>1.3685830493569308E-2</v>
      </c>
      <c r="M547" s="73">
        <f t="shared" si="85"/>
        <v>9.8933714411344395E-3</v>
      </c>
      <c r="N547" s="57">
        <f t="shared" si="78"/>
        <v>1</v>
      </c>
      <c r="O547" s="29"/>
      <c r="P547" s="77">
        <f t="shared" si="79"/>
        <v>0.86907771792898747</v>
      </c>
      <c r="Q547" s="29"/>
      <c r="R547" s="12"/>
      <c r="S547" s="12"/>
      <c r="T547" s="12"/>
      <c r="U547" s="12"/>
      <c r="V547" s="12"/>
      <c r="W547" s="12"/>
      <c r="X547" s="12"/>
      <c r="Y547" s="12"/>
      <c r="Z547" s="12"/>
      <c r="AA547" s="12"/>
      <c r="AB547" s="12"/>
      <c r="AC547" s="12"/>
      <c r="AD547" s="12"/>
    </row>
    <row r="548" spans="1:30" ht="12.75" customHeight="1">
      <c r="A548" s="29" t="s">
        <v>72</v>
      </c>
      <c r="B548" s="73">
        <f t="shared" ref="B548:M548" si="86">B505/$N505</f>
        <v>3.1838949171901769E-2</v>
      </c>
      <c r="C548" s="73">
        <f t="shared" si="86"/>
        <v>6.0750999428897771E-2</v>
      </c>
      <c r="D548" s="73">
        <f t="shared" si="86"/>
        <v>0.15219874357509994</v>
      </c>
      <c r="E548" s="73">
        <f t="shared" si="86"/>
        <v>0.19217589948600799</v>
      </c>
      <c r="F548" s="73">
        <f t="shared" si="86"/>
        <v>0.18646487721302113</v>
      </c>
      <c r="G548" s="73">
        <f t="shared" si="86"/>
        <v>0.16169331810394061</v>
      </c>
      <c r="H548" s="73">
        <f t="shared" si="86"/>
        <v>5.4040548258138206E-2</v>
      </c>
      <c r="I548" s="73">
        <f t="shared" si="86"/>
        <v>5.111364934323244E-2</v>
      </c>
      <c r="J548" s="73">
        <f t="shared" si="86"/>
        <v>3.9905768132495717E-2</v>
      </c>
      <c r="K548" s="73">
        <f t="shared" si="86"/>
        <v>2.4486007995431183E-2</v>
      </c>
      <c r="L548" s="73">
        <f t="shared" si="86"/>
        <v>2.1701884637350087E-2</v>
      </c>
      <c r="M548" s="73">
        <f t="shared" si="86"/>
        <v>2.3629354654483153E-2</v>
      </c>
      <c r="N548" s="57">
        <f t="shared" si="78"/>
        <v>1.0000000000000002</v>
      </c>
      <c r="O548" s="24"/>
      <c r="P548" s="77">
        <f t="shared" si="79"/>
        <v>0.83759280411193604</v>
      </c>
      <c r="Q548" s="24"/>
    </row>
    <row r="549" spans="1:30" ht="12.75" customHeight="1">
      <c r="A549" s="29" t="s">
        <v>73</v>
      </c>
      <c r="B549" s="73">
        <f t="shared" ref="B549:M549" si="87">B506/$N506</f>
        <v>3.6887285394376711E-2</v>
      </c>
      <c r="C549" s="73">
        <f t="shared" si="87"/>
        <v>3.813137596417019E-2</v>
      </c>
      <c r="D549" s="73">
        <f t="shared" si="87"/>
        <v>0.12702164717591441</v>
      </c>
      <c r="E549" s="73">
        <f t="shared" si="87"/>
        <v>0.1963174919134113</v>
      </c>
      <c r="F549" s="73">
        <f t="shared" si="87"/>
        <v>0.14997511818860412</v>
      </c>
      <c r="G549" s="73">
        <f t="shared" si="87"/>
        <v>0.17479472505598406</v>
      </c>
      <c r="H549" s="73">
        <f t="shared" si="87"/>
        <v>9.7909927842746949E-2</v>
      </c>
      <c r="I549" s="73">
        <f t="shared" si="87"/>
        <v>5.5984075640706642E-2</v>
      </c>
      <c r="J549" s="73">
        <f t="shared" si="87"/>
        <v>3.0169196317491914E-2</v>
      </c>
      <c r="K549" s="73">
        <f t="shared" si="87"/>
        <v>3.5829808410052254E-2</v>
      </c>
      <c r="L549" s="73">
        <f t="shared" si="87"/>
        <v>3.6389649166459322E-2</v>
      </c>
      <c r="M549" s="73">
        <f t="shared" si="87"/>
        <v>2.0589698930082109E-2</v>
      </c>
      <c r="N549" s="57">
        <f t="shared" si="78"/>
        <v>1</v>
      </c>
      <c r="O549" s="24"/>
      <c r="P549" s="77">
        <f t="shared" si="79"/>
        <v>0.83217218213485944</v>
      </c>
      <c r="Q549" s="24"/>
    </row>
    <row r="550" spans="1:30" ht="12.75" customHeight="1">
      <c r="A550" s="29" t="s">
        <v>74</v>
      </c>
      <c r="B550" s="73">
        <f t="shared" ref="B550:M550" si="88">B507/$N507</f>
        <v>2.5948395585118047E-2</v>
      </c>
      <c r="C550" s="73">
        <f t="shared" si="88"/>
        <v>4.0859586287552083E-2</v>
      </c>
      <c r="D550" s="73">
        <f t="shared" si="88"/>
        <v>0.11015276661062788</v>
      </c>
      <c r="E550" s="73">
        <f t="shared" si="88"/>
        <v>0.1711132227176376</v>
      </c>
      <c r="F550" s="73">
        <f t="shared" si="88"/>
        <v>0.16190336963672247</v>
      </c>
      <c r="G550" s="73">
        <f t="shared" si="88"/>
        <v>0.13748994956509028</v>
      </c>
      <c r="H550" s="73">
        <f t="shared" si="88"/>
        <v>0.11585410423214677</v>
      </c>
      <c r="I550" s="73">
        <f t="shared" si="88"/>
        <v>9.6557269205467436E-2</v>
      </c>
      <c r="J550" s="73">
        <f t="shared" si="88"/>
        <v>4.0786492215481328E-2</v>
      </c>
      <c r="K550" s="73">
        <f t="shared" si="88"/>
        <v>3.8228199693004894E-2</v>
      </c>
      <c r="L550" s="73">
        <f t="shared" si="88"/>
        <v>3.6839412323660552E-2</v>
      </c>
      <c r="M550" s="73">
        <f t="shared" si="88"/>
        <v>2.4267231927490682E-2</v>
      </c>
      <c r="N550" s="57">
        <f t="shared" si="78"/>
        <v>1.0000000000000002</v>
      </c>
      <c r="O550" s="24"/>
      <c r="P550" s="77">
        <f t="shared" si="79"/>
        <v>0.83385717418317384</v>
      </c>
      <c r="Q550" s="24"/>
    </row>
    <row r="551" spans="1:30" ht="12.75" customHeight="1">
      <c r="A551" s="29" t="s">
        <v>75</v>
      </c>
      <c r="B551" s="73">
        <f t="shared" ref="B551:M551" si="89">B508/$N508</f>
        <v>4.4043092522179972E-2</v>
      </c>
      <c r="C551" s="73">
        <f t="shared" si="89"/>
        <v>4.6894803548795945E-2</v>
      </c>
      <c r="D551" s="73">
        <f t="shared" si="89"/>
        <v>9.8436839881706803E-2</v>
      </c>
      <c r="E551" s="73">
        <f t="shared" si="89"/>
        <v>0.17469370511195606</v>
      </c>
      <c r="F551" s="73">
        <f t="shared" si="89"/>
        <v>0.16994085340092946</v>
      </c>
      <c r="G551" s="73">
        <f t="shared" si="89"/>
        <v>0.15230249260667511</v>
      </c>
      <c r="H551" s="73">
        <f t="shared" si="89"/>
        <v>8.7663709336713136E-2</v>
      </c>
      <c r="I551" s="73">
        <f t="shared" si="89"/>
        <v>6.7807351077313061E-2</v>
      </c>
      <c r="J551" s="73">
        <f t="shared" si="89"/>
        <v>4.1613857203210813E-2</v>
      </c>
      <c r="K551" s="73">
        <f t="shared" si="89"/>
        <v>3.2636248415716093E-2</v>
      </c>
      <c r="L551" s="73">
        <f t="shared" si="89"/>
        <v>4.6894803548795945E-2</v>
      </c>
      <c r="M551" s="73">
        <f t="shared" si="89"/>
        <v>3.7072243346007602E-2</v>
      </c>
      <c r="N551" s="57">
        <f t="shared" si="78"/>
        <v>1</v>
      </c>
      <c r="O551" s="24"/>
      <c r="P551" s="77">
        <f t="shared" si="79"/>
        <v>0.79245880861850448</v>
      </c>
      <c r="Q551" s="24"/>
    </row>
    <row r="552" spans="1:30" ht="12.75" customHeight="1">
      <c r="A552" s="29" t="s">
        <v>76</v>
      </c>
      <c r="B552" s="73">
        <f t="shared" ref="B552:M552" si="90">B509/$N509</f>
        <v>3.0128588516746411E-2</v>
      </c>
      <c r="C552" s="73">
        <f t="shared" si="90"/>
        <v>5.0613038277511964E-2</v>
      </c>
      <c r="D552" s="73">
        <f t="shared" si="90"/>
        <v>0.11356160287081339</v>
      </c>
      <c r="E552" s="73">
        <f t="shared" si="90"/>
        <v>0.16178229665071769</v>
      </c>
      <c r="F552" s="73">
        <f t="shared" si="90"/>
        <v>0.21531100478468901</v>
      </c>
      <c r="G552" s="73">
        <f t="shared" si="90"/>
        <v>0.17419258373205743</v>
      </c>
      <c r="H552" s="73">
        <f t="shared" si="90"/>
        <v>0.10593600478468899</v>
      </c>
      <c r="I552" s="73">
        <f t="shared" si="90"/>
        <v>4.0894138755980858E-2</v>
      </c>
      <c r="J552" s="73">
        <f t="shared" si="90"/>
        <v>2.6839114832535885E-2</v>
      </c>
      <c r="K552" s="73">
        <f t="shared" si="90"/>
        <v>2.5044856459330144E-2</v>
      </c>
      <c r="L552" s="73">
        <f t="shared" si="90"/>
        <v>2.4222488038277513E-2</v>
      </c>
      <c r="M552" s="73">
        <f t="shared" si="90"/>
        <v>3.1474282296650717E-2</v>
      </c>
      <c r="N552" s="57">
        <f t="shared" si="78"/>
        <v>1</v>
      </c>
      <c r="O552" s="24"/>
      <c r="P552" s="77">
        <f t="shared" si="79"/>
        <v>0.83851674641148322</v>
      </c>
      <c r="Q552" s="24"/>
    </row>
    <row r="553" spans="1:30" ht="12.75" customHeight="1">
      <c r="A553" s="29" t="s">
        <v>77</v>
      </c>
      <c r="B553" s="73">
        <f t="shared" ref="B553:M553" si="91">B510/$N510</f>
        <v>4.9080305069537908E-2</v>
      </c>
      <c r="C553" s="73">
        <f t="shared" si="91"/>
        <v>5.6258411843876178E-2</v>
      </c>
      <c r="D553" s="73">
        <f t="shared" si="91"/>
        <v>8.9008524001794528E-2</v>
      </c>
      <c r="E553" s="73">
        <f t="shared" si="91"/>
        <v>0.13297442799461642</v>
      </c>
      <c r="F553" s="73">
        <f t="shared" si="91"/>
        <v>0.1379991027366532</v>
      </c>
      <c r="G553" s="73">
        <f t="shared" si="91"/>
        <v>0.13647375504710632</v>
      </c>
      <c r="H553" s="73">
        <f t="shared" si="91"/>
        <v>5.8591296545536117E-2</v>
      </c>
      <c r="I553" s="73">
        <f t="shared" si="91"/>
        <v>8.47913862718708E-2</v>
      </c>
      <c r="J553" s="73">
        <f t="shared" si="91"/>
        <v>6.9896814715118882E-2</v>
      </c>
      <c r="K553" s="73">
        <f t="shared" si="91"/>
        <v>5.8411843876177656E-2</v>
      </c>
      <c r="L553" s="73">
        <f t="shared" si="91"/>
        <v>6.2000897263346795E-2</v>
      </c>
      <c r="M553" s="73">
        <f t="shared" si="91"/>
        <v>6.4513234634365188E-2</v>
      </c>
      <c r="N553" s="57">
        <f t="shared" si="78"/>
        <v>1</v>
      </c>
      <c r="O553" s="24"/>
      <c r="P553" s="77">
        <f t="shared" si="79"/>
        <v>0.70973530731269618</v>
      </c>
      <c r="Q553" s="24"/>
    </row>
    <row r="554" spans="1:30" ht="12.75" customHeight="1">
      <c r="A554" s="29" t="s">
        <v>78</v>
      </c>
      <c r="B554" s="73">
        <f t="shared" ref="B554:M554" si="92">B511/$N511</f>
        <v>3.748703511631353E-2</v>
      </c>
      <c r="C554" s="73">
        <f t="shared" si="92"/>
        <v>3.4005037783375318E-2</v>
      </c>
      <c r="D554" s="73">
        <f t="shared" si="92"/>
        <v>9.0606015706030524E-2</v>
      </c>
      <c r="E554" s="73">
        <f t="shared" si="92"/>
        <v>0.18550896429100608</v>
      </c>
      <c r="F554" s="73">
        <f t="shared" si="92"/>
        <v>0.18291598755371166</v>
      </c>
      <c r="G554" s="73">
        <f t="shared" si="92"/>
        <v>0.13350125944584382</v>
      </c>
      <c r="H554" s="73">
        <f t="shared" si="92"/>
        <v>7.6752111423914651E-2</v>
      </c>
      <c r="I554" s="73">
        <f t="shared" si="92"/>
        <v>7.4159134686620234E-2</v>
      </c>
      <c r="J554" s="73">
        <f t="shared" si="92"/>
        <v>4.0820862349977775E-2</v>
      </c>
      <c r="K554" s="73">
        <f t="shared" si="92"/>
        <v>5.5637872277374427E-2</v>
      </c>
      <c r="L554" s="73">
        <f t="shared" si="92"/>
        <v>5.793450881612091E-2</v>
      </c>
      <c r="M554" s="73">
        <f t="shared" si="92"/>
        <v>3.0671210549711069E-2</v>
      </c>
      <c r="N554" s="57">
        <f t="shared" si="78"/>
        <v>1</v>
      </c>
      <c r="O554" s="24"/>
      <c r="P554" s="77">
        <f t="shared" si="79"/>
        <v>0.78426433545710472</v>
      </c>
      <c r="Q554" s="24"/>
    </row>
    <row r="555" spans="1:30" ht="12.75" customHeight="1">
      <c r="A555" s="29" t="s">
        <v>79</v>
      </c>
      <c r="B555" s="73">
        <f t="shared" ref="B555:M555" si="93">B512/$N512</f>
        <v>3.4242232086239693E-2</v>
      </c>
      <c r="C555" s="73">
        <f t="shared" si="93"/>
        <v>2.5455204275749616E-2</v>
      </c>
      <c r="D555" s="73">
        <f t="shared" si="93"/>
        <v>5.6798623063683308E-2</v>
      </c>
      <c r="E555" s="73">
        <f t="shared" si="93"/>
        <v>0.11106078449134886</v>
      </c>
      <c r="F555" s="73">
        <f t="shared" si="93"/>
        <v>0.18470875985143581</v>
      </c>
      <c r="G555" s="73">
        <f t="shared" si="93"/>
        <v>0.20481927710843373</v>
      </c>
      <c r="H555" s="73">
        <f t="shared" si="93"/>
        <v>0.13678775251381467</v>
      </c>
      <c r="I555" s="73">
        <f t="shared" si="93"/>
        <v>7.7996195307545979E-2</v>
      </c>
      <c r="J555" s="73">
        <f t="shared" si="93"/>
        <v>5.4262161427665552E-2</v>
      </c>
      <c r="K555" s="73">
        <f t="shared" si="93"/>
        <v>5.0457468973638918E-2</v>
      </c>
      <c r="L555" s="73">
        <f t="shared" si="93"/>
        <v>3.8590452033698708E-2</v>
      </c>
      <c r="M555" s="73">
        <f t="shared" si="93"/>
        <v>2.4821088866745177E-2</v>
      </c>
      <c r="N555" s="57">
        <f t="shared" si="78"/>
        <v>1</v>
      </c>
      <c r="O555" s="24"/>
      <c r="P555" s="77">
        <f t="shared" si="79"/>
        <v>0.82643355376392802</v>
      </c>
      <c r="Q555" s="24"/>
    </row>
    <row r="556" spans="1:30" ht="12.75" customHeight="1">
      <c r="A556" s="57" t="s">
        <v>80</v>
      </c>
      <c r="B556" s="73">
        <f t="shared" ref="B556:M556" si="94">B513/$N513</f>
        <v>3.3909252381721301E-2</v>
      </c>
      <c r="C556" s="73">
        <f t="shared" si="94"/>
        <v>6.2570644275795256E-2</v>
      </c>
      <c r="D556" s="73">
        <f t="shared" si="94"/>
        <v>0.14395284999192637</v>
      </c>
      <c r="E556" s="73">
        <f t="shared" si="94"/>
        <v>0.15315678992410786</v>
      </c>
      <c r="F556" s="73">
        <f t="shared" si="94"/>
        <v>0.16163410301953818</v>
      </c>
      <c r="G556" s="73">
        <f t="shared" si="94"/>
        <v>0.12627159696431456</v>
      </c>
      <c r="H556" s="73">
        <f t="shared" si="94"/>
        <v>0.1147263038914904</v>
      </c>
      <c r="I556" s="73">
        <f t="shared" si="94"/>
        <v>6.7576295817858872E-2</v>
      </c>
      <c r="J556" s="73">
        <f t="shared" si="94"/>
        <v>3.8269013402228325E-2</v>
      </c>
      <c r="K556" s="73">
        <f t="shared" si="94"/>
        <v>2.9468755046019701E-2</v>
      </c>
      <c r="L556" s="73">
        <f t="shared" si="94"/>
        <v>3.2536735023413532E-2</v>
      </c>
      <c r="M556" s="73">
        <f t="shared" si="94"/>
        <v>3.5927660261585663E-2</v>
      </c>
      <c r="N556" s="57">
        <f t="shared" si="78"/>
        <v>1</v>
      </c>
      <c r="O556" s="24"/>
      <c r="P556" s="77">
        <f t="shared" si="79"/>
        <v>0.80558695301146455</v>
      </c>
      <c r="Q556" s="24"/>
    </row>
    <row r="557" spans="1:30" ht="12.75" customHeight="1">
      <c r="A557" s="57" t="s">
        <v>81</v>
      </c>
      <c r="B557" s="73">
        <f t="shared" ref="B557:M557" si="95">B514/$N514</f>
        <v>7.3028785982478098E-2</v>
      </c>
      <c r="C557" s="73">
        <f t="shared" si="95"/>
        <v>4.1113892365456824E-2</v>
      </c>
      <c r="D557" s="73">
        <f t="shared" si="95"/>
        <v>6.5769712140175213E-2</v>
      </c>
      <c r="E557" s="73">
        <f t="shared" si="95"/>
        <v>8.8235294117647065E-2</v>
      </c>
      <c r="F557" s="73">
        <f t="shared" si="95"/>
        <v>0.14342928660826032</v>
      </c>
      <c r="G557" s="73">
        <f t="shared" si="95"/>
        <v>0.23141426783479349</v>
      </c>
      <c r="H557" s="73">
        <f t="shared" si="95"/>
        <v>0.11558197747183981</v>
      </c>
      <c r="I557" s="73">
        <f t="shared" si="95"/>
        <v>8.4730913642052569E-2</v>
      </c>
      <c r="J557" s="73">
        <f t="shared" si="95"/>
        <v>5.8510638297872342E-2</v>
      </c>
      <c r="K557" s="73">
        <f t="shared" si="95"/>
        <v>3.498122653316646E-2</v>
      </c>
      <c r="L557" s="73">
        <f t="shared" si="95"/>
        <v>3.7046307884856071E-2</v>
      </c>
      <c r="M557" s="73">
        <f t="shared" si="95"/>
        <v>2.6157697121401754E-2</v>
      </c>
      <c r="N557" s="57">
        <f t="shared" si="78"/>
        <v>1</v>
      </c>
      <c r="O557" s="24"/>
      <c r="P557" s="77">
        <f t="shared" si="79"/>
        <v>0.78767209011264083</v>
      </c>
      <c r="Q557" s="24"/>
    </row>
    <row r="558" spans="1:30" ht="12.75" customHeight="1">
      <c r="A558" s="57" t="s">
        <v>10</v>
      </c>
      <c r="B558" s="73">
        <f t="shared" ref="B558:M558" si="96">B515/$N515</f>
        <v>8.1948690681908812E-2</v>
      </c>
      <c r="C558" s="73">
        <f t="shared" si="96"/>
        <v>3.4294829190482518E-2</v>
      </c>
      <c r="D558" s="73">
        <f t="shared" si="96"/>
        <v>6.0547653861491427E-2</v>
      </c>
      <c r="E558" s="73">
        <f t="shared" si="96"/>
        <v>0.12169347334839825</v>
      </c>
      <c r="F558" s="73">
        <f t="shared" si="96"/>
        <v>0.22198590987637912</v>
      </c>
      <c r="G558" s="73">
        <f t="shared" si="96"/>
        <v>0.16084009038947228</v>
      </c>
      <c r="H558" s="73">
        <f t="shared" si="96"/>
        <v>7.855908547122159E-2</v>
      </c>
      <c r="I558" s="73">
        <f t="shared" si="96"/>
        <v>7.7296291373122425E-2</v>
      </c>
      <c r="J558" s="73">
        <f t="shared" si="96"/>
        <v>3.4294829190482518E-2</v>
      </c>
      <c r="K558" s="73">
        <f t="shared" si="96"/>
        <v>4.3732553502592052E-2</v>
      </c>
      <c r="L558" s="73">
        <f t="shared" si="96"/>
        <v>4.2203908015419379E-2</v>
      </c>
      <c r="M558" s="73">
        <f t="shared" si="96"/>
        <v>4.260268509902964E-2</v>
      </c>
      <c r="N558" s="57">
        <f t="shared" si="78"/>
        <v>1</v>
      </c>
      <c r="O558" s="24"/>
      <c r="P558" s="77">
        <f t="shared" si="79"/>
        <v>0.75521733351056763</v>
      </c>
      <c r="Q558" s="24"/>
    </row>
    <row r="559" spans="1:30" ht="12.75" customHeight="1">
      <c r="A559" s="57" t="s">
        <v>11</v>
      </c>
      <c r="B559" s="73">
        <f t="shared" ref="B559:M559" si="97">B516/$N516</f>
        <v>0.12487322515212981</v>
      </c>
      <c r="C559" s="73">
        <f t="shared" si="97"/>
        <v>1.1536511156186613E-2</v>
      </c>
      <c r="D559" s="73">
        <f t="shared" si="97"/>
        <v>6.3007099391480734E-2</v>
      </c>
      <c r="E559" s="73">
        <f t="shared" si="97"/>
        <v>7.4226673427991885E-2</v>
      </c>
      <c r="F559" s="73">
        <f t="shared" si="97"/>
        <v>0.12880324543610547</v>
      </c>
      <c r="G559" s="73">
        <f t="shared" si="97"/>
        <v>9.8694219066937122E-2</v>
      </c>
      <c r="H559" s="73">
        <f t="shared" si="97"/>
        <v>7.9424442190669367E-2</v>
      </c>
      <c r="I559" s="73">
        <f t="shared" si="97"/>
        <v>9.9264705882352935E-2</v>
      </c>
      <c r="J559" s="73">
        <f t="shared" si="97"/>
        <v>7.3212474645030431E-2</v>
      </c>
      <c r="K559" s="73">
        <f t="shared" si="97"/>
        <v>9.8377281947261669E-2</v>
      </c>
      <c r="L559" s="73">
        <f t="shared" si="97"/>
        <v>6.7634381338742389E-2</v>
      </c>
      <c r="M559" s="73">
        <f t="shared" si="97"/>
        <v>8.0945740365111568E-2</v>
      </c>
      <c r="N559" s="57">
        <f t="shared" si="78"/>
        <v>1</v>
      </c>
      <c r="O559" s="24"/>
      <c r="P559" s="77">
        <f t="shared" si="79"/>
        <v>0.61663286004056794</v>
      </c>
      <c r="Q559" s="24"/>
    </row>
    <row r="560" spans="1:30" ht="12.75" customHeight="1">
      <c r="A560" s="57" t="s">
        <v>12</v>
      </c>
      <c r="B560" s="73">
        <f t="shared" ref="B560:M560" si="98">B517/$N517</f>
        <v>0.14696805404954541</v>
      </c>
      <c r="C560" s="73">
        <f t="shared" si="98"/>
        <v>3.1111852531487197E-2</v>
      </c>
      <c r="D560" s="73">
        <f t="shared" si="98"/>
        <v>7.9155892901826674E-2</v>
      </c>
      <c r="E560" s="73">
        <f t="shared" si="98"/>
        <v>0.12244557511051797</v>
      </c>
      <c r="F560" s="73">
        <f t="shared" si="98"/>
        <v>0.12753357244140462</v>
      </c>
      <c r="G560" s="73">
        <f t="shared" si="98"/>
        <v>0.1542247059804821</v>
      </c>
      <c r="H560" s="73">
        <f t="shared" si="98"/>
        <v>0.11677370923346402</v>
      </c>
      <c r="I560" s="73">
        <f t="shared" si="98"/>
        <v>4.1371256985570107E-2</v>
      </c>
      <c r="J560" s="73">
        <f t="shared" si="98"/>
        <v>4.0787388439402786E-2</v>
      </c>
      <c r="K560" s="73">
        <f t="shared" si="98"/>
        <v>5.2631578947368418E-2</v>
      </c>
      <c r="L560" s="73">
        <f t="shared" si="98"/>
        <v>6.0555509216782051E-2</v>
      </c>
      <c r="M560" s="73">
        <f t="shared" si="98"/>
        <v>2.6440904162148636E-2</v>
      </c>
      <c r="N560" s="57">
        <f t="shared" si="78"/>
        <v>1</v>
      </c>
      <c r="O560" s="24"/>
      <c r="P560" s="77">
        <f t="shared" si="79"/>
        <v>0.68229210109266825</v>
      </c>
      <c r="Q560" s="54"/>
    </row>
    <row r="561" spans="1:17" ht="12.75" customHeight="1">
      <c r="A561" s="24" t="s">
        <v>87</v>
      </c>
      <c r="B561" s="73">
        <f t="shared" ref="B561:M561" si="99">B518/$N518</f>
        <v>0.11409195173032811</v>
      </c>
      <c r="C561" s="73">
        <f t="shared" si="99"/>
        <v>9.4744190685150092E-3</v>
      </c>
      <c r="D561" s="73">
        <f t="shared" si="99"/>
        <v>5.764436022738606E-2</v>
      </c>
      <c r="E561" s="73">
        <f t="shared" si="99"/>
        <v>9.7536651042186104E-2</v>
      </c>
      <c r="F561" s="73">
        <f t="shared" si="99"/>
        <v>7.7989428542934072E-2</v>
      </c>
      <c r="G561" s="73">
        <f t="shared" si="99"/>
        <v>0.14909743692031516</v>
      </c>
      <c r="H561" s="73">
        <f t="shared" si="99"/>
        <v>7.3701007280343067E-2</v>
      </c>
      <c r="I561" s="73">
        <f t="shared" si="99"/>
        <v>7.6194275456268071E-2</v>
      </c>
      <c r="J561" s="73">
        <f t="shared" si="99"/>
        <v>0.12017552607958512</v>
      </c>
      <c r="K561" s="73">
        <f t="shared" si="99"/>
        <v>4.6075595891094043E-2</v>
      </c>
      <c r="L561" s="73">
        <f t="shared" si="99"/>
        <v>3.5703600279246038E-2</v>
      </c>
      <c r="M561" s="73">
        <f t="shared" si="99"/>
        <v>0.14231574748179915</v>
      </c>
      <c r="N561" s="57">
        <f t="shared" si="78"/>
        <v>1</v>
      </c>
      <c r="O561" s="24"/>
      <c r="P561" s="77">
        <f t="shared" si="79"/>
        <v>0.65233868554901764</v>
      </c>
      <c r="Q561" s="24"/>
    </row>
    <row r="562" spans="1:17" ht="12.75" customHeight="1">
      <c r="A562" s="24" t="s">
        <v>1</v>
      </c>
      <c r="B562" s="73">
        <f t="shared" ref="B562:M562" si="100">B519/$N519</f>
        <v>5.4982817869415812E-3</v>
      </c>
      <c r="C562" s="73">
        <f t="shared" si="100"/>
        <v>1.8851251840942562E-2</v>
      </c>
      <c r="D562" s="73">
        <f t="shared" si="100"/>
        <v>3.7898870888561607E-2</v>
      </c>
      <c r="E562" s="73">
        <f t="shared" si="100"/>
        <v>0.16485027000490918</v>
      </c>
      <c r="F562" s="73">
        <f t="shared" si="100"/>
        <v>0.25213549337260677</v>
      </c>
      <c r="G562" s="73">
        <f t="shared" si="100"/>
        <v>0.16102110947471773</v>
      </c>
      <c r="H562" s="73">
        <f t="shared" si="100"/>
        <v>0.12528227785959745</v>
      </c>
      <c r="I562" s="73">
        <f t="shared" si="100"/>
        <v>5.7731958762886601E-2</v>
      </c>
      <c r="J562" s="73">
        <f t="shared" si="100"/>
        <v>4.6931762395679921E-2</v>
      </c>
      <c r="K562" s="73">
        <f t="shared" si="100"/>
        <v>3.4953362788414336E-2</v>
      </c>
      <c r="L562" s="73">
        <f t="shared" si="100"/>
        <v>2.9356897398134511E-2</v>
      </c>
      <c r="M562" s="73">
        <f t="shared" si="100"/>
        <v>6.548846342660776E-2</v>
      </c>
      <c r="N562" s="57">
        <f t="shared" si="78"/>
        <v>1</v>
      </c>
      <c r="O562" s="24"/>
      <c r="P562" s="77">
        <f t="shared" si="79"/>
        <v>0.84585174275895936</v>
      </c>
      <c r="Q562" s="24"/>
    </row>
    <row r="563" spans="1:17" ht="12.75" customHeight="1">
      <c r="A563" s="82" t="s">
        <v>109</v>
      </c>
      <c r="B563" s="73">
        <f t="shared" ref="B563:M563" si="101">B520/$N520</f>
        <v>2.9218006587776017E-2</v>
      </c>
      <c r="C563" s="73">
        <f t="shared" si="101"/>
        <v>3.0315969257045262E-2</v>
      </c>
      <c r="D563" s="73">
        <f t="shared" si="101"/>
        <v>0.13620836891545687</v>
      </c>
      <c r="E563" s="73">
        <f t="shared" si="101"/>
        <v>0.22270342808344518</v>
      </c>
      <c r="F563" s="73">
        <f t="shared" si="101"/>
        <v>0.25942417957789438</v>
      </c>
      <c r="G563" s="73">
        <f t="shared" si="101"/>
        <v>0.170428205441015</v>
      </c>
      <c r="H563" s="73">
        <f t="shared" si="101"/>
        <v>6.691472489935342E-2</v>
      </c>
      <c r="I563" s="73">
        <f t="shared" si="101"/>
        <v>2.5375137245333659E-2</v>
      </c>
      <c r="J563" s="73">
        <f t="shared" si="101"/>
        <v>1.2504574844455288E-2</v>
      </c>
      <c r="K563" s="73">
        <f t="shared" si="101"/>
        <v>1.0979626692692448E-2</v>
      </c>
      <c r="L563" s="73">
        <f t="shared" si="101"/>
        <v>8.3567158716603644E-3</v>
      </c>
      <c r="M563" s="73">
        <f t="shared" si="101"/>
        <v>2.7571062583872149E-2</v>
      </c>
      <c r="N563" s="57">
        <f t="shared" si="78"/>
        <v>1</v>
      </c>
      <c r="O563" s="24"/>
      <c r="P563" s="77">
        <f t="shared" si="79"/>
        <v>0.89355861900695388</v>
      </c>
      <c r="Q563" s="24"/>
    </row>
    <row r="564" spans="1:17" ht="12.75" customHeight="1">
      <c r="A564" s="78" t="s">
        <v>4</v>
      </c>
      <c r="B564" s="73">
        <f t="shared" ref="B564:M564" si="102">B521/$N521</f>
        <v>4.1773301411706432E-2</v>
      </c>
      <c r="C564" s="73">
        <f t="shared" si="102"/>
        <v>3.5664162470073472E-2</v>
      </c>
      <c r="D564" s="73">
        <f t="shared" si="102"/>
        <v>9.5352101048460328E-2</v>
      </c>
      <c r="E564" s="73">
        <f t="shared" si="102"/>
        <v>0.14084041938413275</v>
      </c>
      <c r="F564" s="73">
        <f t="shared" si="102"/>
        <v>0.16428630397094032</v>
      </c>
      <c r="G564" s="73">
        <f t="shared" si="102"/>
        <v>0.12721869066292413</v>
      </c>
      <c r="H564" s="73">
        <f t="shared" si="102"/>
        <v>7.0750433418641123E-2</v>
      </c>
      <c r="I564" s="73">
        <f t="shared" si="102"/>
        <v>6.6705192768100385E-2</v>
      </c>
      <c r="J564" s="73">
        <f t="shared" si="102"/>
        <v>2.4766779493106579E-2</v>
      </c>
      <c r="K564" s="73">
        <f t="shared" si="102"/>
        <v>6.5466853793445065E-2</v>
      </c>
      <c r="L564" s="73">
        <f t="shared" si="102"/>
        <v>5.9853050441674237E-2</v>
      </c>
      <c r="M564" s="73">
        <f t="shared" si="102"/>
        <v>0.10732271113679517</v>
      </c>
      <c r="N564" s="57">
        <f t="shared" si="78"/>
        <v>0.99999999999999989</v>
      </c>
      <c r="O564" s="24"/>
      <c r="P564" s="77">
        <f t="shared" si="79"/>
        <v>0.68991992074630559</v>
      </c>
      <c r="Q564" s="24"/>
    </row>
    <row r="565" spans="1:17" ht="12.75" customHeight="1">
      <c r="A565" s="82" t="s">
        <v>3</v>
      </c>
      <c r="B565" s="73">
        <f t="shared" ref="B565:M565" si="103">B522/$N522</f>
        <v>2.537133681252509E-2</v>
      </c>
      <c r="C565" s="73">
        <f t="shared" si="103"/>
        <v>3.3400240867121636E-2</v>
      </c>
      <c r="D565" s="73">
        <f t="shared" si="103"/>
        <v>9.128863910076275E-2</v>
      </c>
      <c r="E565" s="73">
        <f t="shared" si="103"/>
        <v>0.2223203532717784</v>
      </c>
      <c r="F565" s="73">
        <f t="shared" si="103"/>
        <v>0.26318747490967481</v>
      </c>
      <c r="G565" s="73">
        <f t="shared" si="103"/>
        <v>0.15134484142914492</v>
      </c>
      <c r="H565" s="73">
        <f t="shared" si="103"/>
        <v>6.8085106382978725E-2</v>
      </c>
      <c r="I565" s="73">
        <f t="shared" si="103"/>
        <v>4.1429144921718182E-2</v>
      </c>
      <c r="J565" s="73">
        <f t="shared" si="103"/>
        <v>2.9546366920915296E-2</v>
      </c>
      <c r="K565" s="73">
        <f t="shared" si="103"/>
        <v>2.1356884785226817E-2</v>
      </c>
      <c r="L565" s="73">
        <f t="shared" si="103"/>
        <v>1.7583299879566441E-2</v>
      </c>
      <c r="M565" s="73">
        <f t="shared" si="103"/>
        <v>3.5086310718586915E-2</v>
      </c>
      <c r="N565" s="57">
        <f t="shared" si="78"/>
        <v>1</v>
      </c>
      <c r="O565" s="24"/>
      <c r="P565" s="77">
        <f t="shared" si="79"/>
        <v>0.86720192693697307</v>
      </c>
      <c r="Q565" s="24"/>
    </row>
    <row r="566" spans="1:17" ht="12.75" customHeight="1">
      <c r="A566" s="88" t="s">
        <v>90</v>
      </c>
      <c r="B566" s="73">
        <f t="shared" ref="B566:M566" si="104">B523/$N523</f>
        <v>4.5522018802572981E-3</v>
      </c>
      <c r="C566" s="73">
        <f t="shared" si="104"/>
        <v>2.0484908461157844E-2</v>
      </c>
      <c r="D566" s="73">
        <f t="shared" si="104"/>
        <v>5.2449282533399311E-2</v>
      </c>
      <c r="E566" s="73">
        <f t="shared" si="104"/>
        <v>0.18604651162790697</v>
      </c>
      <c r="F566" s="73">
        <f t="shared" si="104"/>
        <v>0.32271152894606631</v>
      </c>
      <c r="G566" s="73">
        <f t="shared" si="104"/>
        <v>0.2281048985650668</v>
      </c>
      <c r="H566" s="73">
        <f t="shared" si="104"/>
        <v>6.4324591786244431E-2</v>
      </c>
      <c r="I566" s="73">
        <f t="shared" si="104"/>
        <v>4.5522018802572985E-2</v>
      </c>
      <c r="J566" s="73">
        <f t="shared" si="104"/>
        <v>2.0979713013359724E-2</v>
      </c>
      <c r="K566" s="73">
        <f t="shared" si="104"/>
        <v>1.4943097476496784E-2</v>
      </c>
      <c r="L566" s="73">
        <f t="shared" si="104"/>
        <v>1.5141019297377536E-2</v>
      </c>
      <c r="M566" s="73">
        <f t="shared" si="104"/>
        <v>2.4740227610094014E-2</v>
      </c>
      <c r="N566" s="57">
        <f t="shared" si="78"/>
        <v>1</v>
      </c>
      <c r="O566" s="24"/>
      <c r="P566" s="77">
        <f t="shared" si="79"/>
        <v>0.92013854527461658</v>
      </c>
      <c r="Q566" s="24"/>
    </row>
    <row r="567" spans="1:17" ht="12.75" customHeight="1">
      <c r="A567" s="92" t="s">
        <v>91</v>
      </c>
      <c r="B567" s="73">
        <f t="shared" ref="B567:M567" si="105">B524/$N524</f>
        <v>7.0145018915510719E-3</v>
      </c>
      <c r="C567" s="73">
        <f t="shared" si="105"/>
        <v>2.0255359394703656E-2</v>
      </c>
      <c r="D567" s="73">
        <f t="shared" si="105"/>
        <v>7.7238335435056746E-2</v>
      </c>
      <c r="E567" s="73">
        <f t="shared" si="105"/>
        <v>0.12200504413619168</v>
      </c>
      <c r="F567" s="73">
        <f t="shared" si="105"/>
        <v>0.29326923076923078</v>
      </c>
      <c r="G567" s="73">
        <f t="shared" si="105"/>
        <v>0.18592370744010089</v>
      </c>
      <c r="H567" s="73">
        <f t="shared" si="105"/>
        <v>0.14399432534678436</v>
      </c>
      <c r="I567" s="73">
        <f t="shared" si="105"/>
        <v>4.4924337957124839E-2</v>
      </c>
      <c r="J567" s="73">
        <f t="shared" si="105"/>
        <v>3.8619167717528373E-2</v>
      </c>
      <c r="K567" s="73">
        <f t="shared" si="105"/>
        <v>2.0334174022698614E-2</v>
      </c>
      <c r="L567" s="73">
        <f t="shared" si="105"/>
        <v>1.7890920554854983E-2</v>
      </c>
      <c r="M567" s="73">
        <f t="shared" si="105"/>
        <v>2.8530895334174022E-2</v>
      </c>
      <c r="N567" s="57">
        <f t="shared" si="78"/>
        <v>1</v>
      </c>
      <c r="O567" s="24"/>
      <c r="P567" s="77">
        <f t="shared" si="79"/>
        <v>0.90597414880201765</v>
      </c>
      <c r="Q567" s="24"/>
    </row>
    <row r="568" spans="1:17" ht="12.75" customHeight="1">
      <c r="A568" s="88" t="s">
        <v>92</v>
      </c>
      <c r="B568" s="73">
        <f t="shared" ref="B568:M568" si="106">B525/$N525</f>
        <v>7.3753095153873363E-2</v>
      </c>
      <c r="C568" s="73">
        <f t="shared" si="106"/>
        <v>1.8924655111425541E-2</v>
      </c>
      <c r="D568" s="73">
        <f t="shared" si="106"/>
        <v>4.6604174036080651E-2</v>
      </c>
      <c r="E568" s="73">
        <f t="shared" si="106"/>
        <v>0.11310576582950124</v>
      </c>
      <c r="F568" s="73">
        <f t="shared" si="106"/>
        <v>0.20861337106473293</v>
      </c>
      <c r="G568" s="73">
        <f t="shared" si="106"/>
        <v>0.14166961443226034</v>
      </c>
      <c r="H568" s="73">
        <f t="shared" si="106"/>
        <v>8.9936328263176518E-2</v>
      </c>
      <c r="I568" s="73">
        <f t="shared" si="106"/>
        <v>9.966395472232048E-2</v>
      </c>
      <c r="J568" s="73">
        <f t="shared" si="106"/>
        <v>7.4725857799787757E-2</v>
      </c>
      <c r="K568" s="73">
        <f t="shared" si="106"/>
        <v>3.6522815705695086E-2</v>
      </c>
      <c r="L568" s="73">
        <f t="shared" si="106"/>
        <v>3.1216837637071101E-2</v>
      </c>
      <c r="M568" s="73">
        <f t="shared" si="106"/>
        <v>6.5263530244074996E-2</v>
      </c>
      <c r="N568" s="57">
        <f t="shared" si="78"/>
        <v>1</v>
      </c>
      <c r="O568" s="24"/>
      <c r="P568" s="77">
        <f t="shared" si="79"/>
        <v>0.77431906614786006</v>
      </c>
      <c r="Q568" s="24"/>
    </row>
    <row r="569" spans="1:17" ht="12.75" customHeight="1">
      <c r="A569" s="88" t="s">
        <v>93</v>
      </c>
      <c r="B569" s="73">
        <f t="shared" ref="B569:M569" si="107">B526/$N526</f>
        <v>2.287385630718464E-2</v>
      </c>
      <c r="C569" s="73">
        <f t="shared" si="107"/>
        <v>3.247337633118344E-2</v>
      </c>
      <c r="D569" s="73">
        <f t="shared" si="107"/>
        <v>5.8797060146992652E-2</v>
      </c>
      <c r="E569" s="73">
        <f t="shared" si="107"/>
        <v>0.17459127043647818</v>
      </c>
      <c r="F569" s="73">
        <f t="shared" si="107"/>
        <v>0.14459277036148194</v>
      </c>
      <c r="G569" s="73">
        <f t="shared" si="107"/>
        <v>0.21411429428528572</v>
      </c>
      <c r="H569" s="73">
        <f t="shared" si="107"/>
        <v>0.12119394030298485</v>
      </c>
      <c r="I569" s="73">
        <f t="shared" si="107"/>
        <v>9.5020248987550626E-2</v>
      </c>
      <c r="J569" s="73">
        <f t="shared" si="107"/>
        <v>5.9472026398680065E-2</v>
      </c>
      <c r="K569" s="73">
        <f t="shared" si="107"/>
        <v>2.2423878806059696E-2</v>
      </c>
      <c r="L569" s="73">
        <f t="shared" si="107"/>
        <v>1.9349032548372582E-2</v>
      </c>
      <c r="M569" s="73">
        <f t="shared" si="107"/>
        <v>3.509824508774561E-2</v>
      </c>
      <c r="N569" s="57">
        <f t="shared" si="78"/>
        <v>0.99999999999999989</v>
      </c>
      <c r="O569" s="24"/>
      <c r="P569" s="77">
        <f t="shared" si="79"/>
        <v>0.86778161091945405</v>
      </c>
      <c r="Q569" s="24"/>
    </row>
    <row r="570" spans="1:17" ht="12.75" customHeight="1">
      <c r="A570" s="88" t="s">
        <v>94</v>
      </c>
      <c r="B570" s="73">
        <f t="shared" ref="B570:M570" si="108">B527/$N527</f>
        <v>1.7030567685589519E-2</v>
      </c>
      <c r="C570" s="73">
        <f t="shared" si="108"/>
        <v>2.6887086712414222E-2</v>
      </c>
      <c r="D570" s="73">
        <f t="shared" si="108"/>
        <v>5.913911416094822E-2</v>
      </c>
      <c r="E570" s="73">
        <f t="shared" si="108"/>
        <v>0.15040548970679976</v>
      </c>
      <c r="F570" s="73">
        <f t="shared" si="108"/>
        <v>0.22807236431690581</v>
      </c>
      <c r="G570" s="73">
        <f t="shared" si="108"/>
        <v>0.19076731129132876</v>
      </c>
      <c r="H570" s="73">
        <f t="shared" si="108"/>
        <v>9.9376169681846538E-2</v>
      </c>
      <c r="I570" s="73">
        <f t="shared" si="108"/>
        <v>6.843418590143481E-2</v>
      </c>
      <c r="J570" s="73">
        <f t="shared" si="108"/>
        <v>4.8222083593262632E-2</v>
      </c>
      <c r="K570" s="73">
        <f t="shared" si="108"/>
        <v>4.9407361197754213E-2</v>
      </c>
      <c r="L570" s="73">
        <f t="shared" si="108"/>
        <v>1.8340611353711789E-2</v>
      </c>
      <c r="M570" s="73">
        <f t="shared" si="108"/>
        <v>4.3917654398003741E-2</v>
      </c>
      <c r="N570" s="93">
        <f>SUM(B570:M570)</f>
        <v>1</v>
      </c>
      <c r="O570" s="24"/>
      <c r="P570" s="77">
        <f t="shared" si="79"/>
        <v>0.84441671865252654</v>
      </c>
      <c r="Q570" s="24"/>
    </row>
    <row r="571" spans="1:17" ht="12.75" customHeight="1">
      <c r="A571" s="88" t="s">
        <v>95</v>
      </c>
      <c r="B571" s="73">
        <f t="shared" ref="B571:M571" si="109">B528/$N528</f>
        <v>1.2023639698390055E-2</v>
      </c>
      <c r="C571" s="73">
        <f t="shared" si="109"/>
        <v>3.0160994497656409E-2</v>
      </c>
      <c r="D571" s="73">
        <f t="shared" si="109"/>
        <v>8.5659941580055701E-2</v>
      </c>
      <c r="E571" s="73">
        <f t="shared" si="109"/>
        <v>0.14998981047483187</v>
      </c>
      <c r="F571" s="73">
        <f t="shared" si="109"/>
        <v>0.18266422118062631</v>
      </c>
      <c r="G571" s="73">
        <f t="shared" si="109"/>
        <v>0.16364377420012227</v>
      </c>
      <c r="H571" s="73">
        <f t="shared" si="109"/>
        <v>9.5238095238095233E-2</v>
      </c>
      <c r="I571" s="73">
        <f t="shared" si="109"/>
        <v>9.843081312410841E-2</v>
      </c>
      <c r="J571" s="73">
        <f t="shared" si="109"/>
        <v>5.9574757149650159E-2</v>
      </c>
      <c r="K571" s="73">
        <f t="shared" si="109"/>
        <v>3.5187826913932477E-2</v>
      </c>
      <c r="L571" s="73">
        <f t="shared" si="109"/>
        <v>2.6900346443855715E-2</v>
      </c>
      <c r="M571" s="73">
        <f t="shared" si="109"/>
        <v>6.052577949867536E-2</v>
      </c>
      <c r="N571" s="93">
        <f>SUM(B571:M571)</f>
        <v>1</v>
      </c>
      <c r="O571" s="24"/>
      <c r="P571" s="77">
        <f t="shared" si="79"/>
        <v>0.83520141294748984</v>
      </c>
      <c r="Q571" s="24"/>
    </row>
    <row r="572" spans="1:17" ht="12.75" customHeight="1">
      <c r="A572" s="88" t="s">
        <v>114</v>
      </c>
      <c r="B572" s="73">
        <f t="shared" ref="B572:M572" si="110">B529/$N529</f>
        <v>5.9278889741265078E-3</v>
      </c>
      <c r="C572" s="73">
        <f t="shared" si="110"/>
        <v>3.2010600460283145E-2</v>
      </c>
      <c r="D572" s="73">
        <f t="shared" si="110"/>
        <v>9.9658274635609181E-2</v>
      </c>
      <c r="E572" s="73">
        <f t="shared" si="110"/>
        <v>0.15161447799707092</v>
      </c>
      <c r="F572" s="73">
        <f t="shared" si="110"/>
        <v>0.16423739451844618</v>
      </c>
      <c r="G572" s="73">
        <f t="shared" si="110"/>
        <v>0.22274914568658902</v>
      </c>
      <c r="H572" s="73">
        <f t="shared" si="110"/>
        <v>6.8763512099867488E-2</v>
      </c>
      <c r="I572" s="73">
        <f t="shared" si="110"/>
        <v>4.1843922170304762E-2</v>
      </c>
      <c r="J572" s="73">
        <f t="shared" si="110"/>
        <v>2.9499965130064858E-2</v>
      </c>
      <c r="K572" s="73">
        <f t="shared" si="110"/>
        <v>3.0057884092335587E-2</v>
      </c>
      <c r="L572" s="73">
        <f t="shared" si="110"/>
        <v>3.7310830601855083E-2</v>
      </c>
      <c r="M572" s="73">
        <f t="shared" si="110"/>
        <v>0.11632610363344724</v>
      </c>
      <c r="N572" s="93">
        <f>SUM(B572:M572)</f>
        <v>0.99999999999999989</v>
      </c>
      <c r="O572" s="24"/>
      <c r="P572" s="77">
        <f>SUM(D572:J572)</f>
        <v>0.77836669223795241</v>
      </c>
      <c r="Q572" s="24"/>
    </row>
    <row r="573" spans="1:17" ht="12.75" customHeight="1">
      <c r="A573" s="88" t="s">
        <v>120</v>
      </c>
      <c r="B573" s="73">
        <f t="shared" ref="B573:M573" si="111">B530/$N530</f>
        <v>1.9852424455375967E-2</v>
      </c>
      <c r="C573" s="73">
        <f t="shared" si="111"/>
        <v>4.6556570625439213E-2</v>
      </c>
      <c r="D573" s="73">
        <f t="shared" si="111"/>
        <v>9.8208011243851021E-2</v>
      </c>
      <c r="E573" s="73">
        <f t="shared" si="111"/>
        <v>0.19509838369641602</v>
      </c>
      <c r="F573" s="73">
        <f t="shared" si="111"/>
        <v>0.25913562895291636</v>
      </c>
      <c r="G573" s="73">
        <f t="shared" si="111"/>
        <v>0.12807449051300071</v>
      </c>
      <c r="H573" s="73">
        <f t="shared" si="111"/>
        <v>6.8780744905130003E-2</v>
      </c>
      <c r="I573" s="73">
        <f t="shared" si="111"/>
        <v>4.9191848208011243E-2</v>
      </c>
      <c r="J573" s="73">
        <f t="shared" si="111"/>
        <v>4.0319747013352072E-2</v>
      </c>
      <c r="K573" s="73">
        <f t="shared" si="111"/>
        <v>3.4346451159522139E-2</v>
      </c>
      <c r="L573" s="73">
        <f t="shared" si="111"/>
        <v>2.8988053408292341E-2</v>
      </c>
      <c r="M573" s="73">
        <f t="shared" si="111"/>
        <v>3.1447645818692901E-2</v>
      </c>
      <c r="N573" s="93">
        <f>SUM(B573:M573)</f>
        <v>1</v>
      </c>
      <c r="O573" s="24"/>
      <c r="P573" s="77">
        <f>SUM(D573:J573)</f>
        <v>0.83880885453267739</v>
      </c>
      <c r="Q573" s="24"/>
    </row>
    <row r="574" spans="1:17" ht="12.75" customHeight="1">
      <c r="A574" s="88" t="s">
        <v>121</v>
      </c>
      <c r="B574" s="400">
        <f t="shared" ref="B574:M574" si="112">B531/$N531</f>
        <v>4.242716440526207E-2</v>
      </c>
      <c r="C574" s="400">
        <f t="shared" si="112"/>
        <v>1.8734072594531304E-2</v>
      </c>
      <c r="D574" s="400">
        <f t="shared" si="112"/>
        <v>5.3033955506577586E-2</v>
      </c>
      <c r="E574" s="400">
        <f t="shared" si="112"/>
        <v>0.23114539568840831</v>
      </c>
      <c r="F574" s="400">
        <f t="shared" si="112"/>
        <v>0.17756043804669744</v>
      </c>
      <c r="G574" s="400">
        <f t="shared" si="112"/>
        <v>0.23279840209380812</v>
      </c>
      <c r="H574" s="400">
        <f t="shared" si="112"/>
        <v>8.836696742199876E-2</v>
      </c>
      <c r="I574" s="400">
        <f t="shared" si="112"/>
        <v>5.2414078104552654E-2</v>
      </c>
      <c r="J574" s="400">
        <f t="shared" si="112"/>
        <v>2.1695709070872649E-2</v>
      </c>
      <c r="K574" s="400">
        <f t="shared" si="112"/>
        <v>1.7907569391831392E-2</v>
      </c>
      <c r="L574" s="400">
        <f t="shared" si="112"/>
        <v>2.0111577932364486E-2</v>
      </c>
      <c r="M574" s="400">
        <f t="shared" si="112"/>
        <v>4.3804669743095256E-2</v>
      </c>
      <c r="N574" s="401">
        <f>SUM(B574:M574)</f>
        <v>1</v>
      </c>
      <c r="O574" s="54"/>
      <c r="P574" s="96">
        <f>SUM(D574:J574)</f>
        <v>0.8570149459329155</v>
      </c>
      <c r="Q574" s="24"/>
    </row>
    <row r="575" spans="1:17" ht="12.75" customHeight="1">
      <c r="A575" s="88" t="s">
        <v>263</v>
      </c>
      <c r="B575" s="400">
        <f t="shared" ref="B575:M576" si="113">B532/$N532</f>
        <v>1.395189587976405E-2</v>
      </c>
      <c r="C575" s="400">
        <f t="shared" si="113"/>
        <v>2.3609338617750331E-2</v>
      </c>
      <c r="D575" s="400">
        <f t="shared" si="113"/>
        <v>3.5759014077233565E-2</v>
      </c>
      <c r="E575" s="400">
        <f t="shared" si="113"/>
        <v>0.12282655678293559</v>
      </c>
      <c r="F575" s="400">
        <f t="shared" si="113"/>
        <v>0.17211144965142919</v>
      </c>
      <c r="G575" s="400">
        <f t="shared" si="113"/>
        <v>0.16448364752730493</v>
      </c>
      <c r="H575" s="400">
        <f t="shared" si="113"/>
        <v>0.10511540401148262</v>
      </c>
      <c r="I575" s="400">
        <f t="shared" si="113"/>
        <v>7.8115506530715334E-2</v>
      </c>
      <c r="J575" s="400">
        <f t="shared" si="113"/>
        <v>5.087934534427848E-2</v>
      </c>
      <c r="K575" s="400">
        <f t="shared" si="113"/>
        <v>8.6325451944409923E-2</v>
      </c>
      <c r="L575" s="400">
        <f t="shared" si="113"/>
        <v>4.4778741332402845E-2</v>
      </c>
      <c r="M575" s="400">
        <f t="shared" si="113"/>
        <v>0.10204364830029337</v>
      </c>
      <c r="N575" s="401">
        <f t="shared" ref="N575:N576" si="114">SUM(B575:M575)</f>
        <v>1.0000000000000002</v>
      </c>
      <c r="O575" s="54"/>
      <c r="P575" s="96">
        <f t="shared" ref="P575:P576" si="115">SUM(D575:J575)</f>
        <v>0.72929092392537964</v>
      </c>
      <c r="Q575" s="24"/>
    </row>
    <row r="576" spans="1:17" ht="12.75" customHeight="1" thickBot="1">
      <c r="A576" s="88" t="s">
        <v>357</v>
      </c>
      <c r="B576" s="400">
        <f t="shared" si="113"/>
        <v>2.0717085031151793E-2</v>
      </c>
      <c r="C576" s="400">
        <f t="shared" si="113"/>
        <v>3.9148881446470239E-2</v>
      </c>
      <c r="D576" s="400">
        <f t="shared" si="113"/>
        <v>8.6679232218260904E-2</v>
      </c>
      <c r="E576" s="400">
        <f t="shared" si="113"/>
        <v>0.17000489251663661</v>
      </c>
      <c r="F576" s="400">
        <f t="shared" si="113"/>
        <v>0.19696250608830715</v>
      </c>
      <c r="G576" s="400">
        <f t="shared" si="113"/>
        <v>0.19767134142220666</v>
      </c>
      <c r="H576" s="400">
        <f t="shared" si="113"/>
        <v>0.10441345680467704</v>
      </c>
      <c r="I576" s="400">
        <f t="shared" si="113"/>
        <v>3.8580238475739388E-2</v>
      </c>
      <c r="J576" s="400">
        <f t="shared" si="113"/>
        <v>3.6982351727985689E-2</v>
      </c>
      <c r="K576" s="400">
        <f t="shared" si="113"/>
        <v>2.3369585780776324E-2</v>
      </c>
      <c r="L576" s="400">
        <f t="shared" si="113"/>
        <v>1.4849783117383872E-2</v>
      </c>
      <c r="M576" s="400">
        <f t="shared" si="113"/>
        <v>7.0620645370404189E-2</v>
      </c>
      <c r="N576" s="401">
        <f t="shared" si="114"/>
        <v>0.99999999999999978</v>
      </c>
      <c r="O576" s="54"/>
      <c r="P576" s="96">
        <f t="shared" si="115"/>
        <v>0.83129401925381352</v>
      </c>
      <c r="Q576" s="24"/>
    </row>
    <row r="577" spans="1:17" ht="12.75" customHeight="1">
      <c r="A577" s="210" t="s">
        <v>270</v>
      </c>
      <c r="B577" s="210"/>
      <c r="C577" s="210"/>
      <c r="D577" s="210"/>
      <c r="E577" s="210"/>
      <c r="F577" s="210"/>
      <c r="G577" s="210"/>
      <c r="H577" s="210"/>
      <c r="I577" s="210"/>
      <c r="J577" s="210"/>
      <c r="K577" s="210"/>
      <c r="L577" s="210"/>
      <c r="M577" s="210"/>
      <c r="N577" s="210"/>
      <c r="O577" s="24"/>
      <c r="P577" s="74"/>
      <c r="Q577" s="24"/>
    </row>
    <row r="578" spans="1:17" ht="12.75" customHeight="1">
      <c r="O578" s="24"/>
      <c r="P578" s="74"/>
      <c r="Q578" s="24"/>
    </row>
    <row r="579" spans="1:17" ht="12.75" customHeight="1" thickBot="1">
      <c r="A579" s="8" t="s">
        <v>417</v>
      </c>
      <c r="B579" s="8"/>
      <c r="C579" s="8"/>
      <c r="D579" s="8"/>
      <c r="E579" s="8"/>
      <c r="F579" s="8"/>
      <c r="G579" s="28"/>
      <c r="H579" s="28"/>
      <c r="I579" s="28"/>
      <c r="J579" s="28"/>
      <c r="K579" s="28"/>
      <c r="L579" s="28"/>
      <c r="M579" s="28"/>
      <c r="N579" s="28"/>
      <c r="O579" s="28"/>
      <c r="P579" s="97"/>
      <c r="Q579" s="24"/>
    </row>
    <row r="580" spans="1:17" ht="12.75" customHeight="1" thickBot="1">
      <c r="A580" s="204" t="s">
        <v>83</v>
      </c>
      <c r="B580" s="113" t="s">
        <v>134</v>
      </c>
      <c r="C580" s="342"/>
      <c r="D580" s="346"/>
      <c r="E580" s="346"/>
      <c r="F580" s="346"/>
      <c r="G580" s="346"/>
      <c r="H580" s="342" t="s">
        <v>123</v>
      </c>
      <c r="I580" s="346"/>
      <c r="J580" s="346"/>
      <c r="K580" s="346"/>
      <c r="L580" s="346"/>
      <c r="M580" s="346"/>
      <c r="N580" s="346"/>
      <c r="O580" s="115"/>
      <c r="P580" s="213" t="s">
        <v>291</v>
      </c>
      <c r="Q580" s="24"/>
    </row>
    <row r="581" spans="1:17" ht="12.75" customHeight="1" thickBot="1">
      <c r="A581" s="205" t="s">
        <v>38</v>
      </c>
      <c r="B581" s="114"/>
      <c r="C581" s="341" t="s">
        <v>106</v>
      </c>
      <c r="D581" s="341" t="s">
        <v>82</v>
      </c>
      <c r="E581" s="341" t="s">
        <v>52</v>
      </c>
      <c r="F581" s="341" t="s">
        <v>102</v>
      </c>
      <c r="G581" s="341" t="s">
        <v>100</v>
      </c>
      <c r="H581" s="341" t="s">
        <v>103</v>
      </c>
      <c r="I581" s="341" t="s">
        <v>107</v>
      </c>
      <c r="J581" s="341" t="s">
        <v>101</v>
      </c>
      <c r="K581" s="341" t="s">
        <v>104</v>
      </c>
      <c r="L581" s="341" t="s">
        <v>18</v>
      </c>
      <c r="M581" s="341" t="s">
        <v>105</v>
      </c>
      <c r="N581" s="341" t="s">
        <v>19</v>
      </c>
      <c r="O581" s="116" t="s">
        <v>15</v>
      </c>
      <c r="P581" s="214" t="s">
        <v>292</v>
      </c>
      <c r="Q581" s="24"/>
    </row>
    <row r="582" spans="1:17" ht="12.75" customHeight="1">
      <c r="A582" s="24"/>
      <c r="B582" s="24"/>
      <c r="C582" s="218"/>
      <c r="D582" s="217"/>
      <c r="E582" s="217"/>
      <c r="F582" s="217"/>
      <c r="G582" s="217"/>
      <c r="H582" s="350" t="s">
        <v>7</v>
      </c>
      <c r="I582" s="217"/>
      <c r="J582" s="217"/>
      <c r="K582" s="217"/>
      <c r="L582" s="217"/>
      <c r="M582" s="217"/>
      <c r="N582" s="217"/>
      <c r="O582" s="24"/>
      <c r="P582" s="74"/>
      <c r="Q582" s="24"/>
    </row>
    <row r="583" spans="1:17" ht="12.75" customHeight="1">
      <c r="A583" s="24" t="s">
        <v>71</v>
      </c>
      <c r="B583" s="54" t="s">
        <v>187</v>
      </c>
      <c r="C583" s="101">
        <f t="shared" ref="C583:N583" si="116">SUM(SUM(B540:B546)-MAX(B540:B546)-MIN(B540:B546))/5</f>
        <v>3.6224303147167389E-2</v>
      </c>
      <c r="D583" s="101">
        <f t="shared" si="116"/>
        <v>6.01266557191623E-2</v>
      </c>
      <c r="E583" s="101">
        <f t="shared" si="116"/>
        <v>0.1323401357531076</v>
      </c>
      <c r="F583" s="101">
        <f t="shared" si="116"/>
        <v>0.19624387884865685</v>
      </c>
      <c r="G583" s="101">
        <f t="shared" si="116"/>
        <v>0.1756070116310133</v>
      </c>
      <c r="H583" s="101">
        <f t="shared" si="116"/>
        <v>0.1390097542412802</v>
      </c>
      <c r="I583" s="101">
        <f t="shared" si="116"/>
        <v>7.5597505129500267E-2</v>
      </c>
      <c r="J583" s="101">
        <f t="shared" si="116"/>
        <v>5.3468527802377576E-2</v>
      </c>
      <c r="K583" s="101">
        <f t="shared" si="116"/>
        <v>3.66693466051176E-2</v>
      </c>
      <c r="L583" s="101">
        <f t="shared" si="116"/>
        <v>2.8083500526113813E-2</v>
      </c>
      <c r="M583" s="101">
        <f t="shared" si="116"/>
        <v>2.162563932294783E-2</v>
      </c>
      <c r="N583" s="101">
        <f t="shared" si="116"/>
        <v>1.5317323451087179E-2</v>
      </c>
      <c r="O583" s="74">
        <f>SUM(C583:N583)</f>
        <v>0.97031358217753183</v>
      </c>
      <c r="P583" s="74">
        <f>1-O583</f>
        <v>2.968641782246817E-2</v>
      </c>
      <c r="Q583" s="24"/>
    </row>
    <row r="584" spans="1:17" ht="12.75" customHeight="1">
      <c r="A584" s="24" t="s">
        <v>72</v>
      </c>
      <c r="B584" s="54" t="s">
        <v>188</v>
      </c>
      <c r="C584" s="101">
        <f t="shared" ref="C584:N584" si="117">SUM(SUM(B541:B547)-MAX(B541:B547)-MIN(B541:B547))/5</f>
        <v>4.0939465344427425E-2</v>
      </c>
      <c r="D584" s="101">
        <f t="shared" si="117"/>
        <v>5.5592040063024831E-2</v>
      </c>
      <c r="E584" s="101">
        <f t="shared" si="117"/>
        <v>0.12541253571187422</v>
      </c>
      <c r="F584" s="101">
        <f t="shared" si="117"/>
        <v>0.19733032795223954</v>
      </c>
      <c r="G584" s="101">
        <f t="shared" si="117"/>
        <v>0.19098640599382841</v>
      </c>
      <c r="H584" s="101">
        <f t="shared" si="117"/>
        <v>0.13900975424128018</v>
      </c>
      <c r="I584" s="101">
        <f t="shared" si="117"/>
        <v>7.7222086728073375E-2</v>
      </c>
      <c r="J584" s="101">
        <f t="shared" si="117"/>
        <v>5.3300845196804281E-2</v>
      </c>
      <c r="K584" s="101">
        <f t="shared" si="117"/>
        <v>3.66693466051176E-2</v>
      </c>
      <c r="L584" s="101">
        <f t="shared" si="117"/>
        <v>2.4801278286937477E-2</v>
      </c>
      <c r="M584" s="101">
        <f t="shared" si="117"/>
        <v>2.0649801693501411E-2</v>
      </c>
      <c r="N584" s="101">
        <f t="shared" si="117"/>
        <v>1.5317323451087179E-2</v>
      </c>
      <c r="O584" s="74">
        <f t="shared" ref="O584:O606" si="118">SUM(C584:N584)</f>
        <v>0.9772312112681959</v>
      </c>
      <c r="P584" s="74">
        <f t="shared" ref="P584:P607" si="119">1-O584</f>
        <v>2.2768788731804102E-2</v>
      </c>
      <c r="Q584" s="24"/>
    </row>
    <row r="585" spans="1:17" ht="12.75" customHeight="1">
      <c r="A585" s="24" t="s">
        <v>73</v>
      </c>
      <c r="B585" s="54" t="s">
        <v>189</v>
      </c>
      <c r="C585" s="101">
        <f t="shared" ref="C585:N585" si="120">SUM(SUM(B542:B548)-MAX(B542:B548)-MIN(B542:B548))/5</f>
        <v>3.8354591995465356E-2</v>
      </c>
      <c r="D585" s="101">
        <f t="shared" si="120"/>
        <v>5.5280257573385207E-2</v>
      </c>
      <c r="E585" s="101">
        <f t="shared" si="120"/>
        <v>0.13570497738377621</v>
      </c>
      <c r="F585" s="101">
        <f t="shared" si="120"/>
        <v>0.20543948379954086</v>
      </c>
      <c r="G585" s="101">
        <f t="shared" si="120"/>
        <v>0.19699020644066773</v>
      </c>
      <c r="H585" s="101">
        <f t="shared" si="120"/>
        <v>0.14706392905289728</v>
      </c>
      <c r="I585" s="101">
        <f t="shared" si="120"/>
        <v>6.6886861545928253E-2</v>
      </c>
      <c r="J585" s="101">
        <f t="shared" si="120"/>
        <v>4.8926443048217153E-2</v>
      </c>
      <c r="K585" s="101">
        <f t="shared" si="120"/>
        <v>3.5197731920897181E-2</v>
      </c>
      <c r="L585" s="101">
        <f t="shared" si="120"/>
        <v>2.2423328011671958E-2</v>
      </c>
      <c r="M585" s="101">
        <f t="shared" si="120"/>
        <v>2.0500935863051732E-2</v>
      </c>
      <c r="N585" s="101">
        <f t="shared" si="120"/>
        <v>1.5317323451087179E-2</v>
      </c>
      <c r="O585" s="74">
        <f t="shared" si="118"/>
        <v>0.988086070086586</v>
      </c>
      <c r="P585" s="74">
        <f t="shared" si="119"/>
        <v>1.1913929913414001E-2</v>
      </c>
      <c r="Q585" s="24"/>
    </row>
    <row r="586" spans="1:17" ht="12.75" customHeight="1">
      <c r="A586" s="24" t="s">
        <v>74</v>
      </c>
      <c r="B586" s="54" t="s">
        <v>190</v>
      </c>
      <c r="C586" s="101">
        <f t="shared" ref="C586:N586" si="121">SUM(SUM(B543:B549)-MAX(B543:B549)-MIN(B543:B549))/5</f>
        <v>3.7566709416539577E-2</v>
      </c>
      <c r="D586" s="101">
        <f t="shared" si="121"/>
        <v>5.5280257573385207E-2</v>
      </c>
      <c r="E586" s="101">
        <f t="shared" si="121"/>
        <v>0.1322595693973091</v>
      </c>
      <c r="F586" s="101">
        <f t="shared" si="121"/>
        <v>0.19766549729709609</v>
      </c>
      <c r="G586" s="101">
        <f t="shared" si="121"/>
        <v>0.19699020644066778</v>
      </c>
      <c r="H586" s="101">
        <f t="shared" si="121"/>
        <v>0.15810283340680117</v>
      </c>
      <c r="I586" s="101">
        <f t="shared" si="121"/>
        <v>7.1459529818187623E-2</v>
      </c>
      <c r="J586" s="101">
        <f t="shared" si="121"/>
        <v>5.0484091650862963E-2</v>
      </c>
      <c r="K586" s="101">
        <f t="shared" si="121"/>
        <v>3.2066739742755715E-2</v>
      </c>
      <c r="L586" s="101">
        <f t="shared" si="121"/>
        <v>2.3981971380960063E-2</v>
      </c>
      <c r="M586" s="101">
        <f t="shared" si="121"/>
        <v>2.0500935863051729E-2</v>
      </c>
      <c r="N586" s="101">
        <f t="shared" si="121"/>
        <v>1.5606701488840002E-2</v>
      </c>
      <c r="O586" s="74">
        <f t="shared" si="118"/>
        <v>0.99196504347645709</v>
      </c>
      <c r="P586" s="74">
        <f t="shared" si="119"/>
        <v>8.0349565235429132E-3</v>
      </c>
      <c r="Q586" s="24"/>
    </row>
    <row r="587" spans="1:17" ht="12.75" customHeight="1">
      <c r="A587" s="24" t="s">
        <v>75</v>
      </c>
      <c r="B587" s="54" t="s">
        <v>191</v>
      </c>
      <c r="C587" s="101">
        <f t="shared" ref="C587:N587" si="122">SUM(SUM(B544:B550)-MAX(B544:B550)-MIN(B544:B550))/5</f>
        <v>3.2753090743082809E-2</v>
      </c>
      <c r="D587" s="101">
        <f t="shared" si="122"/>
        <v>5.2405551959539033E-2</v>
      </c>
      <c r="E587" s="101">
        <f t="shared" si="122"/>
        <v>0.12385037400441465</v>
      </c>
      <c r="F587" s="101">
        <f t="shared" si="122"/>
        <v>0.18717865781740781</v>
      </c>
      <c r="G587" s="101">
        <f t="shared" si="122"/>
        <v>0.19299100920275941</v>
      </c>
      <c r="H587" s="101">
        <f t="shared" si="122"/>
        <v>0.15556064218581836</v>
      </c>
      <c r="I587" s="101">
        <f t="shared" si="122"/>
        <v>8.1794755000332717E-2</v>
      </c>
      <c r="J587" s="101">
        <f t="shared" si="122"/>
        <v>5.9343068232238602E-2</v>
      </c>
      <c r="K587" s="101">
        <f t="shared" si="122"/>
        <v>3.538954619018899E-2</v>
      </c>
      <c r="L587" s="101">
        <f t="shared" si="122"/>
        <v>2.7506884081895139E-2</v>
      </c>
      <c r="M587" s="101">
        <f t="shared" si="122"/>
        <v>2.4054138354038596E-2</v>
      </c>
      <c r="N587" s="101">
        <f t="shared" si="122"/>
        <v>1.7908948464127224E-2</v>
      </c>
      <c r="O587" s="74">
        <f t="shared" si="118"/>
        <v>0.99073666623584333</v>
      </c>
      <c r="P587" s="74">
        <f t="shared" si="119"/>
        <v>9.2633337641566671E-3</v>
      </c>
      <c r="Q587" s="24"/>
    </row>
    <row r="588" spans="1:17" ht="12.75" customHeight="1">
      <c r="A588" s="24" t="s">
        <v>76</v>
      </c>
      <c r="B588" s="54" t="s">
        <v>192</v>
      </c>
      <c r="C588" s="101">
        <f t="shared" ref="C588:N588" si="123">SUM(SUM(B545:B551)-MAX(B545:B551)-MIN(B545:B551))/5</f>
        <v>3.2559072761119218E-2</v>
      </c>
      <c r="D588" s="101">
        <f t="shared" si="123"/>
        <v>4.9634312783518666E-2</v>
      </c>
      <c r="E588" s="101">
        <f t="shared" si="123"/>
        <v>0.11749134704971902</v>
      </c>
      <c r="F588" s="101">
        <f t="shared" si="123"/>
        <v>0.190170183863583</v>
      </c>
      <c r="G588" s="101">
        <f t="shared" si="123"/>
        <v>0.19397808670565769</v>
      </c>
      <c r="H588" s="101">
        <f t="shared" si="123"/>
        <v>0.15377884117657653</v>
      </c>
      <c r="I588" s="101">
        <f t="shared" si="123"/>
        <v>7.8184162033902632E-2</v>
      </c>
      <c r="J588" s="101">
        <f t="shared" si="123"/>
        <v>5.8307406430467598E-2</v>
      </c>
      <c r="K588" s="101">
        <f t="shared" si="123"/>
        <v>3.538954619018899E-2</v>
      </c>
      <c r="L588" s="101">
        <f t="shared" si="123"/>
        <v>3.0883210994798498E-2</v>
      </c>
      <c r="M588" s="101">
        <f t="shared" si="123"/>
        <v>2.7010728940434908E-2</v>
      </c>
      <c r="N588" s="101">
        <f t="shared" si="123"/>
        <v>2.0331682998297469E-2</v>
      </c>
      <c r="O588" s="74">
        <f t="shared" si="118"/>
        <v>0.98771858192826434</v>
      </c>
      <c r="P588" s="74">
        <f t="shared" si="119"/>
        <v>1.2281418071735661E-2</v>
      </c>
      <c r="Q588" s="24"/>
    </row>
    <row r="589" spans="1:17" ht="12.75" customHeight="1">
      <c r="A589" s="24" t="s">
        <v>77</v>
      </c>
      <c r="B589" s="54" t="s">
        <v>193</v>
      </c>
      <c r="C589" s="101">
        <f t="shared" ref="C589:N589" si="124">SUM(SUM(B546:B552)-MAX(B546:B552)-MIN(B546:B552))/5</f>
        <v>3.376926223806459E-2</v>
      </c>
      <c r="D589" s="101">
        <f t="shared" si="124"/>
        <v>4.8831648074436122E-2</v>
      </c>
      <c r="E589" s="101">
        <f t="shared" si="124"/>
        <v>0.12005636058076372</v>
      </c>
      <c r="F589" s="101">
        <f t="shared" si="124"/>
        <v>0.19017018386358303</v>
      </c>
      <c r="G589" s="101">
        <f t="shared" si="124"/>
        <v>0.19158992706722949</v>
      </c>
      <c r="H589" s="101">
        <f t="shared" si="124"/>
        <v>0.15365841291179122</v>
      </c>
      <c r="I589" s="101">
        <f t="shared" si="124"/>
        <v>8.3888778979792383E-2</v>
      </c>
      <c r="J589" s="101">
        <f t="shared" si="124"/>
        <v>5.3857724131026997E-2</v>
      </c>
      <c r="K589" s="101">
        <f t="shared" si="124"/>
        <v>3.5570933680249953E-2</v>
      </c>
      <c r="L589" s="101">
        <f t="shared" si="124"/>
        <v>3.0874536130457691E-2</v>
      </c>
      <c r="M589" s="101">
        <f t="shared" si="124"/>
        <v>2.7727560444054816E-2</v>
      </c>
      <c r="N589" s="101">
        <f t="shared" si="124"/>
        <v>2.2851796477728885E-2</v>
      </c>
      <c r="O589" s="74">
        <f t="shared" si="118"/>
        <v>0.9928471245791789</v>
      </c>
      <c r="P589" s="74">
        <f t="shared" si="119"/>
        <v>7.1528754208211032E-3</v>
      </c>
      <c r="Q589" s="24"/>
    </row>
    <row r="590" spans="1:17" ht="12.75" customHeight="1">
      <c r="A590" s="24" t="s">
        <v>78</v>
      </c>
      <c r="B590" s="54" t="s">
        <v>194</v>
      </c>
      <c r="C590" s="101">
        <f t="shared" ref="C590:N590" si="125">SUM(SUM(B547:B553)-MAX(B547:B553)-MIN(B547:B553))/5</f>
        <v>3.8395644134948552E-2</v>
      </c>
      <c r="D590" s="101">
        <f t="shared" si="125"/>
        <v>4.8126003431802261E-2</v>
      </c>
      <c r="E590" s="101">
        <f t="shared" si="125"/>
        <v>0.11950369299628123</v>
      </c>
      <c r="F590" s="101">
        <f t="shared" si="125"/>
        <v>0.17921652317594611</v>
      </c>
      <c r="G590" s="101">
        <f t="shared" si="125"/>
        <v>0.17671904464479321</v>
      </c>
      <c r="H590" s="101">
        <f t="shared" si="125"/>
        <v>0.15243041981097397</v>
      </c>
      <c r="I590" s="101">
        <f t="shared" si="125"/>
        <v>8.2079108225186465E-2</v>
      </c>
      <c r="J590" s="101">
        <f t="shared" si="125"/>
        <v>6.0118120217820772E-2</v>
      </c>
      <c r="K590" s="101">
        <f t="shared" si="125"/>
        <v>3.5862885740243135E-2</v>
      </c>
      <c r="L590" s="101">
        <f t="shared" si="125"/>
        <v>3.124502419470691E-2</v>
      </c>
      <c r="M590" s="101">
        <f t="shared" si="125"/>
        <v>3.3209647542908685E-2</v>
      </c>
      <c r="N590" s="101">
        <f t="shared" si="125"/>
        <v>2.7406562230942844E-2</v>
      </c>
      <c r="O590" s="74">
        <f t="shared" si="118"/>
        <v>0.98431267634655406</v>
      </c>
      <c r="P590" s="74">
        <f t="shared" si="119"/>
        <v>1.5687323653445939E-2</v>
      </c>
      <c r="Q590" s="24"/>
    </row>
    <row r="591" spans="1:17" ht="12.75" customHeight="1">
      <c r="A591" s="24" t="s">
        <v>79</v>
      </c>
      <c r="B591" s="54" t="s">
        <v>195</v>
      </c>
      <c r="C591" s="101">
        <f t="shared" ref="C591:N591" si="126">SUM(SUM(B548:B554)-MAX(B548:B554)-MIN(B548:B554))/5</f>
        <v>3.6076990144303669E-2</v>
      </c>
      <c r="D591" s="101">
        <f t="shared" si="126"/>
        <v>4.6551443184381272E-2</v>
      </c>
      <c r="E591" s="101">
        <f t="shared" si="126"/>
        <v>0.1079557744490186</v>
      </c>
      <c r="F591" s="101">
        <f t="shared" si="126"/>
        <v>0.17705481765146508</v>
      </c>
      <c r="G591" s="101">
        <f t="shared" si="126"/>
        <v>0.17024004119859779</v>
      </c>
      <c r="H591" s="101">
        <f t="shared" si="126"/>
        <v>0.15243041981097399</v>
      </c>
      <c r="I591" s="101">
        <f t="shared" si="126"/>
        <v>8.5370609986719984E-2</v>
      </c>
      <c r="J591" s="101">
        <f t="shared" si="126"/>
        <v>6.6771119403948628E-2</v>
      </c>
      <c r="K591" s="101">
        <f t="shared" si="126"/>
        <v>3.8659235243731514E-2</v>
      </c>
      <c r="L591" s="101">
        <f t="shared" si="126"/>
        <v>3.7475397051095552E-2</v>
      </c>
      <c r="M591" s="101">
        <f t="shared" si="126"/>
        <v>4.0456172378662843E-2</v>
      </c>
      <c r="N591" s="101">
        <f t="shared" si="126"/>
        <v>2.9422864554868644E-2</v>
      </c>
      <c r="O591" s="74">
        <f t="shared" si="118"/>
        <v>0.98846488505776764</v>
      </c>
      <c r="P591" s="74">
        <f t="shared" si="119"/>
        <v>1.1535114942232361E-2</v>
      </c>
      <c r="Q591" s="24"/>
    </row>
    <row r="592" spans="1:17" ht="12.75" customHeight="1">
      <c r="A592" s="24" t="s">
        <v>80</v>
      </c>
      <c r="B592" s="54" t="s">
        <v>196</v>
      </c>
      <c r="C592" s="101">
        <f t="shared" ref="C592:N592" si="127">SUM(SUM(B549:B555)-MAX(B549:B555)-MIN(B549:B555))/5</f>
        <v>3.6557646727171253E-2</v>
      </c>
      <c r="D592" s="101">
        <f t="shared" si="127"/>
        <v>4.2100768372281092E-2</v>
      </c>
      <c r="E592" s="101">
        <f t="shared" si="127"/>
        <v>0.10035314981419463</v>
      </c>
      <c r="F592" s="101">
        <f t="shared" si="127"/>
        <v>0.16521452335318682</v>
      </c>
      <c r="G592" s="101">
        <f t="shared" si="127"/>
        <v>0.1698888177262807</v>
      </c>
      <c r="H592" s="101">
        <f t="shared" si="127"/>
        <v>0.15505070120138267</v>
      </c>
      <c r="I592" s="101">
        <f t="shared" si="127"/>
        <v>9.6823171524042101E-2</v>
      </c>
      <c r="J592" s="101">
        <f t="shared" si="127"/>
        <v>7.2147628596811328E-2</v>
      </c>
      <c r="K592" s="101">
        <f t="shared" si="127"/>
        <v>4.1530513902765478E-2</v>
      </c>
      <c r="L592" s="101">
        <f t="shared" si="127"/>
        <v>4.2557919553957324E-2</v>
      </c>
      <c r="M592" s="101">
        <f t="shared" si="127"/>
        <v>4.3329765177747087E-2</v>
      </c>
      <c r="N592" s="101">
        <f t="shared" si="127"/>
        <v>2.966121139732104E-2</v>
      </c>
      <c r="O592" s="74">
        <f t="shared" si="118"/>
        <v>0.9952158173471416</v>
      </c>
      <c r="P592" s="74">
        <f t="shared" si="119"/>
        <v>4.7841826528584042E-3</v>
      </c>
      <c r="Q592" s="24"/>
    </row>
    <row r="593" spans="1:17" ht="12.75" customHeight="1">
      <c r="A593" s="57" t="s">
        <v>81</v>
      </c>
      <c r="B593" s="54" t="s">
        <v>197</v>
      </c>
      <c r="C593" s="101">
        <f t="shared" ref="C593:N593" si="128">SUM(SUM(B550:B556)-MAX(B550:B556)-MIN(B550:B556))/5</f>
        <v>3.5962040124640174E-2</v>
      </c>
      <c r="D593" s="101">
        <f t="shared" si="128"/>
        <v>4.5726175548222295E-2</v>
      </c>
      <c r="E593" s="101">
        <f t="shared" si="128"/>
        <v>0.10035314981419463</v>
      </c>
      <c r="F593" s="101">
        <f t="shared" si="128"/>
        <v>0.15874408847980712</v>
      </c>
      <c r="G593" s="101">
        <f t="shared" si="128"/>
        <v>0.17222061469246747</v>
      </c>
      <c r="H593" s="101">
        <f t="shared" si="128"/>
        <v>0.14679200807935461</v>
      </c>
      <c r="I593" s="101">
        <f t="shared" si="128"/>
        <v>0.1001864467337908</v>
      </c>
      <c r="J593" s="101">
        <f t="shared" si="128"/>
        <v>7.4466072632241781E-2</v>
      </c>
      <c r="K593" s="101">
        <f t="shared" si="128"/>
        <v>4.3150477319712763E-2</v>
      </c>
      <c r="L593" s="101">
        <f t="shared" si="128"/>
        <v>4.1285708881150809E-2</v>
      </c>
      <c r="M593" s="101">
        <f t="shared" si="128"/>
        <v>4.2559182349137928E-2</v>
      </c>
      <c r="N593" s="101">
        <f t="shared" si="128"/>
        <v>3.1993297064140037E-2</v>
      </c>
      <c r="O593" s="74">
        <f t="shared" si="118"/>
        <v>0.99343926171886032</v>
      </c>
      <c r="P593" s="74">
        <f t="shared" si="119"/>
        <v>6.5607382811396775E-3</v>
      </c>
      <c r="Q593" s="24"/>
    </row>
    <row r="594" spans="1:17" ht="12.75" customHeight="1">
      <c r="A594" s="57" t="s">
        <v>10</v>
      </c>
      <c r="B594" s="54" t="s">
        <v>198</v>
      </c>
      <c r="C594" s="101">
        <f t="shared" ref="C594:N594" si="129">SUM(SUM(B551:B557)-MAX(B551:B557)-MIN(B551:B557))/5</f>
        <v>3.9752383435198484E-2</v>
      </c>
      <c r="D594" s="101">
        <f t="shared" si="129"/>
        <v>4.577703676380325E-2</v>
      </c>
      <c r="E594" s="101">
        <f t="shared" si="129"/>
        <v>9.14765389201041E-2</v>
      </c>
      <c r="F594" s="101">
        <f t="shared" si="129"/>
        <v>0.14673360083454937</v>
      </c>
      <c r="G594" s="101">
        <f t="shared" si="129"/>
        <v>0.16852579808677509</v>
      </c>
      <c r="H594" s="101">
        <f t="shared" si="129"/>
        <v>0.16025787358802329</v>
      </c>
      <c r="I594" s="101">
        <f t="shared" si="129"/>
        <v>0.10013202138172941</v>
      </c>
      <c r="J594" s="101">
        <f t="shared" si="129"/>
        <v>7.4453978106278157E-2</v>
      </c>
      <c r="K594" s="101">
        <f t="shared" si="129"/>
        <v>4.6695306536190959E-2</v>
      </c>
      <c r="L594" s="101">
        <f t="shared" si="129"/>
        <v>4.0636314249183125E-2</v>
      </c>
      <c r="M594" s="101">
        <f t="shared" si="129"/>
        <v>4.2600561461377036E-2</v>
      </c>
      <c r="N594" s="101">
        <f t="shared" si="129"/>
        <v>3.2260618715071354E-2</v>
      </c>
      <c r="O594" s="74">
        <f t="shared" si="118"/>
        <v>0.9893020320782836</v>
      </c>
      <c r="P594" s="74">
        <f t="shared" si="119"/>
        <v>1.06979679217164E-2</v>
      </c>
      <c r="Q594" s="24"/>
    </row>
    <row r="595" spans="1:17" ht="12.75" customHeight="1">
      <c r="A595" s="57" t="s">
        <v>11</v>
      </c>
      <c r="B595" s="54" t="s">
        <v>199</v>
      </c>
      <c r="C595" s="101">
        <f t="shared" ref="C595:N595" si="130">SUM(SUM(B552:B558)-MAX(B552:B558)-MIN(B552:B558))/5</f>
        <v>4.5549522127258109E-2</v>
      </c>
      <c r="D595" s="101">
        <f t="shared" si="130"/>
        <v>4.3257041892140559E-2</v>
      </c>
      <c r="E595" s="101">
        <f t="shared" si="130"/>
        <v>8.3898701716061022E-2</v>
      </c>
      <c r="F595" s="101">
        <f t="shared" si="130"/>
        <v>0.13613355448183778</v>
      </c>
      <c r="G595" s="101">
        <f t="shared" si="130"/>
        <v>0.17759982836352695</v>
      </c>
      <c r="H595" s="101">
        <f t="shared" si="130"/>
        <v>0.16196539314458269</v>
      </c>
      <c r="I595" s="101">
        <f t="shared" si="130"/>
        <v>9.8311096608631104E-2</v>
      </c>
      <c r="J595" s="101">
        <f t="shared" si="130"/>
        <v>7.6351766165440024E-2</v>
      </c>
      <c r="K595" s="101">
        <f t="shared" si="130"/>
        <v>4.5231500933645294E-2</v>
      </c>
      <c r="L595" s="101">
        <f t="shared" si="130"/>
        <v>4.285557526655831E-2</v>
      </c>
      <c r="M595" s="101">
        <f t="shared" si="130"/>
        <v>4.1662382354701724E-2</v>
      </c>
      <c r="N595" s="101">
        <f t="shared" si="130"/>
        <v>3.3366707065675759E-2</v>
      </c>
      <c r="O595" s="74">
        <f t="shared" si="118"/>
        <v>0.98618307012005935</v>
      </c>
      <c r="P595" s="74">
        <f t="shared" si="119"/>
        <v>1.3816929879940654E-2</v>
      </c>
      <c r="Q595" s="24"/>
    </row>
    <row r="596" spans="1:17" ht="12" customHeight="1">
      <c r="A596" s="57" t="s">
        <v>12</v>
      </c>
      <c r="B596" s="54" t="s">
        <v>200</v>
      </c>
      <c r="C596" s="101">
        <f t="shared" ref="C596:N596" si="131">SUM(SUM(B553:B559)-MAX(B553:B559)-MIN(B553:B559))/5</f>
        <v>5.5157409787295587E-2</v>
      </c>
      <c r="D596" s="101">
        <f t="shared" si="131"/>
        <v>3.8225475091788086E-2</v>
      </c>
      <c r="E596" s="101">
        <f t="shared" si="131"/>
        <v>7.3787801020194485E-2</v>
      </c>
      <c r="F596" s="101">
        <f t="shared" si="131"/>
        <v>0.1214241539752237</v>
      </c>
      <c r="G596" s="101">
        <f t="shared" si="131"/>
        <v>0.16213744795391982</v>
      </c>
      <c r="H596" s="101">
        <f t="shared" si="131"/>
        <v>0.15238119579103415</v>
      </c>
      <c r="I596" s="101">
        <f t="shared" si="131"/>
        <v>9.3008784089827171E-2</v>
      </c>
      <c r="J596" s="101">
        <f t="shared" si="131"/>
        <v>7.9794784256242396E-2</v>
      </c>
      <c r="K596" s="101">
        <f t="shared" si="131"/>
        <v>5.2351898038572563E-2</v>
      </c>
      <c r="L596" s="101">
        <f t="shared" si="131"/>
        <v>4.8644193032589898E-2</v>
      </c>
      <c r="M596" s="101">
        <f t="shared" si="131"/>
        <v>4.7555214802688373E-2</v>
      </c>
      <c r="N596" s="101">
        <f t="shared" si="131"/>
        <v>3.9974497533218675E-2</v>
      </c>
      <c r="O596" s="74">
        <f t="shared" si="118"/>
        <v>0.96444285537259489</v>
      </c>
      <c r="P596" s="74">
        <f t="shared" si="119"/>
        <v>3.5557144627405113E-2</v>
      </c>
      <c r="Q596" s="24"/>
    </row>
    <row r="597" spans="1:17" ht="12.75" customHeight="1">
      <c r="A597" s="57" t="s">
        <v>87</v>
      </c>
      <c r="B597" s="54" t="s">
        <v>201</v>
      </c>
      <c r="C597" s="101">
        <f t="shared" ref="C597:N597" si="132">SUM(SUM(B554:B560)-MAX(B554:B560)-MIN(B554:B560))/5</f>
        <v>7.0315993803813981E-2</v>
      </c>
      <c r="D597" s="101">
        <f t="shared" si="132"/>
        <v>3.3196163229310294E-2</v>
      </c>
      <c r="E597" s="101">
        <f t="shared" si="132"/>
        <v>7.1817274800200906E-2</v>
      </c>
      <c r="F597" s="101">
        <f t="shared" si="132"/>
        <v>0.11931838339840403</v>
      </c>
      <c r="G597" s="101">
        <f t="shared" si="132"/>
        <v>0.16029827649381032</v>
      </c>
      <c r="H597" s="101">
        <f t="shared" si="132"/>
        <v>0.15593138597770925</v>
      </c>
      <c r="I597" s="101">
        <f t="shared" si="132"/>
        <v>0.10101310365173702</v>
      </c>
      <c r="J597" s="101">
        <f t="shared" si="132"/>
        <v>7.635176616544001E-2</v>
      </c>
      <c r="K597" s="101">
        <f t="shared" si="132"/>
        <v>4.6530012783429345E-2</v>
      </c>
      <c r="L597" s="101">
        <f t="shared" si="132"/>
        <v>4.7488140046828053E-2</v>
      </c>
      <c r="M597" s="101">
        <f t="shared" si="132"/>
        <v>4.7266137193375427E-2</v>
      </c>
      <c r="N597" s="101">
        <f t="shared" si="132"/>
        <v>3.2360031438775354E-2</v>
      </c>
      <c r="O597" s="74">
        <f t="shared" si="118"/>
        <v>0.96188666898283415</v>
      </c>
      <c r="P597" s="74">
        <f t="shared" si="119"/>
        <v>3.8113331017165852E-2</v>
      </c>
      <c r="Q597" s="24"/>
    </row>
    <row r="598" spans="1:17" ht="12.75" customHeight="1">
      <c r="A598" s="57" t="s">
        <v>1</v>
      </c>
      <c r="B598" s="54" t="s">
        <v>202</v>
      </c>
      <c r="C598" s="101">
        <f t="shared" ref="C598:N598" si="133">SUM(SUM(B555:B561)-MAX(B555:B561)-MIN(B555:B561))/5</f>
        <v>8.5636977126616901E-2</v>
      </c>
      <c r="D598" s="101">
        <f t="shared" si="133"/>
        <v>2.8702457903872554E-2</v>
      </c>
      <c r="E598" s="101">
        <f t="shared" si="133"/>
        <v>6.522494370447203E-2</v>
      </c>
      <c r="F598" s="101">
        <f t="shared" si="133"/>
        <v>0.10819435562201965</v>
      </c>
      <c r="G598" s="101">
        <f t="shared" si="133"/>
        <v>0.14922179347134887</v>
      </c>
      <c r="H598" s="101">
        <f t="shared" si="133"/>
        <v>0.15905062147260357</v>
      </c>
      <c r="I598" s="101">
        <f t="shared" si="133"/>
        <v>0.10101310365173699</v>
      </c>
      <c r="J598" s="101">
        <f t="shared" si="133"/>
        <v>7.6758794319369578E-2</v>
      </c>
      <c r="K598" s="101">
        <f t="shared" si="133"/>
        <v>5.3008335242439863E-2</v>
      </c>
      <c r="L598" s="101">
        <f t="shared" si="133"/>
        <v>4.5575684769571981E-2</v>
      </c>
      <c r="M598" s="101">
        <f t="shared" si="133"/>
        <v>4.2819955486000448E-2</v>
      </c>
      <c r="N598" s="101">
        <f t="shared" si="133"/>
        <v>4.2414937401855458E-2</v>
      </c>
      <c r="O598" s="74">
        <f t="shared" si="118"/>
        <v>0.95762196017190793</v>
      </c>
      <c r="P598" s="74">
        <f t="shared" si="119"/>
        <v>4.2378039828092073E-2</v>
      </c>
      <c r="Q598" s="24"/>
    </row>
    <row r="599" spans="1:17" ht="12.75" customHeight="1">
      <c r="A599" s="57" t="s">
        <v>2</v>
      </c>
      <c r="B599" s="54" t="s">
        <v>203</v>
      </c>
      <c r="C599" s="101">
        <f t="shared" ref="C599:N599" si="134">SUM(SUM(B556:B562)-MAX(B556:B562)-MIN(B556:B562))/5</f>
        <v>8.5570381185713223E-2</v>
      </c>
      <c r="D599" s="101">
        <f t="shared" si="134"/>
        <v>2.7381667416911143E-2</v>
      </c>
      <c r="E599" s="101">
        <f t="shared" si="134"/>
        <v>6.522494370447203E-2</v>
      </c>
      <c r="F599" s="101">
        <f t="shared" si="134"/>
        <v>0.11661355670857146</v>
      </c>
      <c r="G599" s="101">
        <f t="shared" si="134"/>
        <v>0.15667722347633753</v>
      </c>
      <c r="H599" s="101">
        <f t="shared" si="134"/>
        <v>0.1502909879458604</v>
      </c>
      <c r="I599" s="101">
        <f t="shared" si="134"/>
        <v>0.10101310365173703</v>
      </c>
      <c r="J599" s="101">
        <f t="shared" si="134"/>
        <v>7.2705947010437713E-2</v>
      </c>
      <c r="K599" s="101">
        <f t="shared" si="134"/>
        <v>5.154225543604276E-2</v>
      </c>
      <c r="L599" s="101">
        <f t="shared" si="134"/>
        <v>4.2474863532527059E-2</v>
      </c>
      <c r="M599" s="101">
        <f t="shared" si="134"/>
        <v>4.1609212083943414E-2</v>
      </c>
      <c r="N599" s="101">
        <f t="shared" si="134"/>
        <v>5.0281090662896655E-2</v>
      </c>
      <c r="O599" s="74">
        <f t="shared" si="118"/>
        <v>0.9613852328154503</v>
      </c>
      <c r="P599" s="74">
        <f t="shared" si="119"/>
        <v>3.8614767184549703E-2</v>
      </c>
      <c r="Q599" s="24"/>
    </row>
    <row r="600" spans="1:17" ht="12.75" customHeight="1">
      <c r="A600" s="78" t="s">
        <v>4</v>
      </c>
      <c r="B600" s="54" t="s">
        <v>204</v>
      </c>
      <c r="C600" s="101">
        <f t="shared" ref="C600:N600" si="135">SUM(SUM(B557:B563)-MAX(B557:B563)-MIN(B557:B563))/5</f>
        <v>8.4632132026924184E-2</v>
      </c>
      <c r="D600" s="101">
        <f t="shared" si="135"/>
        <v>2.5222082795228827E-2</v>
      </c>
      <c r="E600" s="101">
        <f t="shared" si="135"/>
        <v>6.522494370447203E-2</v>
      </c>
      <c r="F600" s="101">
        <f t="shared" si="135"/>
        <v>0.11895225272473167</v>
      </c>
      <c r="G600" s="101">
        <f t="shared" si="135"/>
        <v>0.17477750154695126</v>
      </c>
      <c r="H600" s="101">
        <f t="shared" si="135"/>
        <v>0.1591223096412005</v>
      </c>
      <c r="I600" s="101">
        <f t="shared" si="135"/>
        <v>9.2808044329507594E-2</v>
      </c>
      <c r="J600" s="101">
        <f t="shared" si="135"/>
        <v>6.7464939243979949E-2</v>
      </c>
      <c r="K600" s="101">
        <f t="shared" si="135"/>
        <v>5.0747418593693597E-2</v>
      </c>
      <c r="L600" s="101">
        <f t="shared" si="135"/>
        <v>4.2474863532527052E-2</v>
      </c>
      <c r="M600" s="101">
        <f t="shared" si="135"/>
        <v>4.0973244558887609E-2</v>
      </c>
      <c r="N600" s="101">
        <f t="shared" si="135"/>
        <v>4.860977112735395E-2</v>
      </c>
      <c r="O600" s="74">
        <f t="shared" si="118"/>
        <v>0.97100950382545814</v>
      </c>
      <c r="P600" s="74">
        <f t="shared" si="119"/>
        <v>2.8990496174541858E-2</v>
      </c>
      <c r="Q600" s="24"/>
    </row>
    <row r="601" spans="1:17" ht="12.75" customHeight="1">
      <c r="A601" s="78" t="s">
        <v>3</v>
      </c>
      <c r="B601" s="54" t="s">
        <v>205</v>
      </c>
      <c r="C601" s="101">
        <f t="shared" ref="C601:N601" si="136">SUM(SUM(B558:B564)-MAX(B558:B564)-MIN(B558:B564))/5</f>
        <v>7.8381035112769837E-2</v>
      </c>
      <c r="D601" s="101">
        <f t="shared" si="136"/>
        <v>2.5222082795228827E-2</v>
      </c>
      <c r="E601" s="101">
        <f t="shared" si="136"/>
        <v>7.114142148612905E-2</v>
      </c>
      <c r="F601" s="101">
        <f t="shared" si="136"/>
        <v>0.12947327777802883</v>
      </c>
      <c r="G601" s="101">
        <f t="shared" si="136"/>
        <v>0.17894890501948724</v>
      </c>
      <c r="H601" s="101">
        <f t="shared" si="136"/>
        <v>0.1504804066855823</v>
      </c>
      <c r="I601" s="101">
        <f t="shared" si="136"/>
        <v>8.3841735518867852E-2</v>
      </c>
      <c r="J601" s="101">
        <f t="shared" si="136"/>
        <v>6.3859795069189512E-2</v>
      </c>
      <c r="K601" s="101">
        <f t="shared" si="136"/>
        <v>4.3998646832740441E-2</v>
      </c>
      <c r="L601" s="101">
        <f t="shared" si="136"/>
        <v>4.8571988984582773E-2</v>
      </c>
      <c r="M601" s="101">
        <f t="shared" si="136"/>
        <v>4.5534593070251241E-2</v>
      </c>
      <c r="N601" s="101">
        <f t="shared" si="136"/>
        <v>6.4786132522283255E-2</v>
      </c>
      <c r="O601" s="74">
        <f t="shared" si="118"/>
        <v>0.98424002087514117</v>
      </c>
      <c r="P601" s="74">
        <f t="shared" si="119"/>
        <v>1.5759979124858825E-2</v>
      </c>
      <c r="Q601" s="24"/>
    </row>
    <row r="602" spans="1:17" ht="12.75" customHeight="1">
      <c r="A602" s="82" t="s">
        <v>90</v>
      </c>
      <c r="B602" s="54" t="s">
        <v>206</v>
      </c>
      <c r="C602" s="101">
        <f t="shared" ref="C602:N602" si="137">SUM(SUM(B559:B565)-MAX(B559:B565)-MIN(B559:B565))/5</f>
        <v>6.7065564338893074E-2</v>
      </c>
      <c r="D602" s="101">
        <f t="shared" si="137"/>
        <v>2.5043165130556648E-2</v>
      </c>
      <c r="E602" s="101">
        <f t="shared" si="137"/>
        <v>7.7289618533983334E-2</v>
      </c>
      <c r="F602" s="101">
        <f t="shared" si="137"/>
        <v>0.14959865376270484</v>
      </c>
      <c r="G602" s="101">
        <f t="shared" si="137"/>
        <v>0.18643655895979033</v>
      </c>
      <c r="H602" s="101">
        <f t="shared" si="137"/>
        <v>0.14858135689351679</v>
      </c>
      <c r="I602" s="101">
        <f t="shared" si="137"/>
        <v>8.1746939701219254E-2</v>
      </c>
      <c r="J602" s="101">
        <f t="shared" si="137"/>
        <v>5.6686365778908676E-2</v>
      </c>
      <c r="K602" s="101">
        <f t="shared" si="137"/>
        <v>4.3048954378826984E-2</v>
      </c>
      <c r="L602" s="101">
        <f t="shared" si="137"/>
        <v>4.409685524110972E-2</v>
      </c>
      <c r="M602" s="101">
        <f t="shared" si="137"/>
        <v>4.0610471443080651E-2</v>
      </c>
      <c r="N602" s="101">
        <f t="shared" si="137"/>
        <v>6.3282857646194707E-2</v>
      </c>
      <c r="O602" s="74">
        <f t="shared" si="118"/>
        <v>0.98348736180878482</v>
      </c>
      <c r="P602" s="74">
        <f t="shared" si="119"/>
        <v>1.6512638191215179E-2</v>
      </c>
      <c r="Q602" s="24"/>
    </row>
    <row r="603" spans="1:17" ht="12.75" customHeight="1">
      <c r="A603" s="82" t="s">
        <v>91</v>
      </c>
      <c r="B603" s="54" t="s">
        <v>207</v>
      </c>
      <c r="C603" s="101">
        <f t="shared" ref="C603:N603" si="138">SUM(SUM(B560:B566)-MAX(B560:B566)-MIN(B560:B566))/5</f>
        <v>4.3190575665855442E-2</v>
      </c>
      <c r="D603" s="101">
        <f t="shared" si="138"/>
        <v>2.6832844591550904E-2</v>
      </c>
      <c r="E603" s="101">
        <f t="shared" si="138"/>
        <v>7.5178055162367044E-2</v>
      </c>
      <c r="F603" s="101">
        <f t="shared" si="138"/>
        <v>0.16730062587984904</v>
      </c>
      <c r="G603" s="101">
        <f t="shared" si="138"/>
        <v>0.21331340485450417</v>
      </c>
      <c r="H603" s="101">
        <f t="shared" si="138"/>
        <v>0.15722325984913499</v>
      </c>
      <c r="I603" s="101">
        <f t="shared" si="138"/>
        <v>7.9244996242956056E-2</v>
      </c>
      <c r="J603" s="101">
        <f t="shared" si="138"/>
        <v>5.0551914448169658E-2</v>
      </c>
      <c r="K603" s="101">
        <f t="shared" si="138"/>
        <v>3.2602402052492853E-2</v>
      </c>
      <c r="L603" s="101">
        <f t="shared" si="138"/>
        <v>3.3992103977720074E-2</v>
      </c>
      <c r="M603" s="101">
        <f t="shared" si="138"/>
        <v>3.1527573459199758E-2</v>
      </c>
      <c r="N603" s="101">
        <f t="shared" si="138"/>
        <v>5.2381890405602136E-2</v>
      </c>
      <c r="O603" s="74">
        <f t="shared" si="118"/>
        <v>0.96333964658940208</v>
      </c>
      <c r="P603" s="74">
        <f t="shared" si="119"/>
        <v>3.6660353410597923E-2</v>
      </c>
      <c r="Q603" s="24"/>
    </row>
    <row r="604" spans="1:17" ht="12.75" customHeight="1">
      <c r="A604" s="82" t="s">
        <v>92</v>
      </c>
      <c r="B604" s="54" t="s">
        <v>208</v>
      </c>
      <c r="C604" s="101">
        <f t="shared" ref="C604:N604" si="139">SUM(SUM(B561:B567)-MAX(B561:B567)-MIN(B561:B567))/5</f>
        <v>2.1775085698100032E-2</v>
      </c>
      <c r="D604" s="101">
        <f t="shared" si="139"/>
        <v>2.4661545964194197E-2</v>
      </c>
      <c r="E604" s="101">
        <f t="shared" si="139"/>
        <v>7.4794543669013031E-2</v>
      </c>
      <c r="F604" s="101">
        <f t="shared" si="139"/>
        <v>0.16721251968498382</v>
      </c>
      <c r="G604" s="101">
        <f t="shared" si="139"/>
        <v>0.24646053652006944</v>
      </c>
      <c r="H604" s="101">
        <f t="shared" si="139"/>
        <v>0.16356306014105876</v>
      </c>
      <c r="I604" s="101">
        <f t="shared" si="139"/>
        <v>8.0946709968182748E-2</v>
      </c>
      <c r="J604" s="101">
        <f t="shared" si="139"/>
        <v>5.1262530642480618E-2</v>
      </c>
      <c r="K604" s="101">
        <f t="shared" si="139"/>
        <v>3.2168757908117983E-2</v>
      </c>
      <c r="L604" s="101">
        <f t="shared" si="139"/>
        <v>2.753262299278611E-2</v>
      </c>
      <c r="M604" s="101">
        <f t="shared" si="139"/>
        <v>2.3135147481835899E-2</v>
      </c>
      <c r="N604" s="101">
        <f t="shared" si="139"/>
        <v>5.2799888640007196E-2</v>
      </c>
      <c r="O604" s="74">
        <f t="shared" si="118"/>
        <v>0.96631294931082989</v>
      </c>
      <c r="P604" s="74">
        <f t="shared" si="119"/>
        <v>3.3687050689170106E-2</v>
      </c>
      <c r="Q604" s="24"/>
    </row>
    <row r="605" spans="1:17" ht="12.75" customHeight="1">
      <c r="A605" s="82" t="s">
        <v>93</v>
      </c>
      <c r="B605" s="54" t="s">
        <v>209</v>
      </c>
      <c r="C605" s="101">
        <f t="shared" ref="C605:N605" si="140">SUM(SUM(B562:B568)-MAX(B562:B568)-MIN(B562:B568))/5</f>
        <v>2.1775085698100043E-2</v>
      </c>
      <c r="D605" s="101">
        <f t="shared" si="140"/>
        <v>2.4676226618290789E-2</v>
      </c>
      <c r="E605" s="101">
        <f t="shared" si="140"/>
        <v>7.2586506430751971E-2</v>
      </c>
      <c r="F605" s="101">
        <f t="shared" si="140"/>
        <v>0.16721251968498374</v>
      </c>
      <c r="G605" s="101">
        <f t="shared" si="140"/>
        <v>0.25532594993882796</v>
      </c>
      <c r="H605" s="101">
        <f t="shared" si="140"/>
        <v>0.16207749564344778</v>
      </c>
      <c r="I605" s="101">
        <f t="shared" si="140"/>
        <v>8.4193774164749463E-2</v>
      </c>
      <c r="J605" s="101">
        <f t="shared" si="140"/>
        <v>5.1262530642480597E-2</v>
      </c>
      <c r="K605" s="101">
        <f t="shared" si="140"/>
        <v>3.2168757908117983E-2</v>
      </c>
      <c r="L605" s="101">
        <f t="shared" si="140"/>
        <v>2.5622066955706319E-2</v>
      </c>
      <c r="M605" s="101">
        <f t="shared" si="140"/>
        <v>2.2237794953400909E-2</v>
      </c>
      <c r="N605" s="101">
        <f t="shared" si="140"/>
        <v>4.4388052461463177E-2</v>
      </c>
      <c r="O605" s="74">
        <f t="shared" si="118"/>
        <v>0.96352676110032076</v>
      </c>
      <c r="P605" s="74">
        <f t="shared" si="119"/>
        <v>3.6473238899679239E-2</v>
      </c>
      <c r="Q605" s="24"/>
    </row>
    <row r="606" spans="1:17" ht="12.75" customHeight="1">
      <c r="A606" s="82" t="s">
        <v>94</v>
      </c>
      <c r="B606" s="54" t="s">
        <v>210</v>
      </c>
      <c r="C606" s="101">
        <f t="shared" ref="C606:N606" si="141">SUM(SUM(B563:B569)-MAX(B563:B569)-MIN(B563:B569))/5</f>
        <v>2.5250200602148654E-2</v>
      </c>
      <c r="D606" s="101">
        <f t="shared" si="141"/>
        <v>2.7385970862242363E-2</v>
      </c>
      <c r="E606" s="101">
        <f t="shared" si="141"/>
        <v>7.5025083652934366E-2</v>
      </c>
      <c r="F606" s="101">
        <f t="shared" si="141"/>
        <v>0.1691607197712976</v>
      </c>
      <c r="G606" s="101">
        <f t="shared" si="141"/>
        <v>0.23775611205849465</v>
      </c>
      <c r="H606" s="101">
        <f t="shared" si="141"/>
        <v>0.17269613260556144</v>
      </c>
      <c r="I606" s="101">
        <f t="shared" si="141"/>
        <v>8.3376106653426901E-2</v>
      </c>
      <c r="J606" s="101">
        <f t="shared" si="141"/>
        <v>5.8720188687413397E-2</v>
      </c>
      <c r="K606" s="101">
        <f t="shared" si="141"/>
        <v>3.467681070871801E-2</v>
      </c>
      <c r="L606" s="101">
        <f t="shared" si="141"/>
        <v>2.3116170159235401E-2</v>
      </c>
      <c r="M606" s="101">
        <f t="shared" si="141"/>
        <v>2.0236221983448526E-2</v>
      </c>
      <c r="N606" s="101">
        <f t="shared" si="141"/>
        <v>3.8310008793690745E-2</v>
      </c>
      <c r="O606" s="74">
        <f t="shared" si="118"/>
        <v>0.96570972653861198</v>
      </c>
      <c r="P606" s="74">
        <f t="shared" si="119"/>
        <v>3.4290273461388021E-2</v>
      </c>
      <c r="Q606" s="24"/>
    </row>
    <row r="607" spans="1:17" ht="12.75" customHeight="1">
      <c r="A607" s="82" t="s">
        <v>95</v>
      </c>
      <c r="B607" s="54" t="s">
        <v>211</v>
      </c>
      <c r="C607" s="101">
        <f t="shared" ref="C607:N607" si="142">SUM(SUM(B564:B570)-MAX(B564:B570)-MIN(B564:B570))/5</f>
        <v>2.2812712821711351E-2</v>
      </c>
      <c r="D607" s="101">
        <f t="shared" si="142"/>
        <v>2.6700194353316154E-2</v>
      </c>
      <c r="E607" s="101">
        <f t="shared" si="142"/>
        <v>6.7782486275431944E-2</v>
      </c>
      <c r="F607" s="101">
        <f t="shared" si="142"/>
        <v>0.15477774705830186</v>
      </c>
      <c r="G607" s="101">
        <f t="shared" si="142"/>
        <v>0.23148574900629693</v>
      </c>
      <c r="H607" s="101">
        <f t="shared" si="142"/>
        <v>0.17676395377562415</v>
      </c>
      <c r="I607" s="101">
        <f t="shared" si="142"/>
        <v>8.9868395609925558E-2</v>
      </c>
      <c r="J607" s="101">
        <f t="shared" si="142"/>
        <v>6.4121196883356726E-2</v>
      </c>
      <c r="K607" s="101">
        <f t="shared" si="142"/>
        <v>4.0125284824698591E-2</v>
      </c>
      <c r="L607" s="101">
        <f t="shared" si="142"/>
        <v>3.0009022903486886E-2</v>
      </c>
      <c r="M607" s="101">
        <f t="shared" si="142"/>
        <v>2.087614039471538E-2</v>
      </c>
      <c r="N607" s="101">
        <f t="shared" si="142"/>
        <v>4.1579327156517056E-2</v>
      </c>
      <c r="O607" s="74">
        <f>SUM(C607:N607)</f>
        <v>0.96690221106338248</v>
      </c>
      <c r="P607" s="74">
        <f t="shared" si="119"/>
        <v>3.3097788936617523E-2</v>
      </c>
      <c r="Q607" s="24"/>
    </row>
    <row r="608" spans="1:17" ht="12.75" customHeight="1">
      <c r="A608" s="82" t="s">
        <v>114</v>
      </c>
      <c r="B608" s="82" t="s">
        <v>212</v>
      </c>
      <c r="C608" s="101">
        <f t="shared" ref="C608:N608" si="143">SUM(SUM(B565:B571)-MAX(B565:B571)-MIN(B565:B571))/5</f>
        <v>1.6862780479048073E-2</v>
      </c>
      <c r="D608" s="101">
        <f t="shared" si="143"/>
        <v>2.6052345079423112E-2</v>
      </c>
      <c r="E608" s="101">
        <f t="shared" si="143"/>
        <v>6.665674677129052E-2</v>
      </c>
      <c r="F608" s="101">
        <f t="shared" si="143"/>
        <v>0.1566076252764417</v>
      </c>
      <c r="G608" s="101">
        <f t="shared" si="143"/>
        <v>0.23516133244823414</v>
      </c>
      <c r="H608" s="101">
        <f t="shared" si="143"/>
        <v>0.1811587857291965</v>
      </c>
      <c r="I608" s="101">
        <f t="shared" si="143"/>
        <v>9.4765927973816361E-2</v>
      </c>
      <c r="J608" s="101">
        <f t="shared" si="143"/>
        <v>7.046632095455832E-2</v>
      </c>
      <c r="K608" s="101">
        <f t="shared" si="143"/>
        <v>4.7086880356007312E-2</v>
      </c>
      <c r="L608" s="101">
        <f t="shared" si="143"/>
        <v>2.7165116046722539E-2</v>
      </c>
      <c r="M608" s="101">
        <f t="shared" si="143"/>
        <v>2.0012842156072304E-2</v>
      </c>
      <c r="N608" s="101">
        <f t="shared" si="143"/>
        <v>4.0631777007437135E-2</v>
      </c>
      <c r="O608" s="74">
        <f>SUM(C608:N608)</f>
        <v>0.98262848027824801</v>
      </c>
      <c r="P608" s="74">
        <f>1-O608</f>
        <v>1.7371519721751993E-2</v>
      </c>
      <c r="Q608" s="24"/>
    </row>
    <row r="609" spans="1:17" ht="12.75" customHeight="1">
      <c r="A609" s="82" t="s">
        <v>120</v>
      </c>
      <c r="B609" s="54" t="s">
        <v>213</v>
      </c>
      <c r="C609" s="101">
        <f t="shared" ref="C609:N609" si="144">SUM(SUM(B566:B572)-MAX(B566:B572)-MIN(B566:B572))/5</f>
        <v>1.2974090911368358E-2</v>
      </c>
      <c r="D609" s="101">
        <f t="shared" si="144"/>
        <v>2.5959789905243051E-2</v>
      </c>
      <c r="E609" s="101">
        <f t="shared" si="144"/>
        <v>6.6656746771290534E-2</v>
      </c>
      <c r="F609" s="101">
        <f t="shared" si="144"/>
        <v>0.14972121855027445</v>
      </c>
      <c r="G609" s="101">
        <f t="shared" si="144"/>
        <v>0.21537131636998835</v>
      </c>
      <c r="H609" s="101">
        <f t="shared" si="144"/>
        <v>0.19543964658068533</v>
      </c>
      <c r="I609" s="101">
        <f t="shared" si="144"/>
        <v>9.4901609117194127E-2</v>
      </c>
      <c r="J609" s="101">
        <f t="shared" si="144"/>
        <v>7.046632095455832E-2</v>
      </c>
      <c r="K609" s="101">
        <f t="shared" si="144"/>
        <v>4.7077599997837213E-2</v>
      </c>
      <c r="L609" s="101">
        <f t="shared" si="144"/>
        <v>2.8905315908144297E-2</v>
      </c>
      <c r="M609" s="101">
        <f t="shared" si="144"/>
        <v>2.2739549707573234E-2</v>
      </c>
      <c r="N609" s="101">
        <f t="shared" si="144"/>
        <v>4.6667220912534751E-2</v>
      </c>
      <c r="O609" s="74">
        <f>SUM(C609:N609)</f>
        <v>0.97688042568669187</v>
      </c>
      <c r="P609" s="74">
        <f>1-O609</f>
        <v>2.3119574313308133E-2</v>
      </c>
      <c r="Q609" s="24"/>
    </row>
    <row r="610" spans="1:17" ht="12.75" customHeight="1">
      <c r="A610" s="82" t="s">
        <v>121</v>
      </c>
      <c r="B610" s="82" t="s">
        <v>242</v>
      </c>
      <c r="C610" s="101">
        <f t="shared" ref="C610:N610" si="145">SUM(SUM(B567:B573)-MAX(B567:B573)-MIN(B567:B573))/5</f>
        <v>1.5758998007618253E-2</v>
      </c>
      <c r="D610" s="101">
        <f t="shared" si="145"/>
        <v>2.8357483479248175E-2</v>
      </c>
      <c r="E610" s="101">
        <f t="shared" si="145"/>
        <v>7.5808492513380871E-2</v>
      </c>
      <c r="F610" s="101">
        <f t="shared" si="145"/>
        <v>0.14972121855027448</v>
      </c>
      <c r="G610" s="101">
        <f t="shared" si="145"/>
        <v>0.20854459600672551</v>
      </c>
      <c r="H610" s="101">
        <f t="shared" si="145"/>
        <v>0.17922374032981958</v>
      </c>
      <c r="I610" s="101">
        <f t="shared" si="145"/>
        <v>9.4905055678246641E-2</v>
      </c>
      <c r="J610" s="101">
        <f t="shared" si="145"/>
        <v>7.1200286835645984E-2</v>
      </c>
      <c r="K610" s="101">
        <f t="shared" si="145"/>
        <v>4.9241556374494663E-2</v>
      </c>
      <c r="L610" s="101">
        <f t="shared" si="145"/>
        <v>3.1707771335508998E-2</v>
      </c>
      <c r="M610" s="101">
        <f t="shared" si="145"/>
        <v>2.4958976278260707E-2</v>
      </c>
      <c r="N610" s="101">
        <f t="shared" si="145"/>
        <v>4.7250571009438525E-2</v>
      </c>
      <c r="O610" s="402">
        <f>SUM(C610:N610)</f>
        <v>0.97667874639866226</v>
      </c>
      <c r="P610" s="402">
        <f>1-O610</f>
        <v>2.3321253601337744E-2</v>
      </c>
      <c r="Q610" s="24"/>
    </row>
    <row r="611" spans="1:17" ht="12.75" customHeight="1">
      <c r="A611" s="82" t="s">
        <v>263</v>
      </c>
      <c r="B611" s="82" t="s">
        <v>264</v>
      </c>
      <c r="C611" s="101">
        <f t="shared" ref="C611:N611" si="146">SUM(SUM(B568:B574)-MAX(B568:B574)-MIN(B568:B574))/5</f>
        <v>2.284153051036044E-2</v>
      </c>
      <c r="D611" s="101">
        <f t="shared" si="146"/>
        <v>2.8091342622592552E-2</v>
      </c>
      <c r="E611" s="101">
        <f t="shared" si="146"/>
        <v>7.0967616527685046E-2</v>
      </c>
      <c r="F611" s="101">
        <f t="shared" si="146"/>
        <v>0.1643398864623194</v>
      </c>
      <c r="G611" s="101">
        <f t="shared" si="146"/>
        <v>0.19222955782548173</v>
      </c>
      <c r="H611" s="101">
        <f t="shared" si="146"/>
        <v>0.18658882797911724</v>
      </c>
      <c r="I611" s="101">
        <f t="shared" si="146"/>
        <v>8.833966110204941E-2</v>
      </c>
      <c r="J611" s="101">
        <f t="shared" si="146"/>
        <v>7.2698234865131536E-2</v>
      </c>
      <c r="K611" s="101">
        <f t="shared" si="146"/>
        <v>4.7417715857001955E-2</v>
      </c>
      <c r="L611" s="101">
        <f t="shared" si="146"/>
        <v>3.1707771335508998E-2</v>
      </c>
      <c r="M611" s="101">
        <f t="shared" si="146"/>
        <v>2.5313169593991242E-2</v>
      </c>
      <c r="N611" s="101">
        <f t="shared" si="146"/>
        <v>4.9721975794318994E-2</v>
      </c>
      <c r="O611" s="402">
        <f t="shared" ref="O611:O613" si="147">SUM(C611:N611)</f>
        <v>0.98025729047555843</v>
      </c>
      <c r="P611" s="402">
        <f t="shared" ref="P611:P613" si="148">1-O611</f>
        <v>1.9742709524441571E-2</v>
      </c>
      <c r="Q611" s="24"/>
    </row>
    <row r="612" spans="1:17" ht="12.75" customHeight="1">
      <c r="A612" s="82" t="s">
        <v>357</v>
      </c>
      <c r="B612" s="82" t="s">
        <v>358</v>
      </c>
      <c r="C612" s="101">
        <f t="shared" ref="C612:N612" si="149">SUM(SUM(B569:B575)-MAX(B569:B575)-MIN(B569:B575))/5</f>
        <v>1.7146476805260848E-2</v>
      </c>
      <c r="D612" s="101">
        <f t="shared" si="149"/>
        <v>2.9028279323857507E-2</v>
      </c>
      <c r="E612" s="101">
        <f t="shared" si="149"/>
        <v>7.0967616527685046E-2</v>
      </c>
      <c r="F612" s="101">
        <f t="shared" si="149"/>
        <v>0.16433988646231931</v>
      </c>
      <c r="G612" s="101">
        <f t="shared" si="149"/>
        <v>0.18492917354282098</v>
      </c>
      <c r="H612" s="101">
        <f t="shared" si="149"/>
        <v>0.19115163459812617</v>
      </c>
      <c r="I612" s="101">
        <f t="shared" si="149"/>
        <v>9.1375476251710663E-2</v>
      </c>
      <c r="J612" s="101">
        <f t="shared" si="149"/>
        <v>6.8635173546452946E-2</v>
      </c>
      <c r="K612" s="101">
        <f t="shared" si="149"/>
        <v>4.5678633495927622E-2</v>
      </c>
      <c r="L612" s="101">
        <f t="shared" si="149"/>
        <v>3.4284680433920814E-2</v>
      </c>
      <c r="M612" s="101">
        <f t="shared" si="149"/>
        <v>2.653196818694804E-2</v>
      </c>
      <c r="N612" s="101">
        <f t="shared" si="149"/>
        <v>5.7077999405562671E-2</v>
      </c>
      <c r="O612" s="402">
        <f>SUM(C612:N612)</f>
        <v>0.98114699858059273</v>
      </c>
      <c r="P612" s="402">
        <f>1-O612</f>
        <v>1.8853001419407267E-2</v>
      </c>
      <c r="Q612" s="24"/>
    </row>
    <row r="613" spans="1:17" ht="12.75" customHeight="1" thickBot="1">
      <c r="A613" s="157" t="s">
        <v>383</v>
      </c>
      <c r="B613" s="157" t="s">
        <v>388</v>
      </c>
      <c r="C613" s="156">
        <f t="shared" ref="C613:N613" si="150">SUM(SUM(B570:B576)-MAX(B570:B576)-MIN(B570:B576))/5</f>
        <v>1.6715122550054275E-2</v>
      </c>
      <c r="D613" s="156">
        <f t="shared" si="150"/>
        <v>3.0363380346914871E-2</v>
      </c>
      <c r="E613" s="156">
        <f t="shared" si="150"/>
        <v>7.6544050941938682E-2</v>
      </c>
      <c r="F613" s="156">
        <f t="shared" si="150"/>
        <v>0.16342261087835103</v>
      </c>
      <c r="G613" s="156">
        <f t="shared" si="150"/>
        <v>0.19147419585679318</v>
      </c>
      <c r="H613" s="156">
        <f t="shared" si="150"/>
        <v>0.18786304402551032</v>
      </c>
      <c r="I613" s="156">
        <f t="shared" si="150"/>
        <v>9.1235086810349544E-2</v>
      </c>
      <c r="J613" s="156">
        <f t="shared" si="150"/>
        <v>5.7999908183003782E-2</v>
      </c>
      <c r="K613" s="156">
        <f t="shared" si="150"/>
        <v>4.1180698561788742E-2</v>
      </c>
      <c r="L613" s="156">
        <f t="shared" si="150"/>
        <v>3.4473821828864146E-2</v>
      </c>
      <c r="M613" s="156">
        <f t="shared" si="150"/>
        <v>2.6330283948015887E-2</v>
      </c>
      <c r="N613" s="156">
        <f t="shared" si="150"/>
        <v>6.4182479462094391E-2</v>
      </c>
      <c r="O613" s="403">
        <f t="shared" si="147"/>
        <v>0.98178468339367886</v>
      </c>
      <c r="P613" s="403">
        <f t="shared" si="148"/>
        <v>1.8215316606321141E-2</v>
      </c>
      <c r="Q613" s="24"/>
    </row>
    <row r="614" spans="1:17" ht="12.75" customHeight="1">
      <c r="A614" s="211" t="s">
        <v>270</v>
      </c>
      <c r="B614" s="211"/>
      <c r="C614" s="211"/>
      <c r="D614" s="211"/>
      <c r="E614" s="211"/>
      <c r="F614" s="211"/>
      <c r="G614" s="211"/>
      <c r="H614" s="211"/>
      <c r="I614" s="211"/>
      <c r="J614" s="211"/>
      <c r="K614" s="211"/>
      <c r="L614" s="211"/>
      <c r="M614" s="211"/>
      <c r="N614" s="211"/>
      <c r="O614" s="82"/>
      <c r="P614" s="24"/>
      <c r="Q614" s="24"/>
    </row>
    <row r="615" spans="1:17" ht="12.75" customHeight="1">
      <c r="P615" s="24"/>
      <c r="Q615" s="24"/>
    </row>
    <row r="616" spans="1:17" ht="12.75" customHeight="1" thickBot="1">
      <c r="A616" s="8" t="s">
        <v>389</v>
      </c>
      <c r="B616" s="8"/>
      <c r="C616" s="8"/>
      <c r="D616" s="8"/>
      <c r="E616" s="8"/>
      <c r="F616" s="8"/>
      <c r="G616" s="8"/>
      <c r="H616" s="9"/>
      <c r="I616" s="9"/>
      <c r="J616" s="9"/>
      <c r="K616" s="9"/>
      <c r="L616" s="9"/>
      <c r="M616" s="9"/>
      <c r="N616" s="9"/>
      <c r="O616" s="9"/>
      <c r="P616" s="24"/>
      <c r="Q616" s="24"/>
    </row>
    <row r="617" spans="1:17" ht="12.75" customHeight="1" thickBot="1">
      <c r="A617" s="215" t="s">
        <v>83</v>
      </c>
      <c r="B617" s="216" t="s">
        <v>293</v>
      </c>
      <c r="C617" s="9"/>
      <c r="D617" s="9"/>
      <c r="E617" s="9"/>
      <c r="F617" s="9"/>
      <c r="G617" s="9"/>
      <c r="H617" s="166" t="s">
        <v>123</v>
      </c>
      <c r="I617" s="9"/>
      <c r="J617" s="9"/>
      <c r="K617" s="9"/>
      <c r="L617" s="9"/>
      <c r="M617" s="9"/>
      <c r="N617" s="9"/>
      <c r="O617" s="115"/>
      <c r="P617" s="24"/>
      <c r="Q617" s="24"/>
    </row>
    <row r="618" spans="1:17" ht="12.75" customHeight="1" thickBot="1">
      <c r="A618" s="203" t="s">
        <v>38</v>
      </c>
      <c r="B618" s="114" t="s">
        <v>294</v>
      </c>
      <c r="C618" s="331" t="s">
        <v>106</v>
      </c>
      <c r="D618" s="331" t="s">
        <v>82</v>
      </c>
      <c r="E618" s="331" t="s">
        <v>52</v>
      </c>
      <c r="F618" s="331" t="s">
        <v>102</v>
      </c>
      <c r="G618" s="331" t="s">
        <v>100</v>
      </c>
      <c r="H618" s="331" t="s">
        <v>103</v>
      </c>
      <c r="I618" s="331" t="s">
        <v>107</v>
      </c>
      <c r="J618" s="331" t="s">
        <v>101</v>
      </c>
      <c r="K618" s="331" t="s">
        <v>104</v>
      </c>
      <c r="L618" s="331" t="s">
        <v>18</v>
      </c>
      <c r="M618" s="331" t="s">
        <v>105</v>
      </c>
      <c r="N618" s="331" t="s">
        <v>19</v>
      </c>
      <c r="O618" s="117" t="s">
        <v>15</v>
      </c>
      <c r="P618" s="24"/>
      <c r="Q618" s="24"/>
    </row>
    <row r="619" spans="1:17" ht="12.75" customHeight="1">
      <c r="H619" s="231" t="s">
        <v>7</v>
      </c>
      <c r="P619" s="24"/>
      <c r="Q619" s="24"/>
    </row>
    <row r="620" spans="1:17" ht="12.75" customHeight="1">
      <c r="A620" t="s">
        <v>71</v>
      </c>
      <c r="B620" t="s">
        <v>187</v>
      </c>
      <c r="C620" s="101">
        <f t="shared" ref="C620:N620" si="151">((C583/$O583)*($P583))+C583</f>
        <v>3.7332573523164048E-2</v>
      </c>
      <c r="D620" s="101">
        <f t="shared" si="151"/>
        <v>6.19662105360093E-2</v>
      </c>
      <c r="E620" s="101">
        <f t="shared" si="151"/>
        <v>0.13638903771306193</v>
      </c>
      <c r="F620" s="101">
        <f t="shared" si="151"/>
        <v>0.20224789434386317</v>
      </c>
      <c r="G620" s="101">
        <f t="shared" si="151"/>
        <v>0.18097964911191325</v>
      </c>
      <c r="H620" s="101">
        <f t="shared" si="151"/>
        <v>0.14326271093652126</v>
      </c>
      <c r="I620" s="101">
        <f t="shared" si="151"/>
        <v>7.7910385382680025E-2</v>
      </c>
      <c r="J620" s="101">
        <f t="shared" si="151"/>
        <v>5.5104379434106274E-2</v>
      </c>
      <c r="K620" s="101">
        <f t="shared" si="151"/>
        <v>3.7791232936084426E-2</v>
      </c>
      <c r="L620" s="101">
        <f t="shared" si="151"/>
        <v>2.894270578289768E-2</v>
      </c>
      <c r="M620" s="101">
        <f t="shared" si="151"/>
        <v>2.2287268487385894E-2</v>
      </c>
      <c r="N620" s="101">
        <f t="shared" si="151"/>
        <v>1.5785951812312845E-2</v>
      </c>
      <c r="O620" s="101">
        <f>SUM(C620:N620)</f>
        <v>1.0000000000000002</v>
      </c>
      <c r="P620" s="24"/>
      <c r="Q620" s="24"/>
    </row>
    <row r="621" spans="1:17" ht="12.75" customHeight="1">
      <c r="A621" t="s">
        <v>72</v>
      </c>
      <c r="B621" t="s">
        <v>188</v>
      </c>
      <c r="C621" s="101">
        <f t="shared" ref="C621:N621" si="152">((C584/$O584)*($P584))+C584</f>
        <v>4.1893325624852366E-2</v>
      </c>
      <c r="D621" s="101">
        <f t="shared" si="152"/>
        <v>5.6887294861244352E-2</v>
      </c>
      <c r="E621" s="101">
        <f t="shared" si="152"/>
        <v>0.12833455815345976</v>
      </c>
      <c r="F621" s="101">
        <f t="shared" si="152"/>
        <v>0.20192798354869909</v>
      </c>
      <c r="G621" s="101">
        <f t="shared" si="152"/>
        <v>0.19543625274307086</v>
      </c>
      <c r="H621" s="101">
        <f t="shared" si="152"/>
        <v>0.1422485821557839</v>
      </c>
      <c r="I621" s="101">
        <f t="shared" si="152"/>
        <v>7.9021306153186491E-2</v>
      </c>
      <c r="J621" s="101">
        <f t="shared" si="152"/>
        <v>5.454271679230694E-2</v>
      </c>
      <c r="K621" s="101">
        <f t="shared" si="152"/>
        <v>3.7523716171048382E-2</v>
      </c>
      <c r="L621" s="101">
        <f t="shared" si="152"/>
        <v>2.5379130343935463E-2</v>
      </c>
      <c r="M621" s="101">
        <f t="shared" si="152"/>
        <v>2.1130927313202836E-2</v>
      </c>
      <c r="N621" s="101">
        <f t="shared" si="152"/>
        <v>1.5674206139209588E-2</v>
      </c>
      <c r="O621" s="101">
        <f t="shared" ref="O621:O643" si="153">SUM(C621:N621)</f>
        <v>1</v>
      </c>
      <c r="P621" s="24"/>
      <c r="Q621" s="24"/>
    </row>
    <row r="622" spans="1:17" ht="12.75" customHeight="1">
      <c r="A622" t="s">
        <v>73</v>
      </c>
      <c r="B622" t="s">
        <v>189</v>
      </c>
      <c r="C622" s="101">
        <f t="shared" ref="C622:N622" si="154">((C585/$O585)*($P585))+C585</f>
        <v>3.8817055676237132E-2</v>
      </c>
      <c r="D622" s="101">
        <f t="shared" si="154"/>
        <v>5.5946803873614975E-2</v>
      </c>
      <c r="E622" s="101">
        <f t="shared" si="154"/>
        <v>0.13734125142750406</v>
      </c>
      <c r="F622" s="101">
        <f t="shared" si="154"/>
        <v>0.20791658745025945</v>
      </c>
      <c r="G622" s="101">
        <f t="shared" si="154"/>
        <v>0.19936543222738223</v>
      </c>
      <c r="H622" s="101">
        <f t="shared" si="154"/>
        <v>0.1488371646004584</v>
      </c>
      <c r="I622" s="101">
        <f t="shared" si="154"/>
        <v>6.7693355438223066E-2</v>
      </c>
      <c r="J622" s="101">
        <f t="shared" si="154"/>
        <v>4.9516377701721598E-2</v>
      </c>
      <c r="K622" s="101">
        <f t="shared" si="154"/>
        <v>3.5622131498941993E-2</v>
      </c>
      <c r="L622" s="101">
        <f t="shared" si="154"/>
        <v>2.2693699152855178E-2</v>
      </c>
      <c r="M622" s="101">
        <f t="shared" si="154"/>
        <v>2.0748127601126119E-2</v>
      </c>
      <c r="N622" s="101">
        <f t="shared" si="154"/>
        <v>1.5502013351675854E-2</v>
      </c>
      <c r="O622" s="101">
        <f t="shared" si="153"/>
        <v>1</v>
      </c>
      <c r="P622" s="24"/>
      <c r="Q622" s="24"/>
    </row>
    <row r="623" spans="1:17" ht="12.75" customHeight="1">
      <c r="A623" t="s">
        <v>74</v>
      </c>
      <c r="B623" t="s">
        <v>190</v>
      </c>
      <c r="C623" s="101">
        <f t="shared" ref="C623:N623" si="155">((C586/$O586)*($P586))+C586</f>
        <v>3.7871001265208565E-2</v>
      </c>
      <c r="D623" s="101">
        <f t="shared" si="155"/>
        <v>5.5728029870537675E-2</v>
      </c>
      <c r="E623" s="101">
        <f t="shared" si="155"/>
        <v>0.13333087719884767</v>
      </c>
      <c r="F623" s="101">
        <f t="shared" si="155"/>
        <v>0.19926659573038413</v>
      </c>
      <c r="G623" s="101">
        <f t="shared" si="155"/>
        <v>0.19858583499101204</v>
      </c>
      <c r="H623" s="101">
        <f t="shared" si="155"/>
        <v>0.15938347268035916</v>
      </c>
      <c r="I623" s="101">
        <f t="shared" si="155"/>
        <v>7.2038354867576149E-2</v>
      </c>
      <c r="J623" s="101">
        <f t="shared" si="155"/>
        <v>5.0893014812231269E-2</v>
      </c>
      <c r="K623" s="101">
        <f t="shared" si="155"/>
        <v>3.2326481617108292E-2</v>
      </c>
      <c r="L623" s="101">
        <f t="shared" si="155"/>
        <v>2.4176226308250188E-2</v>
      </c>
      <c r="M623" s="101">
        <f t="shared" si="155"/>
        <v>2.0666994263430705E-2</v>
      </c>
      <c r="N623" s="101">
        <f t="shared" si="155"/>
        <v>1.5733116395054102E-2</v>
      </c>
      <c r="O623" s="101">
        <f t="shared" si="153"/>
        <v>1</v>
      </c>
      <c r="P623" s="24"/>
      <c r="Q623" s="24"/>
    </row>
    <row r="624" spans="1:17" ht="12.75" customHeight="1">
      <c r="A624" t="s">
        <v>75</v>
      </c>
      <c r="B624" t="s">
        <v>191</v>
      </c>
      <c r="C624" s="101">
        <f t="shared" ref="C624:N624" si="156">((C587/$O587)*($P587))+C587</f>
        <v>3.3059330354173029E-2</v>
      </c>
      <c r="D624" s="101">
        <f t="shared" si="156"/>
        <v>5.2895541010555443E-2</v>
      </c>
      <c r="E624" s="101">
        <f t="shared" si="156"/>
        <v>0.12500836824275993</v>
      </c>
      <c r="F624" s="101">
        <f t="shared" si="156"/>
        <v>0.18892876805353867</v>
      </c>
      <c r="G624" s="101">
        <f t="shared" si="156"/>
        <v>0.19479546460715949</v>
      </c>
      <c r="H624" s="101">
        <f t="shared" si="156"/>
        <v>0.15701512570120968</v>
      </c>
      <c r="I624" s="101">
        <f t="shared" si="156"/>
        <v>8.2559531495992503E-2</v>
      </c>
      <c r="J624" s="101">
        <f t="shared" si="156"/>
        <v>5.9897922681819947E-2</v>
      </c>
      <c r="K624" s="101">
        <f t="shared" si="156"/>
        <v>3.5720436515836555E-2</v>
      </c>
      <c r="L624" s="101">
        <f t="shared" si="156"/>
        <v>2.7764071946992187E-2</v>
      </c>
      <c r="M624" s="101">
        <f t="shared" si="156"/>
        <v>2.4279043234998781E-2</v>
      </c>
      <c r="N624" s="101">
        <f t="shared" si="156"/>
        <v>1.8076396154963773E-2</v>
      </c>
      <c r="O624" s="101">
        <f t="shared" si="153"/>
        <v>0.99999999999999989</v>
      </c>
      <c r="P624" s="24"/>
      <c r="Q624" s="24"/>
    </row>
    <row r="625" spans="1:17" ht="12.75" customHeight="1">
      <c r="A625" t="s">
        <v>76</v>
      </c>
      <c r="B625" t="s">
        <v>192</v>
      </c>
      <c r="C625" s="101">
        <f t="shared" ref="C625:N625" si="157">((C588/$O588)*($P588))+C588</f>
        <v>3.296391639970575E-2</v>
      </c>
      <c r="D625" s="101">
        <f t="shared" si="157"/>
        <v>5.0251472121361274E-2</v>
      </c>
      <c r="E625" s="101">
        <f t="shared" si="157"/>
        <v>0.11895224935461642</v>
      </c>
      <c r="F625" s="101">
        <f t="shared" si="157"/>
        <v>0.19253478403972621</v>
      </c>
      <c r="G625" s="101">
        <f t="shared" si="157"/>
        <v>0.19639003482850934</v>
      </c>
      <c r="H625" s="101">
        <f t="shared" si="157"/>
        <v>0.15569094678401538</v>
      </c>
      <c r="I625" s="101">
        <f t="shared" si="157"/>
        <v>7.9156313816905549E-2</v>
      </c>
      <c r="J625" s="101">
        <f t="shared" si="157"/>
        <v>5.9032408114300647E-2</v>
      </c>
      <c r="K625" s="101">
        <f t="shared" si="157"/>
        <v>3.5829584294243086E-2</v>
      </c>
      <c r="L625" s="101">
        <f t="shared" si="157"/>
        <v>3.1267216755715012E-2</v>
      </c>
      <c r="M625" s="101">
        <f t="shared" si="157"/>
        <v>2.7346583768529966E-2</v>
      </c>
      <c r="N625" s="101">
        <f t="shared" si="157"/>
        <v>2.0584489722371258E-2</v>
      </c>
      <c r="O625" s="101">
        <f t="shared" si="153"/>
        <v>0.99999999999999989</v>
      </c>
      <c r="P625" s="24"/>
      <c r="Q625" s="24"/>
    </row>
    <row r="626" spans="1:17" ht="12.75" customHeight="1">
      <c r="A626" t="s">
        <v>77</v>
      </c>
      <c r="B626" t="s">
        <v>193</v>
      </c>
      <c r="C626" s="101">
        <f t="shared" ref="C626:N626" si="158">((C589/$O589)*($P589))+C589</f>
        <v>3.4012549769308932E-2</v>
      </c>
      <c r="D626" s="101">
        <f t="shared" si="158"/>
        <v>4.9183451173445816E-2</v>
      </c>
      <c r="E626" s="101">
        <f t="shared" si="158"/>
        <v>0.12092129554351073</v>
      </c>
      <c r="F626" s="101">
        <f t="shared" si="158"/>
        <v>0.19154024739124587</v>
      </c>
      <c r="G626" s="101">
        <f t="shared" si="158"/>
        <v>0.19297021900369146</v>
      </c>
      <c r="H626" s="101">
        <f t="shared" si="158"/>
        <v>0.15476543075744897</v>
      </c>
      <c r="I626" s="101">
        <f t="shared" si="158"/>
        <v>8.4493147940926841E-2</v>
      </c>
      <c r="J626" s="101">
        <f t="shared" si="158"/>
        <v>5.4245737130834464E-2</v>
      </c>
      <c r="K626" s="101">
        <f t="shared" si="158"/>
        <v>3.5827201187017384E-2</v>
      </c>
      <c r="L626" s="101">
        <f t="shared" si="158"/>
        <v>3.1096968874784175E-2</v>
      </c>
      <c r="M626" s="101">
        <f t="shared" si="158"/>
        <v>2.7927321092667937E-2</v>
      </c>
      <c r="N626" s="101">
        <f t="shared" si="158"/>
        <v>2.3016430135117411E-2</v>
      </c>
      <c r="O626" s="101">
        <f t="shared" si="153"/>
        <v>1</v>
      </c>
      <c r="P626" s="24"/>
      <c r="Q626" s="24"/>
    </row>
    <row r="627" spans="1:17" ht="12.75" customHeight="1">
      <c r="A627" t="s">
        <v>78</v>
      </c>
      <c r="B627" t="s">
        <v>194</v>
      </c>
      <c r="C627" s="101">
        <f t="shared" ref="C627:N627" si="159">((C590/$O590)*($P590))+C590</f>
        <v>3.9007568486733903E-2</v>
      </c>
      <c r="D627" s="101">
        <f t="shared" si="159"/>
        <v>4.8893003806910432E-2</v>
      </c>
      <c r="E627" s="101">
        <f t="shared" si="159"/>
        <v>0.12140826372351493</v>
      </c>
      <c r="F627" s="101">
        <f t="shared" si="159"/>
        <v>0.18207275745054821</v>
      </c>
      <c r="G627" s="101">
        <f t="shared" si="159"/>
        <v>0.17953547576032075</v>
      </c>
      <c r="H627" s="101">
        <f t="shared" si="159"/>
        <v>0.15485975490709489</v>
      </c>
      <c r="I627" s="101">
        <f t="shared" si="159"/>
        <v>8.3387230701769691E-2</v>
      </c>
      <c r="J627" s="101">
        <f t="shared" si="159"/>
        <v>6.1076243009446474E-2</v>
      </c>
      <c r="K627" s="101">
        <f t="shared" si="159"/>
        <v>3.6434444665849886E-2</v>
      </c>
      <c r="L627" s="101">
        <f t="shared" si="159"/>
        <v>3.1742986700809536E-2</v>
      </c>
      <c r="M627" s="101">
        <f t="shared" si="159"/>
        <v>3.3738920915020627E-2</v>
      </c>
      <c r="N627" s="101">
        <f t="shared" si="159"/>
        <v>2.7843349871980737E-2</v>
      </c>
      <c r="O627" s="101">
        <f t="shared" si="153"/>
        <v>1.0000000000000002</v>
      </c>
      <c r="P627" s="24"/>
      <c r="Q627" s="24"/>
    </row>
    <row r="628" spans="1:17" ht="12.75" customHeight="1">
      <c r="A628" t="s">
        <v>79</v>
      </c>
      <c r="B628" t="s">
        <v>195</v>
      </c>
      <c r="C628" s="101">
        <f t="shared" ref="C628:N628" si="160">((C591/$O591)*($P591))+C591</f>
        <v>3.649799875510526E-2</v>
      </c>
      <c r="D628" s="101">
        <f t="shared" si="160"/>
        <v>4.70946857982322E-2</v>
      </c>
      <c r="E628" s="101">
        <f t="shared" si="160"/>
        <v>0.10921558881953554</v>
      </c>
      <c r="F628" s="101">
        <f t="shared" si="160"/>
        <v>0.1791209989630716</v>
      </c>
      <c r="G628" s="101">
        <f t="shared" si="160"/>
        <v>0.17222669593229775</v>
      </c>
      <c r="H628" s="101">
        <f t="shared" si="160"/>
        <v>0.15420924113259288</v>
      </c>
      <c r="I628" s="101">
        <f t="shared" si="160"/>
        <v>8.6366861663204939E-2</v>
      </c>
      <c r="J628" s="101">
        <f t="shared" si="160"/>
        <v>6.7550320110811427E-2</v>
      </c>
      <c r="K628" s="101">
        <f t="shared" si="160"/>
        <v>3.9110377948805133E-2</v>
      </c>
      <c r="L628" s="101">
        <f t="shared" si="160"/>
        <v>3.7912724688146535E-2</v>
      </c>
      <c r="M628" s="101">
        <f t="shared" si="160"/>
        <v>4.0928284848781971E-2</v>
      </c>
      <c r="N628" s="101">
        <f t="shared" si="160"/>
        <v>2.9766221339414721E-2</v>
      </c>
      <c r="O628" s="101">
        <f t="shared" si="153"/>
        <v>1</v>
      </c>
      <c r="P628" s="24"/>
      <c r="Q628" s="24"/>
    </row>
    <row r="629" spans="1:17" ht="12.75" customHeight="1">
      <c r="A629" t="s">
        <v>80</v>
      </c>
      <c r="B629" t="s">
        <v>196</v>
      </c>
      <c r="C629" s="101">
        <f t="shared" ref="C629:N629" si="161">((C592/$O592)*($P592))+C592</f>
        <v>3.6733385955038098E-2</v>
      </c>
      <c r="D629" s="101">
        <f t="shared" si="161"/>
        <v>4.2303154389673359E-2</v>
      </c>
      <c r="E629" s="101">
        <f t="shared" si="161"/>
        <v>0.10083556557782322</v>
      </c>
      <c r="F629" s="101">
        <f t="shared" si="161"/>
        <v>0.16600873948485315</v>
      </c>
      <c r="G629" s="101">
        <f t="shared" si="161"/>
        <v>0.17070550403744408</v>
      </c>
      <c r="H629" s="101">
        <f t="shared" si="161"/>
        <v>0.15579605799944735</v>
      </c>
      <c r="I629" s="101">
        <f t="shared" si="161"/>
        <v>9.7288618042803046E-2</v>
      </c>
      <c r="J629" s="101">
        <f t="shared" si="161"/>
        <v>7.2494455312345066E-2</v>
      </c>
      <c r="K629" s="101">
        <f t="shared" si="161"/>
        <v>4.1730158603658127E-2</v>
      </c>
      <c r="L629" s="101">
        <f t="shared" si="161"/>
        <v>4.2762503179863229E-2</v>
      </c>
      <c r="M629" s="101">
        <f t="shared" si="161"/>
        <v>4.3538059205336377E-2</v>
      </c>
      <c r="N629" s="101">
        <f t="shared" si="161"/>
        <v>2.9803798211714819E-2</v>
      </c>
      <c r="O629" s="101">
        <f t="shared" si="153"/>
        <v>1</v>
      </c>
      <c r="P629" s="24"/>
      <c r="Q629" s="24"/>
    </row>
    <row r="630" spans="1:17" ht="12.75" customHeight="1">
      <c r="A630" t="s">
        <v>81</v>
      </c>
      <c r="B630" t="s">
        <v>197</v>
      </c>
      <c r="C630" s="101">
        <f t="shared" ref="C630:N630" si="162">((C593/$O593)*($P593))+C593</f>
        <v>3.6199535804955232E-2</v>
      </c>
      <c r="D630" s="101">
        <f t="shared" si="162"/>
        <v>4.6028154221634372E-2</v>
      </c>
      <c r="E630" s="101">
        <f t="shared" si="162"/>
        <v>0.10101588862167822</v>
      </c>
      <c r="F630" s="101">
        <f t="shared" si="162"/>
        <v>0.15979244489003405</v>
      </c>
      <c r="G630" s="101">
        <f t="shared" si="162"/>
        <v>0.17335797096894412</v>
      </c>
      <c r="H630" s="101">
        <f t="shared" si="162"/>
        <v>0.14776143216382787</v>
      </c>
      <c r="I630" s="101">
        <f t="shared" si="162"/>
        <v>0.10084808462315757</v>
      </c>
      <c r="J630" s="101">
        <f t="shared" si="162"/>
        <v>7.495785147790486E-2</v>
      </c>
      <c r="K630" s="101">
        <f t="shared" si="162"/>
        <v>4.3435445912469069E-2</v>
      </c>
      <c r="L630" s="101">
        <f t="shared" si="162"/>
        <v>4.1558362420383695E-2</v>
      </c>
      <c r="M630" s="101">
        <f t="shared" si="162"/>
        <v>4.2840245990984419E-2</v>
      </c>
      <c r="N630" s="101">
        <f t="shared" si="162"/>
        <v>3.220458290402662E-2</v>
      </c>
      <c r="O630" s="101">
        <f t="shared" si="153"/>
        <v>1.0000000000000002</v>
      </c>
      <c r="P630" s="24"/>
      <c r="Q630" s="24"/>
    </row>
    <row r="631" spans="1:17" ht="12.75" customHeight="1">
      <c r="A631" t="s">
        <v>10</v>
      </c>
      <c r="B631" t="s">
        <v>198</v>
      </c>
      <c r="C631" s="101">
        <f t="shared" ref="C631:N631" si="163">((C594/$O594)*($P594))+C594</f>
        <v>4.0182251876798809E-2</v>
      </c>
      <c r="D631" s="101">
        <f t="shared" si="163"/>
        <v>4.6272053710065465E-2</v>
      </c>
      <c r="E631" s="101">
        <f t="shared" si="163"/>
        <v>9.2465734380363179E-2</v>
      </c>
      <c r="F631" s="101">
        <f t="shared" si="163"/>
        <v>0.14832032693423025</v>
      </c>
      <c r="G631" s="101">
        <f t="shared" si="163"/>
        <v>0.17034817742438402</v>
      </c>
      <c r="H631" s="101">
        <f t="shared" si="163"/>
        <v>0.16199084646714046</v>
      </c>
      <c r="I631" s="101">
        <f t="shared" si="163"/>
        <v>0.10121481421742996</v>
      </c>
      <c r="J631" s="101">
        <f t="shared" si="163"/>
        <v>7.5259097517335949E-2</v>
      </c>
      <c r="K631" s="101">
        <f t="shared" si="163"/>
        <v>4.7200253332236111E-2</v>
      </c>
      <c r="L631" s="101">
        <f t="shared" si="163"/>
        <v>4.1075741211019333E-2</v>
      </c>
      <c r="M631" s="101">
        <f t="shared" si="163"/>
        <v>4.3061229109055389E-2</v>
      </c>
      <c r="N631" s="101">
        <f t="shared" si="163"/>
        <v>3.2609473819941136E-2</v>
      </c>
      <c r="O631" s="101">
        <f t="shared" si="153"/>
        <v>1</v>
      </c>
      <c r="P631" s="24"/>
      <c r="Q631" s="24"/>
    </row>
    <row r="632" spans="1:17" ht="12.75" customHeight="1">
      <c r="A632" t="s">
        <v>11</v>
      </c>
      <c r="B632" t="s">
        <v>199</v>
      </c>
      <c r="C632" s="101">
        <f t="shared" ref="C632:N632" si="164">((C595/$O595)*($P595))+C595</f>
        <v>4.6187694260166973E-2</v>
      </c>
      <c r="D632" s="101">
        <f t="shared" si="164"/>
        <v>4.3863095202875853E-2</v>
      </c>
      <c r="E632" s="101">
        <f t="shared" si="164"/>
        <v>8.507416549530411E-2</v>
      </c>
      <c r="F632" s="101">
        <f t="shared" si="164"/>
        <v>0.13804085530008611</v>
      </c>
      <c r="G632" s="101">
        <f t="shared" si="164"/>
        <v>0.18008809291555339</v>
      </c>
      <c r="H632" s="101">
        <f t="shared" si="164"/>
        <v>0.16423461125211244</v>
      </c>
      <c r="I632" s="101">
        <f t="shared" si="164"/>
        <v>9.9688485421537978E-2</v>
      </c>
      <c r="J632" s="101">
        <f t="shared" si="164"/>
        <v>7.7421493512502548E-2</v>
      </c>
      <c r="K632" s="101">
        <f t="shared" si="164"/>
        <v>4.5865217426759058E-2</v>
      </c>
      <c r="L632" s="101">
        <f t="shared" si="164"/>
        <v>4.3456003824260549E-2</v>
      </c>
      <c r="M632" s="101">
        <f t="shared" si="164"/>
        <v>4.2246093668622489E-2</v>
      </c>
      <c r="N632" s="101">
        <f t="shared" si="164"/>
        <v>3.3834191720218489E-2</v>
      </c>
      <c r="O632" s="101">
        <f t="shared" si="153"/>
        <v>1</v>
      </c>
      <c r="P632" s="24"/>
      <c r="Q632" s="24"/>
    </row>
    <row r="633" spans="1:17" ht="12.75" customHeight="1">
      <c r="A633" t="s">
        <v>12</v>
      </c>
      <c r="B633" t="s">
        <v>200</v>
      </c>
      <c r="C633" s="101">
        <f t="shared" ref="C633:N633" si="165">((C596/$O596)*($P596))+C596</f>
        <v>5.7190956913654077E-2</v>
      </c>
      <c r="D633" s="101">
        <f t="shared" si="165"/>
        <v>3.9634774500994535E-2</v>
      </c>
      <c r="E633" s="101">
        <f t="shared" si="165"/>
        <v>7.6508214674562466E-2</v>
      </c>
      <c r="F633" s="101">
        <f t="shared" si="165"/>
        <v>0.12590082792236942</v>
      </c>
      <c r="G633" s="101">
        <f t="shared" si="165"/>
        <v>0.16811514238578809</v>
      </c>
      <c r="H633" s="101">
        <f t="shared" si="165"/>
        <v>0.15799919605621887</v>
      </c>
      <c r="I633" s="101">
        <f t="shared" si="165"/>
        <v>9.6437838252111815E-2</v>
      </c>
      <c r="J633" s="101">
        <f t="shared" si="165"/>
        <v>8.2736663776118838E-2</v>
      </c>
      <c r="K633" s="101">
        <f t="shared" si="165"/>
        <v>5.4282011367430744E-2</v>
      </c>
      <c r="L633" s="101">
        <f t="shared" si="165"/>
        <v>5.0437610441727107E-2</v>
      </c>
      <c r="M633" s="101">
        <f t="shared" si="165"/>
        <v>4.930848368856057E-2</v>
      </c>
      <c r="N633" s="101">
        <f t="shared" si="165"/>
        <v>4.1448280020463482E-2</v>
      </c>
      <c r="O633" s="101">
        <f t="shared" si="153"/>
        <v>1</v>
      </c>
      <c r="P633" s="24"/>
      <c r="Q633" s="24"/>
    </row>
    <row r="634" spans="1:17" ht="12.75" customHeight="1">
      <c r="A634" t="s">
        <v>87</v>
      </c>
      <c r="B634" t="s">
        <v>201</v>
      </c>
      <c r="C634" s="101">
        <f t="shared" ref="C634:N634" si="166">((C597/$O597)*($P597))+C597</f>
        <v>7.310216065076669E-2</v>
      </c>
      <c r="D634" s="101">
        <f t="shared" si="166"/>
        <v>3.451151190650581E-2</v>
      </c>
      <c r="E634" s="101">
        <f t="shared" si="166"/>
        <v>7.4662927677483545E-2</v>
      </c>
      <c r="F634" s="101">
        <f t="shared" si="166"/>
        <v>0.12404619717266649</v>
      </c>
      <c r="G634" s="101">
        <f t="shared" si="166"/>
        <v>0.16664985768367169</v>
      </c>
      <c r="H634" s="101">
        <f t="shared" si="166"/>
        <v>0.16210993561497422</v>
      </c>
      <c r="I634" s="101">
        <f t="shared" si="166"/>
        <v>0.10501559789632525</v>
      </c>
      <c r="J634" s="101">
        <f t="shared" si="166"/>
        <v>7.9377091530106844E-2</v>
      </c>
      <c r="K634" s="101">
        <f t="shared" si="166"/>
        <v>4.8373695450664077E-2</v>
      </c>
      <c r="L634" s="101">
        <f t="shared" si="166"/>
        <v>4.9369787084215772E-2</v>
      </c>
      <c r="M634" s="101">
        <f t="shared" si="166"/>
        <v>4.9138987697332291E-2</v>
      </c>
      <c r="N634" s="101">
        <f t="shared" si="166"/>
        <v>3.3642249635287183E-2</v>
      </c>
      <c r="O634" s="101">
        <f t="shared" si="153"/>
        <v>0.99999999999999978</v>
      </c>
      <c r="P634" s="24"/>
      <c r="Q634" s="24"/>
    </row>
    <row r="635" spans="1:17" ht="12.75" customHeight="1">
      <c r="A635" t="s">
        <v>1</v>
      </c>
      <c r="B635" t="s">
        <v>202</v>
      </c>
      <c r="C635" s="101">
        <f t="shared" ref="C635:N635" si="167">((C598/$O598)*($P598))+C598</f>
        <v>8.9426705619035443E-2</v>
      </c>
      <c r="D635" s="101">
        <f t="shared" si="167"/>
        <v>2.997263961941727E-2</v>
      </c>
      <c r="E635" s="101">
        <f t="shared" si="167"/>
        <v>6.811137005751533E-2</v>
      </c>
      <c r="F635" s="101">
        <f t="shared" si="167"/>
        <v>0.11298232509475566</v>
      </c>
      <c r="G635" s="101">
        <f t="shared" si="167"/>
        <v>0.15582536708385555</v>
      </c>
      <c r="H635" s="101">
        <f t="shared" si="167"/>
        <v>0.16608915426715101</v>
      </c>
      <c r="I635" s="101">
        <f t="shared" si="167"/>
        <v>0.10548327821722424</v>
      </c>
      <c r="J635" s="101">
        <f t="shared" si="167"/>
        <v>8.0155632923862977E-2</v>
      </c>
      <c r="K635" s="101">
        <f t="shared" si="167"/>
        <v>5.5354134979239668E-2</v>
      </c>
      <c r="L635" s="101">
        <f t="shared" si="167"/>
        <v>4.7592564357432282E-2</v>
      </c>
      <c r="M635" s="101">
        <f t="shared" si="167"/>
        <v>4.4714884648545034E-2</v>
      </c>
      <c r="N635" s="101">
        <f t="shared" si="167"/>
        <v>4.429194313196548E-2</v>
      </c>
      <c r="O635" s="101">
        <f t="shared" si="153"/>
        <v>1</v>
      </c>
      <c r="P635" s="24"/>
      <c r="Q635" s="24"/>
    </row>
    <row r="636" spans="1:17" ht="12.75" customHeight="1">
      <c r="A636" t="s">
        <v>2</v>
      </c>
      <c r="B636" t="s">
        <v>203</v>
      </c>
      <c r="C636" s="101">
        <f t="shared" ref="C636:N636" si="168">((C599/$O599)*($P599))+C599</f>
        <v>8.9007380459878049E-2</v>
      </c>
      <c r="D636" s="101">
        <f t="shared" si="168"/>
        <v>2.8481472860492116E-2</v>
      </c>
      <c r="E636" s="101">
        <f t="shared" si="168"/>
        <v>6.7844753048118392E-2</v>
      </c>
      <c r="F636" s="101">
        <f t="shared" si="168"/>
        <v>0.12129742867701908</v>
      </c>
      <c r="G636" s="101">
        <f t="shared" si="168"/>
        <v>0.16297028301288008</v>
      </c>
      <c r="H636" s="101">
        <f t="shared" si="168"/>
        <v>0.15632753948771191</v>
      </c>
      <c r="I636" s="101">
        <f t="shared" si="168"/>
        <v>0.10507037158862595</v>
      </c>
      <c r="J636" s="101">
        <f t="shared" si="168"/>
        <v>7.5626236526970356E-2</v>
      </c>
      <c r="K636" s="101">
        <f t="shared" si="168"/>
        <v>5.3612489225676435E-2</v>
      </c>
      <c r="L636" s="101">
        <f t="shared" si="168"/>
        <v>4.4180898647816685E-2</v>
      </c>
      <c r="M636" s="101">
        <f t="shared" si="168"/>
        <v>4.3280477652115977E-2</v>
      </c>
      <c r="N636" s="101">
        <f t="shared" si="168"/>
        <v>5.2300668812695114E-2</v>
      </c>
      <c r="O636" s="101">
        <f t="shared" si="153"/>
        <v>1</v>
      </c>
      <c r="P636" s="24"/>
      <c r="Q636" s="24"/>
    </row>
    <row r="637" spans="1:17" ht="12.75" customHeight="1">
      <c r="A637" t="s">
        <v>4</v>
      </c>
      <c r="B637" t="s">
        <v>204</v>
      </c>
      <c r="C637" s="101">
        <f t="shared" ref="C637:N637" si="169">((C600/$O600)*($P600))+C600</f>
        <v>8.715891213577355E-2</v>
      </c>
      <c r="D637" s="101">
        <f t="shared" si="169"/>
        <v>2.5975114245393185E-2</v>
      </c>
      <c r="E637" s="101">
        <f t="shared" si="169"/>
        <v>6.7172302070687459E-2</v>
      </c>
      <c r="F637" s="101">
        <f t="shared" si="169"/>
        <v>0.12250369564468619</v>
      </c>
      <c r="G637" s="101">
        <f t="shared" si="169"/>
        <v>0.17999566519007834</v>
      </c>
      <c r="H637" s="101">
        <f t="shared" si="169"/>
        <v>0.16387307128747033</v>
      </c>
      <c r="I637" s="101">
        <f t="shared" si="169"/>
        <v>9.5578924782789884E-2</v>
      </c>
      <c r="J637" s="101">
        <f t="shared" si="169"/>
        <v>6.9479175001058463E-2</v>
      </c>
      <c r="K637" s="101">
        <f t="shared" si="169"/>
        <v>5.2262535427063744E-2</v>
      </c>
      <c r="L637" s="101">
        <f t="shared" si="169"/>
        <v>4.3742994651638382E-2</v>
      </c>
      <c r="M637" s="101">
        <f t="shared" si="169"/>
        <v>4.2196543285587321E-2</v>
      </c>
      <c r="N637" s="101">
        <f t="shared" si="169"/>
        <v>5.0061066277773222E-2</v>
      </c>
      <c r="O637" s="101">
        <f t="shared" si="153"/>
        <v>0.99999999999999989</v>
      </c>
      <c r="P637" s="24"/>
      <c r="Q637" s="24"/>
    </row>
    <row r="638" spans="1:17" ht="12.75" customHeight="1">
      <c r="A638" t="s">
        <v>3</v>
      </c>
      <c r="B638" t="s">
        <v>205</v>
      </c>
      <c r="C638" s="101">
        <f t="shared" ref="C638:N638" si="170">((C601/$O601)*($P601))+C601</f>
        <v>7.9636098360516785E-2</v>
      </c>
      <c r="D638" s="101">
        <f t="shared" si="170"/>
        <v>2.5625947187965903E-2</v>
      </c>
      <c r="E638" s="101">
        <f t="shared" si="170"/>
        <v>7.2280561628527723E-2</v>
      </c>
      <c r="F638" s="101">
        <f t="shared" si="170"/>
        <v>0.1315464470372858</v>
      </c>
      <c r="G638" s="101">
        <f t="shared" si="170"/>
        <v>0.18181429450549477</v>
      </c>
      <c r="H638" s="101">
        <f t="shared" si="170"/>
        <v>0.1528899490916677</v>
      </c>
      <c r="I638" s="101">
        <f t="shared" si="170"/>
        <v>8.5184237320810846E-2</v>
      </c>
      <c r="J638" s="101">
        <f t="shared" si="170"/>
        <v>6.4882339383444607E-2</v>
      </c>
      <c r="K638" s="101">
        <f t="shared" si="170"/>
        <v>4.4703167824469134E-2</v>
      </c>
      <c r="L638" s="101">
        <f t="shared" si="170"/>
        <v>4.9349739854507017E-2</v>
      </c>
      <c r="M638" s="101">
        <f t="shared" si="170"/>
        <v>4.6263708144852679E-2</v>
      </c>
      <c r="N638" s="101">
        <f t="shared" si="170"/>
        <v>6.5823509660456997E-2</v>
      </c>
      <c r="O638" s="101">
        <f t="shared" si="153"/>
        <v>0.99999999999999989</v>
      </c>
      <c r="P638" s="24"/>
      <c r="Q638" s="24"/>
    </row>
    <row r="639" spans="1:17" ht="12.75" customHeight="1">
      <c r="A639" t="s">
        <v>90</v>
      </c>
      <c r="B639" t="s">
        <v>206</v>
      </c>
      <c r="C639" s="101">
        <f t="shared" ref="C639:N639" si="171">((C602/$O602)*($P602))+C602</f>
        <v>6.8191587348462895E-2</v>
      </c>
      <c r="D639" s="101">
        <f t="shared" si="171"/>
        <v>2.5463636954620755E-2</v>
      </c>
      <c r="E639" s="101">
        <f t="shared" si="171"/>
        <v>7.8587302221998889E-2</v>
      </c>
      <c r="F639" s="101">
        <f t="shared" si="171"/>
        <v>0.15211039772546733</v>
      </c>
      <c r="G639" s="101">
        <f t="shared" si="171"/>
        <v>0.18956680705779969</v>
      </c>
      <c r="H639" s="101">
        <f t="shared" si="171"/>
        <v>0.15107602056039923</v>
      </c>
      <c r="I639" s="101">
        <f t="shared" si="171"/>
        <v>8.3119461292185837E-2</v>
      </c>
      <c r="J639" s="101">
        <f t="shared" si="171"/>
        <v>5.7638123254226382E-2</v>
      </c>
      <c r="K639" s="101">
        <f t="shared" si="171"/>
        <v>4.3771741306012642E-2</v>
      </c>
      <c r="L639" s="101">
        <f t="shared" si="171"/>
        <v>4.4837236301652934E-2</v>
      </c>
      <c r="M639" s="101">
        <f t="shared" si="171"/>
        <v>4.1292316525950813E-2</v>
      </c>
      <c r="N639" s="101">
        <f t="shared" si="171"/>
        <v>6.4345369451222822E-2</v>
      </c>
      <c r="O639" s="101">
        <f t="shared" si="153"/>
        <v>1.0000000000000002</v>
      </c>
      <c r="P639" s="24"/>
      <c r="Q639" s="24"/>
    </row>
    <row r="640" spans="1:17" ht="12.75" customHeight="1">
      <c r="A640" t="s">
        <v>91</v>
      </c>
      <c r="B640" t="s">
        <v>207</v>
      </c>
      <c r="C640" s="101">
        <f t="shared" ref="C640:N640" si="172">((C603/$O603)*($P603))+C603</f>
        <v>4.4834213788217808E-2</v>
      </c>
      <c r="D640" s="101">
        <f t="shared" si="172"/>
        <v>2.7853981393322319E-2</v>
      </c>
      <c r="E640" s="101">
        <f t="shared" si="172"/>
        <v>7.8038992196082319E-2</v>
      </c>
      <c r="F640" s="101">
        <f t="shared" si="172"/>
        <v>0.17366733163340517</v>
      </c>
      <c r="G640" s="101">
        <f t="shared" si="172"/>
        <v>0.22143114903421321</v>
      </c>
      <c r="H640" s="101">
        <f t="shared" si="172"/>
        <v>0.16320646659334184</v>
      </c>
      <c r="I640" s="101">
        <f t="shared" si="172"/>
        <v>8.2260702674819039E-2</v>
      </c>
      <c r="J640" s="101">
        <f t="shared" si="172"/>
        <v>5.2475691857117208E-2</v>
      </c>
      <c r="K640" s="101">
        <f t="shared" si="172"/>
        <v>3.3843102137359408E-2</v>
      </c>
      <c r="L640" s="101">
        <f t="shared" si="172"/>
        <v>3.5285689837499551E-2</v>
      </c>
      <c r="M640" s="101">
        <f t="shared" si="172"/>
        <v>3.2727370425186648E-2</v>
      </c>
      <c r="N640" s="101">
        <f t="shared" si="172"/>
        <v>5.4375308429435505E-2</v>
      </c>
      <c r="O640" s="101">
        <f t="shared" si="153"/>
        <v>1</v>
      </c>
      <c r="P640" s="24"/>
      <c r="Q640" s="24"/>
    </row>
    <row r="641" spans="1:17" ht="12.75" customHeight="1">
      <c r="A641" t="s">
        <v>92</v>
      </c>
      <c r="B641" t="s">
        <v>208</v>
      </c>
      <c r="C641" s="101">
        <f t="shared" ref="C641:N641" si="173">((C604/$O604)*($P604))+C604</f>
        <v>2.253419631148473E-2</v>
      </c>
      <c r="D641" s="101">
        <f t="shared" si="173"/>
        <v>2.5521282708446266E-2</v>
      </c>
      <c r="E641" s="101">
        <f t="shared" si="173"/>
        <v>7.7401988374838776E-2</v>
      </c>
      <c r="F641" s="101">
        <f t="shared" si="173"/>
        <v>0.17304178713970361</v>
      </c>
      <c r="G641" s="101">
        <f t="shared" si="173"/>
        <v>0.25505250312111</v>
      </c>
      <c r="H641" s="101">
        <f t="shared" si="173"/>
        <v>0.16926510221943233</v>
      </c>
      <c r="I641" s="101">
        <f t="shared" si="173"/>
        <v>8.3768627985285282E-2</v>
      </c>
      <c r="J641" s="101">
        <f t="shared" si="173"/>
        <v>5.304961573684884E-2</v>
      </c>
      <c r="K641" s="101">
        <f t="shared" si="173"/>
        <v>3.3290206791765128E-2</v>
      </c>
      <c r="L641" s="101">
        <f t="shared" si="173"/>
        <v>2.8492449586256973E-2</v>
      </c>
      <c r="M641" s="101">
        <f t="shared" si="173"/>
        <v>2.3941671793114006E-2</v>
      </c>
      <c r="N641" s="101">
        <f t="shared" si="173"/>
        <v>5.4640568231714003E-2</v>
      </c>
      <c r="O641" s="101">
        <f t="shared" si="153"/>
        <v>0.99999999999999989</v>
      </c>
      <c r="P641" s="24"/>
      <c r="Q641" s="24"/>
    </row>
    <row r="642" spans="1:17" ht="12.75" customHeight="1">
      <c r="A642" t="s">
        <v>93</v>
      </c>
      <c r="B642" t="s">
        <v>209</v>
      </c>
      <c r="C642" s="101">
        <f t="shared" ref="C642:N642" si="174">((C605/$O605)*($P605))+C605</f>
        <v>2.2599357461782901E-2</v>
      </c>
      <c r="D642" s="101">
        <f t="shared" si="174"/>
        <v>2.5610317859891329E-2</v>
      </c>
      <c r="E642" s="101">
        <f t="shared" si="174"/>
        <v>7.5334188277095898E-2</v>
      </c>
      <c r="F642" s="101">
        <f t="shared" si="174"/>
        <v>0.17354216451033669</v>
      </c>
      <c r="G642" s="101">
        <f t="shared" si="174"/>
        <v>0.26499103112325889</v>
      </c>
      <c r="H642" s="101">
        <f t="shared" si="174"/>
        <v>0.16821275981827405</v>
      </c>
      <c r="I642" s="101">
        <f t="shared" si="174"/>
        <v>8.7380836281705884E-2</v>
      </c>
      <c r="J642" s="101">
        <f t="shared" si="174"/>
        <v>5.3203016991391308E-2</v>
      </c>
      <c r="K642" s="101">
        <f t="shared" si="174"/>
        <v>3.3386470627325554E-2</v>
      </c>
      <c r="L642" s="101">
        <f t="shared" si="174"/>
        <v>2.6591961936217143E-2</v>
      </c>
      <c r="M642" s="101">
        <f t="shared" si="174"/>
        <v>2.3079582063715558E-2</v>
      </c>
      <c r="N642" s="101">
        <f t="shared" si="174"/>
        <v>4.6068313049004737E-2</v>
      </c>
      <c r="O642" s="101">
        <f t="shared" si="153"/>
        <v>0.99999999999999989</v>
      </c>
      <c r="P642" s="24"/>
      <c r="Q642" s="24"/>
    </row>
    <row r="643" spans="1:17" ht="12.75" customHeight="1">
      <c r="A643" t="s">
        <v>94</v>
      </c>
      <c r="B643" t="s">
        <v>210</v>
      </c>
      <c r="C643" s="101">
        <f t="shared" ref="C643:N643" si="175">((C606/$O606)*($P606))+C606</f>
        <v>2.6146780868256145E-2</v>
      </c>
      <c r="D643" s="101">
        <f t="shared" si="175"/>
        <v>2.8358387732514354E-2</v>
      </c>
      <c r="E643" s="101">
        <f t="shared" si="175"/>
        <v>7.7689062863482136E-2</v>
      </c>
      <c r="F643" s="101">
        <f t="shared" si="175"/>
        <v>0.17516725277027023</v>
      </c>
      <c r="G643" s="101">
        <f t="shared" si="175"/>
        <v>0.24619831976911175</v>
      </c>
      <c r="H643" s="101">
        <f t="shared" si="175"/>
        <v>0.17882820050343204</v>
      </c>
      <c r="I643" s="101">
        <f t="shared" si="175"/>
        <v>8.6336612713088665E-2</v>
      </c>
      <c r="J643" s="101">
        <f t="shared" si="175"/>
        <v>6.0805216178037101E-2</v>
      </c>
      <c r="K643" s="101">
        <f t="shared" si="175"/>
        <v>3.5908109606610165E-2</v>
      </c>
      <c r="L643" s="101">
        <f t="shared" si="175"/>
        <v>2.3936975598341088E-2</v>
      </c>
      <c r="M643" s="101">
        <f t="shared" si="175"/>
        <v>2.0954766662629676E-2</v>
      </c>
      <c r="N643" s="101">
        <f t="shared" si="175"/>
        <v>3.9670314734226712E-2</v>
      </c>
      <c r="O643" s="101">
        <f t="shared" si="153"/>
        <v>1</v>
      </c>
      <c r="P643" s="24"/>
      <c r="Q643" s="24"/>
    </row>
    <row r="644" spans="1:17" ht="12.75" customHeight="1">
      <c r="A644" t="s">
        <v>95</v>
      </c>
      <c r="B644" s="54" t="s">
        <v>211</v>
      </c>
      <c r="C644" s="101">
        <f t="shared" ref="C644:N644" si="176">((C607/$O607)*($P607))+C607</f>
        <v>2.3593609116502403E-2</v>
      </c>
      <c r="D644" s="101">
        <f t="shared" si="176"/>
        <v>2.7614162060868325E-2</v>
      </c>
      <c r="E644" s="101">
        <f t="shared" si="176"/>
        <v>7.0102731692883322E-2</v>
      </c>
      <c r="F644" s="101">
        <f t="shared" si="176"/>
        <v>0.160075905595541</v>
      </c>
      <c r="G644" s="101">
        <f t="shared" si="176"/>
        <v>0.2394096800665218</v>
      </c>
      <c r="H644" s="101">
        <f t="shared" si="176"/>
        <v>0.18281471668290239</v>
      </c>
      <c r="I644" s="101">
        <f t="shared" si="176"/>
        <v>9.2944658292889656E-2</v>
      </c>
      <c r="J644" s="101">
        <f t="shared" si="176"/>
        <v>6.6316113614878727E-2</v>
      </c>
      <c r="K644" s="101">
        <f t="shared" si="176"/>
        <v>4.1498803462833633E-2</v>
      </c>
      <c r="L644" s="101">
        <f t="shared" si="176"/>
        <v>3.1036254297612451E-2</v>
      </c>
      <c r="M644" s="101">
        <f t="shared" si="176"/>
        <v>2.159074636074744E-2</v>
      </c>
      <c r="N644" s="101">
        <f t="shared" si="176"/>
        <v>4.3002618755818983E-2</v>
      </c>
      <c r="O644" s="101">
        <f>SUM(C644:N644)</f>
        <v>1.0000000000000002</v>
      </c>
      <c r="P644" s="24"/>
      <c r="Q644" s="24"/>
    </row>
    <row r="645" spans="1:17" ht="12.75" customHeight="1">
      <c r="A645" s="54" t="s">
        <v>114</v>
      </c>
      <c r="B645" s="54" t="s">
        <v>212</v>
      </c>
      <c r="C645" s="101">
        <f t="shared" ref="C645:N645" si="177">((C608/$O608)*($P608))+C608</f>
        <v>1.7160891239660678E-2</v>
      </c>
      <c r="D645" s="101">
        <f t="shared" si="177"/>
        <v>2.6512914700015561E-2</v>
      </c>
      <c r="E645" s="101">
        <f t="shared" si="177"/>
        <v>6.7835146354007086E-2</v>
      </c>
      <c r="F645" s="101">
        <f t="shared" si="177"/>
        <v>0.15937623264501308</v>
      </c>
      <c r="G645" s="101">
        <f t="shared" si="177"/>
        <v>0.23931866129266294</v>
      </c>
      <c r="H645" s="101">
        <f t="shared" si="177"/>
        <v>0.18436142383935208</v>
      </c>
      <c r="I645" s="101">
        <f t="shared" si="177"/>
        <v>9.6441259210176544E-2</v>
      </c>
      <c r="J645" s="101">
        <f t="shared" si="177"/>
        <v>7.1712068567974518E-2</v>
      </c>
      <c r="K645" s="101">
        <f t="shared" si="177"/>
        <v>4.7919311622917606E-2</v>
      </c>
      <c r="L645" s="101">
        <f t="shared" si="177"/>
        <v>2.7645357927169253E-2</v>
      </c>
      <c r="M645" s="101">
        <f t="shared" si="177"/>
        <v>2.0366641673570593E-2</v>
      </c>
      <c r="N645" s="101">
        <f t="shared" si="177"/>
        <v>4.1350090927480092E-2</v>
      </c>
      <c r="O645" s="101">
        <f>SUM(C645:N645)</f>
        <v>1</v>
      </c>
      <c r="P645" s="24"/>
      <c r="Q645" s="24"/>
    </row>
    <row r="646" spans="1:17" ht="12.75" customHeight="1">
      <c r="A646" s="54" t="s">
        <v>120</v>
      </c>
      <c r="B646" s="54" t="s">
        <v>213</v>
      </c>
      <c r="C646" s="101">
        <f t="shared" ref="C646:N646" si="178">((C609/$O609)*($P609))+C609</f>
        <v>1.3281145337975529E-2</v>
      </c>
      <c r="D646" s="101">
        <f t="shared" si="178"/>
        <v>2.6574173483919265E-2</v>
      </c>
      <c r="E646" s="101">
        <f t="shared" si="178"/>
        <v>6.8234294616390329E-2</v>
      </c>
      <c r="F646" s="101">
        <f t="shared" si="178"/>
        <v>0.15326463158991938</v>
      </c>
      <c r="G646" s="101">
        <f t="shared" si="178"/>
        <v>0.22046845315647967</v>
      </c>
      <c r="H646" s="101">
        <f t="shared" si="178"/>
        <v>0.20006506573545302</v>
      </c>
      <c r="I646" s="101">
        <f t="shared" si="178"/>
        <v>9.7147620754590963E-2</v>
      </c>
      <c r="J646" s="101">
        <f t="shared" si="178"/>
        <v>7.213402899850764E-2</v>
      </c>
      <c r="K646" s="101">
        <f t="shared" si="178"/>
        <v>4.8191773281509163E-2</v>
      </c>
      <c r="L646" s="101">
        <f t="shared" si="178"/>
        <v>2.9589410482685728E-2</v>
      </c>
      <c r="M646" s="101">
        <f t="shared" si="178"/>
        <v>2.3277720701168327E-2</v>
      </c>
      <c r="N646" s="101">
        <f t="shared" si="178"/>
        <v>4.7771681861401127E-2</v>
      </c>
      <c r="O646" s="101">
        <f>SUM(C646:N646)</f>
        <v>1</v>
      </c>
      <c r="P646" s="24"/>
      <c r="Q646" s="24"/>
    </row>
    <row r="647" spans="1:17" ht="12.75" customHeight="1">
      <c r="A647" s="54" t="s">
        <v>121</v>
      </c>
      <c r="B647" s="54" t="s">
        <v>243</v>
      </c>
      <c r="C647" s="101">
        <f t="shared" ref="C647:N647" si="179">((C610/$O610)*($P610))+C610</f>
        <v>1.6135293273993004E-2</v>
      </c>
      <c r="D647" s="101">
        <f t="shared" si="179"/>
        <v>2.9034606910216487E-2</v>
      </c>
      <c r="E647" s="101">
        <f t="shared" si="179"/>
        <v>7.7618656895024965E-2</v>
      </c>
      <c r="F647" s="101">
        <f t="shared" si="179"/>
        <v>0.15329627997163464</v>
      </c>
      <c r="G647" s="101">
        <f t="shared" si="179"/>
        <v>0.2135242491716938</v>
      </c>
      <c r="H647" s="101">
        <f t="shared" si="179"/>
        <v>0.18350326654560348</v>
      </c>
      <c r="I647" s="101">
        <f t="shared" si="179"/>
        <v>9.7171210112017889E-2</v>
      </c>
      <c r="J647" s="101">
        <f t="shared" si="179"/>
        <v>7.2900415923029968E-2</v>
      </c>
      <c r="K647" s="101">
        <f t="shared" si="179"/>
        <v>5.0417352231800452E-2</v>
      </c>
      <c r="L647" s="101">
        <f t="shared" si="179"/>
        <v>3.2464893346380315E-2</v>
      </c>
      <c r="M647" s="101">
        <f t="shared" si="179"/>
        <v>2.5554949741962454E-2</v>
      </c>
      <c r="N647" s="101">
        <f t="shared" si="179"/>
        <v>4.8378825876642668E-2</v>
      </c>
      <c r="O647" s="101">
        <f>SUM(C647:N647)</f>
        <v>1.0000000000000002</v>
      </c>
      <c r="P647" s="24"/>
      <c r="Q647" s="24"/>
    </row>
    <row r="648" spans="1:17" ht="12.75" customHeight="1">
      <c r="A648" s="54" t="s">
        <v>263</v>
      </c>
      <c r="B648" s="54" t="s">
        <v>264</v>
      </c>
      <c r="C648" s="101">
        <f t="shared" ref="C648:N648" si="180">((C611/$O611)*($P611))+C611</f>
        <v>2.3301566570628804E-2</v>
      </c>
      <c r="D648" s="101">
        <f t="shared" si="180"/>
        <v>2.8657111653782673E-2</v>
      </c>
      <c r="E648" s="101">
        <f t="shared" si="180"/>
        <v>7.2396928048610656E-2</v>
      </c>
      <c r="F648" s="101">
        <f t="shared" si="180"/>
        <v>0.16764974671353083</v>
      </c>
      <c r="G648" s="101">
        <f t="shared" si="180"/>
        <v>0.19610112538130084</v>
      </c>
      <c r="H648" s="101">
        <f t="shared" si="180"/>
        <v>0.19034678935016766</v>
      </c>
      <c r="I648" s="101">
        <f t="shared" si="180"/>
        <v>9.0118851408075351E-2</v>
      </c>
      <c r="J648" s="101">
        <f t="shared" si="180"/>
        <v>7.4162401617908894E-2</v>
      </c>
      <c r="K648" s="101">
        <f t="shared" si="180"/>
        <v>4.8372724505826317E-2</v>
      </c>
      <c r="L648" s="101">
        <f t="shared" si="180"/>
        <v>3.2346376449928167E-2</v>
      </c>
      <c r="M648" s="101">
        <f t="shared" si="180"/>
        <v>2.5822985291658381E-2</v>
      </c>
      <c r="N648" s="101">
        <f t="shared" si="180"/>
        <v>5.0723393008581509E-2</v>
      </c>
      <c r="O648" s="101">
        <f t="shared" ref="O648:O649" si="181">SUM(C648:N648)</f>
        <v>1</v>
      </c>
      <c r="P648" s="24"/>
      <c r="Q648" s="24"/>
    </row>
    <row r="649" spans="1:17" ht="12.75" customHeight="1">
      <c r="A649" s="54" t="s">
        <v>357</v>
      </c>
      <c r="B649" s="54" t="s">
        <v>358</v>
      </c>
      <c r="C649" s="101">
        <f>((C612/$O612)*($P612))+C612</f>
        <v>1.7475950933006308E-2</v>
      </c>
      <c r="D649" s="101">
        <f t="shared" ref="D649:N649" si="182">((D612/$O612)*($P612))+D612</f>
        <v>2.9586065457930549E-2</v>
      </c>
      <c r="E649" s="101">
        <f t="shared" si="182"/>
        <v>7.2331278218608006E-2</v>
      </c>
      <c r="F649" s="101">
        <f t="shared" si="182"/>
        <v>0.1674977212385777</v>
      </c>
      <c r="G649" s="101">
        <f t="shared" si="182"/>
        <v>0.18848263696505682</v>
      </c>
      <c r="H649" s="101">
        <f t="shared" si="182"/>
        <v>0.1948246642701468</v>
      </c>
      <c r="I649" s="101">
        <f t="shared" si="182"/>
        <v>9.3131280413538312E-2</v>
      </c>
      <c r="J649" s="101">
        <f t="shared" si="182"/>
        <v>6.9954016723025383E-2</v>
      </c>
      <c r="K649" s="101">
        <f t="shared" si="182"/>
        <v>4.6556360628947607E-2</v>
      </c>
      <c r="L649" s="101">
        <f t="shared" si="182"/>
        <v>3.4943469718115461E-2</v>
      </c>
      <c r="M649" s="101">
        <f t="shared" si="182"/>
        <v>2.7041787036327227E-2</v>
      </c>
      <c r="N649" s="101">
        <f t="shared" si="182"/>
        <v>5.8174768396719714E-2</v>
      </c>
      <c r="O649" s="101">
        <f t="shared" si="181"/>
        <v>1</v>
      </c>
      <c r="P649" s="24"/>
      <c r="Q649" s="24"/>
    </row>
    <row r="650" spans="1:17" ht="12.75" customHeight="1" thickBot="1">
      <c r="A650" s="81" t="s">
        <v>383</v>
      </c>
      <c r="B650" s="81" t="s">
        <v>388</v>
      </c>
      <c r="C650" s="156">
        <f t="shared" ref="C650:N650" si="183">((C613/$O613)*($P613))+C613</f>
        <v>1.7025242736804641E-2</v>
      </c>
      <c r="D650" s="156">
        <f t="shared" si="183"/>
        <v>3.0926720349679436E-2</v>
      </c>
      <c r="E650" s="156">
        <f t="shared" si="183"/>
        <v>7.7964193408837104E-2</v>
      </c>
      <c r="F650" s="156">
        <f t="shared" si="183"/>
        <v>0.16645463475092873</v>
      </c>
      <c r="G650" s="156">
        <f t="shared" si="183"/>
        <v>0.19502666836778845</v>
      </c>
      <c r="H650" s="156">
        <f t="shared" si="183"/>
        <v>0.19134851786048943</v>
      </c>
      <c r="I650" s="156">
        <f t="shared" si="183"/>
        <v>9.2927796036685398E-2</v>
      </c>
      <c r="J650" s="156">
        <f t="shared" si="183"/>
        <v>5.9075996156834329E-2</v>
      </c>
      <c r="K650" s="156">
        <f t="shared" si="183"/>
        <v>4.1944735193303058E-2</v>
      </c>
      <c r="L650" s="156">
        <f t="shared" si="183"/>
        <v>3.5113423963491118E-2</v>
      </c>
      <c r="M650" s="156">
        <f t="shared" si="183"/>
        <v>2.6818796823150168E-2</v>
      </c>
      <c r="N650" s="156">
        <f t="shared" si="183"/>
        <v>6.5373274352008112E-2</v>
      </c>
      <c r="O650" s="156">
        <f t="shared" ref="O650" si="184">SUM(C650:N650)</f>
        <v>1</v>
      </c>
      <c r="P650" s="24"/>
      <c r="Q650" s="24"/>
    </row>
    <row r="651" spans="1:17" ht="12.75" customHeight="1">
      <c r="A651" s="211" t="s">
        <v>270</v>
      </c>
      <c r="B651" s="211"/>
      <c r="C651" s="211"/>
      <c r="D651" s="211"/>
      <c r="E651" s="211"/>
      <c r="F651" s="211"/>
      <c r="G651" s="211"/>
      <c r="H651" s="211"/>
      <c r="I651" s="211"/>
      <c r="J651" s="211"/>
      <c r="K651" s="211"/>
      <c r="L651" s="211"/>
      <c r="M651" s="211"/>
      <c r="N651" s="211"/>
      <c r="P651" s="24"/>
      <c r="Q651" s="24"/>
    </row>
    <row r="652" spans="1:17" ht="12.75" customHeight="1">
      <c r="P652" s="24"/>
      <c r="Q652" s="24"/>
    </row>
    <row r="653" spans="1:17" ht="12.75" customHeight="1" thickBot="1">
      <c r="A653" s="27" t="s">
        <v>390</v>
      </c>
      <c r="P653" s="24"/>
      <c r="Q653" s="24"/>
    </row>
    <row r="654" spans="1:17" ht="12.75" customHeight="1">
      <c r="A654" s="204" t="s">
        <v>20</v>
      </c>
      <c r="B654" s="202" t="s">
        <v>285</v>
      </c>
      <c r="C654" s="118"/>
      <c r="D654" s="119"/>
      <c r="E654" s="206" t="s">
        <v>287</v>
      </c>
      <c r="F654" s="49"/>
      <c r="P654" s="24"/>
      <c r="Q654" s="24"/>
    </row>
    <row r="655" spans="1:17" ht="12.75" customHeight="1" thickBot="1">
      <c r="A655" s="205" t="s">
        <v>25</v>
      </c>
      <c r="B655" s="203" t="s">
        <v>286</v>
      </c>
      <c r="C655" s="205" t="s">
        <v>14</v>
      </c>
      <c r="D655" s="120"/>
      <c r="E655" s="203" t="s">
        <v>288</v>
      </c>
      <c r="F655" s="24"/>
      <c r="P655" s="24"/>
      <c r="Q655" s="24"/>
    </row>
    <row r="656" spans="1:17" ht="12.75" customHeight="1">
      <c r="A656" s="29"/>
      <c r="B656" s="29"/>
      <c r="C656" s="102" t="s">
        <v>108</v>
      </c>
      <c r="E656" s="30"/>
      <c r="F656" s="24"/>
      <c r="P656" s="24"/>
      <c r="Q656" s="24"/>
    </row>
    <row r="657" spans="1:17" ht="12.75" customHeight="1">
      <c r="A657" s="27">
        <v>2024</v>
      </c>
      <c r="B657" s="72">
        <v>45414</v>
      </c>
      <c r="C657" s="71"/>
      <c r="F657" s="24"/>
      <c r="P657" s="24"/>
      <c r="Q657" s="24"/>
    </row>
    <row r="658" spans="1:17" ht="12.75" customHeight="1">
      <c r="B658" s="72">
        <f>B657+7</f>
        <v>45421</v>
      </c>
      <c r="C658" s="71"/>
      <c r="F658" s="24"/>
      <c r="P658" s="24"/>
      <c r="Q658" s="74"/>
    </row>
    <row r="659" spans="1:17" ht="12.75" customHeight="1">
      <c r="B659" s="72">
        <f t="shared" ref="B659:B721" si="185">B658+7</f>
        <v>45428</v>
      </c>
      <c r="C659" s="71">
        <v>74</v>
      </c>
      <c r="E659" s="72">
        <v>45422</v>
      </c>
      <c r="F659" s="24"/>
      <c r="P659" s="24"/>
      <c r="Q659" s="24"/>
    </row>
    <row r="660" spans="1:17" ht="12.75" customHeight="1">
      <c r="B660" s="72">
        <f>B659+7</f>
        <v>45435</v>
      </c>
      <c r="C660" s="71">
        <v>74</v>
      </c>
      <c r="E660" s="72"/>
      <c r="F660" s="24"/>
      <c r="P660" s="24"/>
      <c r="Q660" s="74"/>
    </row>
    <row r="661" spans="1:17" ht="12.75" customHeight="1">
      <c r="B661" s="72">
        <f t="shared" si="185"/>
        <v>45442</v>
      </c>
      <c r="C661" s="71">
        <v>74</v>
      </c>
      <c r="E661" s="72"/>
      <c r="F661" s="24"/>
      <c r="P661" s="24"/>
      <c r="Q661" s="24"/>
    </row>
    <row r="662" spans="1:17" ht="12.75" customHeight="1">
      <c r="B662" s="72">
        <f t="shared" si="185"/>
        <v>45449</v>
      </c>
      <c r="C662" s="71">
        <v>74</v>
      </c>
      <c r="F662" s="24"/>
      <c r="P662" s="24"/>
      <c r="Q662" s="24"/>
    </row>
    <row r="663" spans="1:17" ht="12.75" customHeight="1">
      <c r="B663" s="72">
        <f t="shared" si="185"/>
        <v>45456</v>
      </c>
      <c r="C663" s="71">
        <v>70</v>
      </c>
      <c r="E663" s="72">
        <v>45455</v>
      </c>
      <c r="F663" s="24"/>
      <c r="G663" s="74"/>
      <c r="H663" s="74"/>
      <c r="I663" s="74"/>
      <c r="J663" s="74"/>
      <c r="K663" s="24"/>
      <c r="L663" s="74"/>
      <c r="M663" s="74"/>
      <c r="N663" s="74"/>
      <c r="O663" s="57"/>
      <c r="P663" s="24"/>
      <c r="Q663" s="24"/>
    </row>
    <row r="664" spans="1:17" ht="13.5" customHeight="1">
      <c r="B664" s="72">
        <f t="shared" si="185"/>
        <v>45463</v>
      </c>
      <c r="C664" s="71">
        <v>70</v>
      </c>
      <c r="F664" s="24"/>
      <c r="G664" s="27"/>
      <c r="H664" s="27"/>
      <c r="I664" s="24"/>
      <c r="J664" s="24"/>
      <c r="K664" s="24"/>
      <c r="L664" s="24"/>
      <c r="M664" s="24"/>
      <c r="N664" s="24"/>
      <c r="O664" s="24"/>
      <c r="P664" s="24"/>
      <c r="Q664" s="24"/>
    </row>
    <row r="665" spans="1:17" ht="12.75" customHeight="1">
      <c r="B665" s="72">
        <f t="shared" si="185"/>
        <v>45470</v>
      </c>
      <c r="C665" s="71">
        <v>70</v>
      </c>
      <c r="E665" s="72"/>
      <c r="F665" s="24"/>
      <c r="G665" s="30"/>
      <c r="H665" s="24"/>
      <c r="I665" s="24"/>
      <c r="J665" s="24"/>
      <c r="K665" s="24"/>
      <c r="L665" s="24"/>
      <c r="M665" s="24"/>
      <c r="N665" s="24"/>
      <c r="O665" s="24"/>
      <c r="P665" s="24"/>
      <c r="Q665" s="24"/>
    </row>
    <row r="666" spans="1:17" ht="12.75" customHeight="1">
      <c r="B666" s="72">
        <f t="shared" si="185"/>
        <v>45477</v>
      </c>
      <c r="C666" s="71">
        <v>70</v>
      </c>
      <c r="F666" s="24"/>
      <c r="G666" s="29"/>
      <c r="H666" s="24"/>
      <c r="I666" s="24"/>
      <c r="J666" s="24"/>
      <c r="K666" s="24"/>
      <c r="L666" s="24"/>
      <c r="M666" s="24"/>
      <c r="N666" s="24"/>
      <c r="O666" s="24"/>
      <c r="P666" s="24"/>
      <c r="Q666" s="24"/>
    </row>
    <row r="667" spans="1:17" ht="12.75" customHeight="1">
      <c r="B667" s="72">
        <f t="shared" si="185"/>
        <v>45484</v>
      </c>
      <c r="C667" s="71">
        <v>70</v>
      </c>
      <c r="E667" s="72"/>
      <c r="F667" s="24"/>
      <c r="G667" s="29"/>
      <c r="H667" s="24"/>
      <c r="I667" s="24"/>
      <c r="J667" s="24"/>
      <c r="K667" s="24"/>
      <c r="L667" s="24"/>
      <c r="M667" s="24"/>
      <c r="N667" s="24"/>
      <c r="O667" s="24"/>
      <c r="P667" s="24"/>
      <c r="Q667" s="24"/>
    </row>
    <row r="668" spans="1:17" ht="12.75" customHeight="1">
      <c r="B668" s="72">
        <f t="shared" si="185"/>
        <v>45491</v>
      </c>
      <c r="C668" s="71">
        <v>68</v>
      </c>
      <c r="E668" s="72">
        <v>45485</v>
      </c>
      <c r="F668" s="24"/>
      <c r="G668" s="29"/>
      <c r="H668" s="24"/>
      <c r="I668" s="24"/>
      <c r="J668" s="24"/>
      <c r="K668" s="24"/>
      <c r="L668" s="24"/>
      <c r="M668" s="24"/>
      <c r="N668" s="24"/>
      <c r="O668" s="24"/>
      <c r="P668" s="24"/>
      <c r="Q668" s="24"/>
    </row>
    <row r="669" spans="1:17" ht="12.75" customHeight="1">
      <c r="B669" s="72">
        <f t="shared" si="185"/>
        <v>45498</v>
      </c>
      <c r="C669" s="71">
        <v>68</v>
      </c>
      <c r="E669" s="72"/>
      <c r="F669" s="24"/>
      <c r="H669" s="24"/>
      <c r="I669" s="24"/>
      <c r="J669" s="24"/>
      <c r="K669" s="24"/>
      <c r="L669" s="24"/>
      <c r="M669" s="24"/>
      <c r="N669" s="24"/>
      <c r="O669" s="24"/>
      <c r="P669" s="24"/>
      <c r="Q669" s="24"/>
    </row>
    <row r="670" spans="1:17" ht="12.75" customHeight="1">
      <c r="B670" s="72">
        <f t="shared" si="185"/>
        <v>45505</v>
      </c>
      <c r="C670" s="71">
        <v>68</v>
      </c>
      <c r="F670" s="24"/>
      <c r="H670" s="24"/>
      <c r="I670" s="24"/>
      <c r="J670" s="24"/>
      <c r="K670" s="24"/>
      <c r="L670" s="24"/>
      <c r="M670" s="24"/>
      <c r="N670" s="24"/>
      <c r="O670" s="24"/>
      <c r="P670" s="24"/>
      <c r="Q670" s="24"/>
    </row>
    <row r="671" spans="1:17" ht="12.75" customHeight="1">
      <c r="B671" s="72">
        <f t="shared" si="185"/>
        <v>45512</v>
      </c>
      <c r="C671" s="71">
        <v>68</v>
      </c>
      <c r="E671" s="72"/>
      <c r="F671" s="24"/>
      <c r="H671" s="24"/>
      <c r="I671" s="24"/>
      <c r="J671" s="24"/>
      <c r="K671" s="24"/>
      <c r="L671" s="24"/>
      <c r="M671" s="24"/>
      <c r="N671" s="24"/>
      <c r="O671" s="24"/>
      <c r="P671" s="24"/>
      <c r="Q671" s="24"/>
    </row>
    <row r="672" spans="1:17" ht="12.75" customHeight="1">
      <c r="B672" s="72">
        <f t="shared" si="185"/>
        <v>45519</v>
      </c>
      <c r="C672" s="71">
        <v>66</v>
      </c>
      <c r="E672" s="72">
        <v>45516</v>
      </c>
      <c r="F672" s="24"/>
      <c r="H672" s="24"/>
      <c r="I672" s="24"/>
      <c r="J672" s="24"/>
      <c r="K672" s="24"/>
      <c r="L672" s="24"/>
      <c r="M672" s="24"/>
      <c r="N672" s="24"/>
      <c r="O672" s="24"/>
      <c r="P672" s="24"/>
      <c r="Q672" s="24"/>
    </row>
    <row r="673" spans="2:17" ht="12.75" customHeight="1">
      <c r="B673" s="72">
        <f t="shared" si="185"/>
        <v>45526</v>
      </c>
      <c r="C673" s="71">
        <v>66</v>
      </c>
      <c r="E673" s="72"/>
      <c r="F673" s="24"/>
      <c r="H673" s="24"/>
      <c r="I673" s="24"/>
      <c r="J673" s="24"/>
      <c r="K673" s="24"/>
      <c r="L673" s="24"/>
      <c r="M673" s="24"/>
      <c r="N673" s="24"/>
      <c r="O673" s="24"/>
      <c r="P673" s="24"/>
      <c r="Q673" s="24"/>
    </row>
    <row r="674" spans="2:17" ht="12.75" customHeight="1">
      <c r="B674" s="72">
        <f t="shared" si="185"/>
        <v>45533</v>
      </c>
      <c r="C674" s="71">
        <v>66</v>
      </c>
      <c r="E674" s="72"/>
      <c r="F674" s="24"/>
      <c r="H674" s="24"/>
      <c r="I674" s="24"/>
      <c r="J674" s="24"/>
      <c r="K674" s="24"/>
      <c r="L674" s="24"/>
      <c r="M674" s="24"/>
      <c r="N674" s="24"/>
      <c r="O674" s="24"/>
      <c r="P674" s="24"/>
      <c r="Q674" s="24"/>
    </row>
    <row r="675" spans="2:17" ht="12.75" customHeight="1">
      <c r="B675" s="72">
        <f t="shared" si="185"/>
        <v>45540</v>
      </c>
      <c r="C675" s="71">
        <v>66</v>
      </c>
      <c r="E675" s="72"/>
      <c r="F675" s="24"/>
      <c r="H675" s="24"/>
      <c r="I675" s="24"/>
      <c r="J675" s="24"/>
      <c r="K675" s="24"/>
      <c r="L675" s="24"/>
      <c r="M675" s="24"/>
      <c r="N675" s="24"/>
      <c r="O675" s="24"/>
      <c r="P675" s="24"/>
      <c r="Q675" s="24"/>
    </row>
    <row r="676" spans="2:17" ht="12.75" customHeight="1">
      <c r="B676" s="72">
        <f t="shared" si="185"/>
        <v>45547</v>
      </c>
      <c r="C676" s="71"/>
      <c r="E676" s="72">
        <v>45547</v>
      </c>
      <c r="F676" s="24"/>
      <c r="H676" s="24"/>
      <c r="I676" s="24"/>
      <c r="J676" s="24"/>
      <c r="K676" s="24"/>
      <c r="L676" s="24"/>
      <c r="M676" s="24"/>
      <c r="N676" s="24"/>
      <c r="O676" s="24"/>
      <c r="P676" s="24"/>
      <c r="Q676" s="24"/>
    </row>
    <row r="677" spans="2:17" ht="12.75" customHeight="1">
      <c r="B677" s="72">
        <f t="shared" si="185"/>
        <v>45554</v>
      </c>
      <c r="C677" s="71"/>
      <c r="E677" s="72"/>
      <c r="F677" s="24"/>
      <c r="H677" s="24"/>
      <c r="I677" s="24"/>
      <c r="J677" s="24"/>
      <c r="K677" s="24"/>
      <c r="L677" s="24"/>
      <c r="M677" s="24"/>
      <c r="N677" s="24"/>
      <c r="O677" s="24"/>
      <c r="P677" s="24"/>
      <c r="Q677" s="24"/>
    </row>
    <row r="678" spans="2:17" ht="12.75" customHeight="1">
      <c r="B678" s="72">
        <f t="shared" si="185"/>
        <v>45561</v>
      </c>
      <c r="C678" s="71"/>
      <c r="E678" s="72"/>
      <c r="F678" s="24"/>
      <c r="H678" s="24"/>
      <c r="I678" s="24"/>
      <c r="J678" s="24"/>
      <c r="K678" s="24"/>
      <c r="L678" s="24"/>
      <c r="M678" s="24"/>
      <c r="N678" s="24"/>
      <c r="O678" s="24"/>
      <c r="P678" s="24"/>
      <c r="Q678" s="24"/>
    </row>
    <row r="679" spans="2:17" ht="12.75" customHeight="1">
      <c r="B679" s="72">
        <f t="shared" si="185"/>
        <v>45568</v>
      </c>
      <c r="C679" s="71"/>
      <c r="E679" s="72"/>
      <c r="F679" s="24"/>
      <c r="H679" s="24"/>
      <c r="I679" s="24"/>
      <c r="J679" s="24"/>
      <c r="K679" s="24"/>
      <c r="L679" s="24"/>
      <c r="M679" s="24"/>
      <c r="N679" s="24"/>
      <c r="O679" s="24"/>
      <c r="P679" s="24"/>
      <c r="Q679" s="24"/>
    </row>
    <row r="680" spans="2:17" ht="12.75" customHeight="1">
      <c r="B680" s="72">
        <f t="shared" si="185"/>
        <v>45575</v>
      </c>
      <c r="C680" s="71"/>
      <c r="F680" s="60"/>
      <c r="H680" s="24"/>
      <c r="I680" s="24"/>
      <c r="J680" s="24"/>
      <c r="K680" s="24"/>
      <c r="L680" s="24"/>
      <c r="M680" s="24"/>
      <c r="N680" s="24"/>
      <c r="O680" s="24"/>
      <c r="P680" s="24"/>
      <c r="Q680" s="24"/>
    </row>
    <row r="681" spans="2:17" ht="12.75" customHeight="1">
      <c r="B681" s="72">
        <f t="shared" si="185"/>
        <v>45582</v>
      </c>
      <c r="C681" s="71"/>
      <c r="F681" s="60"/>
      <c r="H681" s="24"/>
      <c r="I681" s="24"/>
      <c r="J681" s="24"/>
      <c r="K681" s="24"/>
      <c r="L681" s="24"/>
      <c r="M681" s="24"/>
      <c r="N681" s="24"/>
      <c r="O681" s="24"/>
      <c r="P681" s="24"/>
      <c r="Q681" s="24"/>
    </row>
    <row r="682" spans="2:17" ht="12.75" customHeight="1">
      <c r="B682" s="72">
        <f t="shared" si="185"/>
        <v>45589</v>
      </c>
      <c r="C682" s="71"/>
      <c r="E682" s="72"/>
      <c r="F682" s="60"/>
      <c r="H682" s="24"/>
      <c r="I682" s="24"/>
      <c r="J682" s="24"/>
      <c r="K682" s="24"/>
      <c r="L682" s="24"/>
      <c r="M682" s="24"/>
      <c r="N682" s="24"/>
      <c r="O682" s="24"/>
      <c r="P682" s="24"/>
      <c r="Q682" s="24"/>
    </row>
    <row r="683" spans="2:17" ht="12.75" customHeight="1">
      <c r="B683" s="72">
        <f t="shared" si="185"/>
        <v>45596</v>
      </c>
      <c r="C683" s="71"/>
      <c r="E683" s="72"/>
      <c r="F683" s="60"/>
      <c r="H683" s="24"/>
      <c r="I683" s="24"/>
      <c r="J683" s="24"/>
      <c r="K683" s="24"/>
      <c r="L683" s="24"/>
      <c r="M683" s="24"/>
      <c r="N683" s="24"/>
      <c r="O683" s="24"/>
      <c r="P683" s="24"/>
      <c r="Q683" s="24"/>
    </row>
    <row r="684" spans="2:17" ht="12.75" customHeight="1">
      <c r="B684" s="72">
        <f t="shared" si="185"/>
        <v>45603</v>
      </c>
      <c r="C684" s="71"/>
      <c r="F684" s="60"/>
      <c r="H684" s="24"/>
      <c r="I684" s="24"/>
      <c r="J684" s="24"/>
      <c r="K684" s="24"/>
      <c r="L684" s="24"/>
      <c r="M684" s="24"/>
      <c r="N684" s="24"/>
      <c r="O684" s="24"/>
      <c r="P684" s="24"/>
      <c r="Q684" s="24"/>
    </row>
    <row r="685" spans="2:17" ht="12.75" customHeight="1">
      <c r="B685" s="72">
        <f t="shared" si="185"/>
        <v>45610</v>
      </c>
      <c r="C685" s="71"/>
      <c r="F685" s="60"/>
      <c r="H685" s="24"/>
      <c r="I685" s="24"/>
      <c r="J685" s="24"/>
      <c r="K685" s="24"/>
      <c r="L685" s="24"/>
      <c r="M685" s="24"/>
      <c r="N685" s="24"/>
      <c r="O685" s="24"/>
      <c r="P685" s="24"/>
      <c r="Q685" s="24"/>
    </row>
    <row r="686" spans="2:17" ht="12.75" customHeight="1">
      <c r="B686" s="72">
        <f t="shared" si="185"/>
        <v>45617</v>
      </c>
      <c r="C686" s="71"/>
      <c r="F686" s="60"/>
      <c r="H686" s="24"/>
      <c r="I686" s="24"/>
      <c r="J686" s="24"/>
      <c r="K686" s="24"/>
      <c r="L686" s="24"/>
      <c r="M686" s="24"/>
      <c r="N686" s="24"/>
      <c r="O686" s="24"/>
      <c r="P686" s="24"/>
      <c r="Q686" s="24"/>
    </row>
    <row r="687" spans="2:17" ht="12.75" customHeight="1">
      <c r="B687" s="72">
        <f t="shared" si="185"/>
        <v>45624</v>
      </c>
      <c r="C687" s="71"/>
      <c r="E687" s="72"/>
      <c r="F687" s="60"/>
      <c r="H687" s="24"/>
      <c r="I687" s="24"/>
      <c r="J687" s="24"/>
      <c r="K687" s="24"/>
      <c r="L687" s="24"/>
      <c r="M687" s="24"/>
      <c r="N687" s="24"/>
      <c r="O687" s="24"/>
      <c r="P687" s="24"/>
      <c r="Q687" s="24"/>
    </row>
    <row r="688" spans="2:17" ht="12.75" customHeight="1">
      <c r="B688" s="72">
        <f t="shared" si="185"/>
        <v>45631</v>
      </c>
      <c r="C688" s="71"/>
      <c r="F688" s="60"/>
      <c r="H688" s="24"/>
      <c r="I688" s="24"/>
      <c r="J688" s="24"/>
      <c r="K688" s="24"/>
      <c r="L688" s="24"/>
      <c r="M688" s="24"/>
      <c r="N688" s="24"/>
      <c r="O688" s="24"/>
      <c r="P688" s="24"/>
      <c r="Q688" s="24"/>
    </row>
    <row r="689" spans="1:17" ht="12.75" customHeight="1">
      <c r="B689" s="72">
        <f t="shared" si="185"/>
        <v>45638</v>
      </c>
      <c r="C689" s="71"/>
      <c r="F689" s="60"/>
      <c r="H689" s="24"/>
      <c r="I689" s="24"/>
      <c r="J689" s="24"/>
      <c r="K689" s="24"/>
      <c r="L689" s="24"/>
      <c r="M689" s="24"/>
      <c r="N689" s="24"/>
      <c r="O689" s="24"/>
      <c r="P689" s="24"/>
      <c r="Q689" s="24"/>
    </row>
    <row r="690" spans="1:17" ht="12.75" customHeight="1">
      <c r="B690" s="72">
        <f t="shared" si="185"/>
        <v>45645</v>
      </c>
      <c r="C690" s="71"/>
      <c r="F690" s="60"/>
      <c r="H690" s="24"/>
      <c r="I690" s="24"/>
      <c r="J690" s="24"/>
      <c r="K690" s="24"/>
      <c r="L690" s="24"/>
      <c r="M690" s="24"/>
      <c r="N690" s="24"/>
      <c r="O690" s="24"/>
      <c r="P690" s="24"/>
      <c r="Q690" s="24"/>
    </row>
    <row r="691" spans="1:17" ht="12.75" customHeight="1">
      <c r="B691" s="72">
        <f t="shared" si="185"/>
        <v>45652</v>
      </c>
      <c r="C691" s="71"/>
      <c r="F691" s="60"/>
      <c r="H691" s="24"/>
      <c r="I691" s="24"/>
      <c r="J691" s="24"/>
      <c r="K691" s="24"/>
      <c r="L691" s="24"/>
      <c r="M691" s="24"/>
      <c r="N691" s="24"/>
      <c r="O691" s="24"/>
      <c r="P691" s="24"/>
      <c r="Q691" s="24"/>
    </row>
    <row r="692" spans="1:17" ht="12.75" customHeight="1">
      <c r="A692" s="27">
        <f>A657+1</f>
        <v>2025</v>
      </c>
      <c r="B692" s="72">
        <f t="shared" si="185"/>
        <v>45659</v>
      </c>
      <c r="C692" s="71"/>
      <c r="E692" s="72"/>
      <c r="F692" s="60"/>
      <c r="H692" s="24"/>
      <c r="I692" s="24"/>
      <c r="J692" s="24"/>
      <c r="K692" s="24"/>
      <c r="L692" s="24"/>
      <c r="M692" s="24"/>
      <c r="N692" s="24"/>
      <c r="O692" s="24"/>
      <c r="P692" s="24"/>
      <c r="Q692" s="24"/>
    </row>
    <row r="693" spans="1:17" ht="12.75" customHeight="1">
      <c r="A693" s="128"/>
      <c r="B693" s="72">
        <f t="shared" si="185"/>
        <v>45666</v>
      </c>
      <c r="C693" s="71"/>
      <c r="F693" s="60"/>
      <c r="H693" s="24"/>
      <c r="I693" s="24"/>
      <c r="J693" s="24"/>
      <c r="K693" s="24"/>
      <c r="L693" s="24"/>
      <c r="M693" s="24"/>
      <c r="N693" s="24"/>
      <c r="O693" s="24"/>
      <c r="P693" s="24"/>
      <c r="Q693" s="24"/>
    </row>
    <row r="694" spans="1:17" ht="12.75" customHeight="1">
      <c r="B694" s="72">
        <f t="shared" si="185"/>
        <v>45673</v>
      </c>
      <c r="C694" s="71"/>
      <c r="F694" s="60"/>
      <c r="H694" s="24"/>
      <c r="I694" s="24"/>
      <c r="J694" s="24"/>
      <c r="K694" s="24"/>
      <c r="L694" s="24"/>
      <c r="M694" s="24"/>
      <c r="N694" s="24"/>
      <c r="O694" s="24"/>
      <c r="P694" s="24"/>
      <c r="Q694" s="24"/>
    </row>
    <row r="695" spans="1:17" ht="12.75" customHeight="1">
      <c r="B695" s="72">
        <f t="shared" si="185"/>
        <v>45680</v>
      </c>
      <c r="C695" s="71"/>
      <c r="F695" s="60"/>
      <c r="H695" s="24"/>
      <c r="I695" s="24"/>
      <c r="J695" s="24"/>
      <c r="K695" s="24"/>
      <c r="L695" s="24"/>
      <c r="M695" s="24"/>
      <c r="N695" s="24"/>
      <c r="O695" s="24"/>
      <c r="P695" s="24"/>
      <c r="Q695" s="24"/>
    </row>
    <row r="696" spans="1:17" ht="12.75" customHeight="1">
      <c r="B696" s="72">
        <f t="shared" si="185"/>
        <v>45687</v>
      </c>
      <c r="C696" s="71"/>
      <c r="E696" s="72"/>
      <c r="F696" s="60"/>
      <c r="H696" s="24"/>
      <c r="I696" s="24"/>
      <c r="J696" s="24"/>
      <c r="K696" s="24"/>
      <c r="L696" s="24"/>
      <c r="M696" s="24"/>
      <c r="N696" s="24"/>
      <c r="O696" s="24"/>
      <c r="P696" s="24"/>
      <c r="Q696" s="24"/>
    </row>
    <row r="697" spans="1:17" ht="12.75" customHeight="1">
      <c r="B697" s="72">
        <f t="shared" si="185"/>
        <v>45694</v>
      </c>
      <c r="C697" s="71"/>
      <c r="F697" s="60"/>
      <c r="H697" s="24"/>
      <c r="I697" s="24"/>
      <c r="J697" s="24"/>
      <c r="K697" s="24"/>
      <c r="L697" s="24"/>
      <c r="M697" s="24"/>
      <c r="N697" s="24"/>
      <c r="O697" s="24"/>
      <c r="P697" s="24"/>
      <c r="Q697" s="24"/>
    </row>
    <row r="698" spans="1:17" ht="12.75" customHeight="1">
      <c r="B698" s="72">
        <f t="shared" si="185"/>
        <v>45701</v>
      </c>
      <c r="C698" s="71"/>
      <c r="F698" s="60"/>
      <c r="H698" s="24"/>
      <c r="I698" s="24"/>
      <c r="J698" s="24"/>
      <c r="K698" s="24"/>
      <c r="L698" s="24"/>
      <c r="M698" s="24"/>
      <c r="N698" s="24"/>
      <c r="O698" s="24"/>
      <c r="P698" s="24"/>
      <c r="Q698" s="24"/>
    </row>
    <row r="699" spans="1:17" ht="12.75" customHeight="1">
      <c r="B699" s="72">
        <f t="shared" si="185"/>
        <v>45708</v>
      </c>
      <c r="C699" s="71"/>
      <c r="F699" s="60"/>
      <c r="H699" s="24"/>
      <c r="I699" s="24"/>
      <c r="J699" s="24"/>
      <c r="K699" s="24"/>
      <c r="L699" s="24"/>
      <c r="M699" s="24"/>
      <c r="N699" s="24"/>
      <c r="O699" s="24"/>
      <c r="P699" s="24"/>
      <c r="Q699" s="24"/>
    </row>
    <row r="700" spans="1:17" ht="12.75" customHeight="1">
      <c r="B700" s="72">
        <f t="shared" si="185"/>
        <v>45715</v>
      </c>
      <c r="C700" s="71"/>
      <c r="E700" s="72"/>
      <c r="F700" s="60"/>
      <c r="G700" s="24"/>
      <c r="H700" s="24"/>
      <c r="I700" s="24"/>
      <c r="J700" s="24"/>
      <c r="K700" s="24"/>
      <c r="L700" s="24"/>
      <c r="M700" s="24"/>
      <c r="N700" s="24"/>
      <c r="O700" s="24"/>
      <c r="P700" s="24"/>
      <c r="Q700" s="24"/>
    </row>
    <row r="701" spans="1:17" ht="12.75" customHeight="1">
      <c r="B701" s="72">
        <f t="shared" si="185"/>
        <v>45722</v>
      </c>
      <c r="C701" s="71"/>
      <c r="F701" s="60"/>
      <c r="G701" s="64"/>
      <c r="H701" s="24"/>
      <c r="I701" s="24"/>
      <c r="J701" s="24"/>
      <c r="K701" s="24"/>
      <c r="L701" s="24"/>
      <c r="M701" s="24"/>
      <c r="N701" s="24"/>
      <c r="O701" s="24"/>
      <c r="P701" s="24"/>
      <c r="Q701" s="24"/>
    </row>
    <row r="702" spans="1:17" ht="12.75" customHeight="1">
      <c r="B702" s="72">
        <f t="shared" si="185"/>
        <v>45729</v>
      </c>
      <c r="C702" s="71"/>
      <c r="F702" s="60"/>
      <c r="G702" s="64"/>
      <c r="H702" s="24"/>
      <c r="I702" s="24"/>
      <c r="J702" s="24"/>
      <c r="K702" s="24"/>
      <c r="L702" s="24"/>
      <c r="M702" s="24"/>
      <c r="N702" s="24"/>
      <c r="O702" s="24"/>
      <c r="P702" s="24"/>
      <c r="Q702" s="24"/>
    </row>
    <row r="703" spans="1:17" ht="12.75" customHeight="1">
      <c r="B703" s="72">
        <f t="shared" si="185"/>
        <v>45736</v>
      </c>
      <c r="C703" s="71"/>
      <c r="F703" s="60"/>
      <c r="G703" s="64"/>
      <c r="H703" s="24"/>
      <c r="I703" s="24"/>
      <c r="J703" s="24"/>
      <c r="K703" s="24"/>
      <c r="L703" s="24"/>
      <c r="M703" s="24"/>
      <c r="N703" s="24"/>
      <c r="O703" s="24"/>
      <c r="P703" s="24"/>
      <c r="Q703" s="24"/>
    </row>
    <row r="704" spans="1:17" ht="12.75" customHeight="1">
      <c r="B704" s="72">
        <f t="shared" si="185"/>
        <v>45743</v>
      </c>
      <c r="C704" s="71"/>
      <c r="E704" s="72"/>
      <c r="F704" s="60"/>
      <c r="G704" s="64" t="s">
        <v>63</v>
      </c>
      <c r="H704" s="24"/>
      <c r="I704" s="24"/>
      <c r="J704" s="24"/>
      <c r="K704" s="24"/>
      <c r="L704" s="24"/>
      <c r="M704" s="24"/>
      <c r="N704" s="24"/>
      <c r="O704" s="24"/>
      <c r="P704" s="24"/>
      <c r="Q704" s="24"/>
    </row>
    <row r="705" spans="2:17" ht="12.75" customHeight="1">
      <c r="B705" s="72">
        <f t="shared" si="185"/>
        <v>45750</v>
      </c>
      <c r="C705" s="71"/>
      <c r="E705" s="72"/>
      <c r="F705" s="60"/>
      <c r="G705" s="64"/>
      <c r="H705" s="24"/>
      <c r="I705" s="24"/>
      <c r="J705" s="24"/>
      <c r="K705" s="24"/>
      <c r="L705" s="24"/>
      <c r="M705" s="24"/>
      <c r="N705" s="24"/>
      <c r="O705" s="24"/>
      <c r="P705" s="24"/>
      <c r="Q705" s="24"/>
    </row>
    <row r="706" spans="2:17" ht="12.75" customHeight="1">
      <c r="B706" s="72">
        <f t="shared" si="185"/>
        <v>45757</v>
      </c>
      <c r="C706" s="71"/>
      <c r="E706" s="72"/>
      <c r="F706" s="60"/>
      <c r="G706" s="64"/>
      <c r="H706" s="24"/>
      <c r="I706" s="24"/>
      <c r="J706" s="24"/>
      <c r="K706" s="24"/>
      <c r="L706" s="24"/>
      <c r="M706" s="24"/>
      <c r="N706" s="24"/>
      <c r="O706" s="24"/>
      <c r="P706" s="24"/>
      <c r="Q706" s="24"/>
    </row>
    <row r="707" spans="2:17" ht="12.75" customHeight="1">
      <c r="B707" s="72">
        <f t="shared" si="185"/>
        <v>45764</v>
      </c>
      <c r="C707" s="71"/>
      <c r="E707" s="72"/>
      <c r="F707" s="60"/>
      <c r="G707" s="64"/>
      <c r="H707" s="24"/>
      <c r="I707" s="24"/>
      <c r="J707" s="24"/>
      <c r="K707" s="24"/>
      <c r="L707" s="24"/>
      <c r="M707" s="24"/>
      <c r="N707" s="24"/>
      <c r="O707" s="24"/>
      <c r="P707" s="24"/>
      <c r="Q707" s="24"/>
    </row>
    <row r="708" spans="2:17" ht="12.75" customHeight="1">
      <c r="B708" s="72">
        <f t="shared" si="185"/>
        <v>45771</v>
      </c>
      <c r="C708" s="71"/>
      <c r="F708" s="60"/>
      <c r="G708" s="29"/>
      <c r="H708" s="24"/>
      <c r="I708" s="24"/>
      <c r="J708" s="24"/>
      <c r="K708" s="24"/>
      <c r="L708" s="24"/>
      <c r="M708" s="24"/>
      <c r="N708" s="24"/>
      <c r="O708" s="24"/>
      <c r="P708" s="24"/>
      <c r="Q708" s="24"/>
    </row>
    <row r="709" spans="2:17" ht="12.75" customHeight="1">
      <c r="B709" s="72">
        <f t="shared" si="185"/>
        <v>45778</v>
      </c>
      <c r="C709" s="71"/>
      <c r="F709" s="60"/>
      <c r="G709" s="64" t="s">
        <v>63</v>
      </c>
      <c r="H709" s="24"/>
      <c r="I709" s="24"/>
      <c r="J709" s="24"/>
      <c r="K709" s="24"/>
      <c r="L709" s="24"/>
      <c r="M709" s="24"/>
      <c r="N709" s="24"/>
      <c r="O709" s="24"/>
      <c r="P709" s="24"/>
      <c r="Q709" s="24"/>
    </row>
    <row r="710" spans="2:17" ht="12.75" customHeight="1">
      <c r="B710" s="72">
        <f t="shared" si="185"/>
        <v>45785</v>
      </c>
      <c r="C710" s="71"/>
      <c r="F710" s="60"/>
      <c r="G710" s="64"/>
      <c r="H710" s="24"/>
      <c r="I710" s="24"/>
      <c r="J710" s="24"/>
      <c r="K710" s="24"/>
      <c r="L710" s="24"/>
      <c r="M710" s="24"/>
      <c r="N710" s="24"/>
      <c r="O710" s="24"/>
      <c r="P710" s="24"/>
      <c r="Q710" s="24"/>
    </row>
    <row r="711" spans="2:17" ht="12.75" customHeight="1">
      <c r="B711" s="72">
        <f t="shared" si="185"/>
        <v>45792</v>
      </c>
      <c r="C711" s="71"/>
      <c r="F711" s="60"/>
      <c r="G711" s="64"/>
      <c r="H711" s="24"/>
      <c r="I711" s="24"/>
      <c r="J711" s="24"/>
      <c r="K711" s="24"/>
      <c r="L711" s="24"/>
      <c r="M711" s="24"/>
      <c r="N711" s="24"/>
      <c r="O711" s="24"/>
      <c r="P711" s="24"/>
      <c r="Q711" s="24"/>
    </row>
    <row r="712" spans="2:17" ht="12.75" customHeight="1">
      <c r="B712" s="72">
        <f t="shared" si="185"/>
        <v>45799</v>
      </c>
      <c r="C712" s="71"/>
      <c r="F712" s="60"/>
      <c r="G712" s="64" t="s">
        <v>63</v>
      </c>
      <c r="H712" s="24"/>
      <c r="I712" s="24"/>
      <c r="J712" s="24"/>
      <c r="K712" s="24"/>
      <c r="L712" s="24"/>
      <c r="M712" s="24"/>
      <c r="N712" s="24"/>
      <c r="O712" s="24"/>
      <c r="P712" s="24"/>
      <c r="Q712" s="24"/>
    </row>
    <row r="713" spans="2:17" ht="12.75" customHeight="1">
      <c r="B713" s="72">
        <f t="shared" si="185"/>
        <v>45806</v>
      </c>
      <c r="C713" s="71"/>
      <c r="F713" s="60"/>
      <c r="G713" s="64"/>
      <c r="H713" s="24"/>
      <c r="I713" s="24"/>
      <c r="J713" s="24"/>
      <c r="K713" s="24"/>
      <c r="L713" s="24"/>
      <c r="M713" s="24"/>
      <c r="N713" s="24"/>
      <c r="O713" s="24"/>
      <c r="P713" s="24"/>
      <c r="Q713" s="24"/>
    </row>
    <row r="714" spans="2:17" ht="12.75" customHeight="1">
      <c r="B714" s="72">
        <f t="shared" si="185"/>
        <v>45813</v>
      </c>
      <c r="C714" s="71"/>
      <c r="F714" s="60"/>
      <c r="G714" s="64"/>
      <c r="H714" s="24"/>
      <c r="I714" s="24"/>
      <c r="J714" s="24"/>
      <c r="K714" s="24"/>
      <c r="L714" s="24"/>
      <c r="M714" s="24"/>
      <c r="N714" s="24"/>
      <c r="O714" s="24"/>
      <c r="P714" s="24"/>
      <c r="Q714" s="24"/>
    </row>
    <row r="715" spans="2:17" ht="12.75" customHeight="1">
      <c r="B715" s="72">
        <f t="shared" si="185"/>
        <v>45820</v>
      </c>
      <c r="C715" s="71"/>
      <c r="F715" s="60"/>
      <c r="G715" s="64"/>
      <c r="H715" s="24"/>
      <c r="I715" s="24"/>
      <c r="J715" s="24"/>
      <c r="K715" s="24"/>
      <c r="L715" s="24"/>
      <c r="M715" s="24"/>
      <c r="N715" s="24"/>
      <c r="O715" s="24"/>
      <c r="P715" s="24"/>
      <c r="Q715" s="24"/>
    </row>
    <row r="716" spans="2:17" ht="12.75" customHeight="1">
      <c r="B716" s="72">
        <f t="shared" si="185"/>
        <v>45827</v>
      </c>
      <c r="C716" s="71"/>
      <c r="F716" s="60"/>
      <c r="G716" s="64"/>
      <c r="H716" s="24"/>
      <c r="I716" s="24"/>
      <c r="J716" s="24"/>
      <c r="K716" s="24"/>
      <c r="L716" s="24"/>
      <c r="M716" s="24"/>
      <c r="N716" s="24"/>
      <c r="O716" s="24"/>
      <c r="P716" s="24"/>
      <c r="Q716" s="24"/>
    </row>
    <row r="717" spans="2:17" ht="12.75" customHeight="1">
      <c r="B717" s="72">
        <f t="shared" si="185"/>
        <v>45834</v>
      </c>
      <c r="C717" s="71"/>
      <c r="F717" s="60"/>
      <c r="G717" s="64" t="s">
        <v>63</v>
      </c>
      <c r="H717" s="24"/>
      <c r="I717" s="24"/>
      <c r="J717" s="24"/>
      <c r="K717" s="24"/>
      <c r="L717" s="24"/>
      <c r="M717" s="24"/>
      <c r="N717" s="24"/>
      <c r="O717" s="24"/>
      <c r="P717" s="24"/>
      <c r="Q717" s="24"/>
    </row>
    <row r="718" spans="2:17" ht="12.75" customHeight="1">
      <c r="B718" s="72">
        <f t="shared" si="185"/>
        <v>45841</v>
      </c>
      <c r="C718" s="71"/>
      <c r="F718" s="60"/>
      <c r="G718" s="64"/>
      <c r="H718" s="24"/>
      <c r="I718" s="24"/>
      <c r="J718" s="24"/>
      <c r="K718" s="24"/>
      <c r="L718" s="24"/>
      <c r="M718" s="24"/>
      <c r="N718" s="24"/>
      <c r="O718" s="24"/>
      <c r="P718" s="24"/>
      <c r="Q718" s="24"/>
    </row>
    <row r="719" spans="2:17" ht="12.75" customHeight="1">
      <c r="B719" s="72">
        <f t="shared" si="185"/>
        <v>45848</v>
      </c>
      <c r="C719" s="71"/>
      <c r="F719" s="60"/>
      <c r="G719" s="64"/>
      <c r="H719" s="24"/>
      <c r="I719" s="24"/>
      <c r="J719" s="24"/>
      <c r="K719" s="24"/>
      <c r="L719" s="24"/>
      <c r="M719" s="24"/>
      <c r="N719" s="24"/>
      <c r="O719" s="24"/>
      <c r="P719" s="24"/>
      <c r="Q719" s="24"/>
    </row>
    <row r="720" spans="2:17" ht="12.75" customHeight="1">
      <c r="B720" s="72">
        <f t="shared" si="185"/>
        <v>45855</v>
      </c>
      <c r="C720" s="71"/>
      <c r="F720" s="60"/>
      <c r="G720" s="64"/>
      <c r="H720" s="24"/>
      <c r="I720" s="24"/>
      <c r="J720" s="24"/>
      <c r="K720" s="24"/>
      <c r="L720" s="24"/>
      <c r="M720" s="24"/>
      <c r="N720" s="24"/>
      <c r="O720" s="24"/>
      <c r="P720" s="24"/>
      <c r="Q720" s="24"/>
    </row>
    <row r="721" spans="1:17" ht="12.75" customHeight="1" thickBot="1">
      <c r="A721" s="9"/>
      <c r="B721" s="75">
        <f t="shared" si="185"/>
        <v>45862</v>
      </c>
      <c r="C721" s="79"/>
      <c r="D721" s="9"/>
      <c r="E721" s="9"/>
      <c r="F721" s="60"/>
      <c r="G721" s="64"/>
      <c r="H721" s="24"/>
      <c r="I721" s="24"/>
      <c r="J721" s="24"/>
      <c r="K721" s="24"/>
      <c r="L721" s="24"/>
      <c r="M721" s="24"/>
      <c r="N721" s="24"/>
      <c r="O721" s="24"/>
      <c r="P721" s="24"/>
      <c r="Q721" s="24"/>
    </row>
    <row r="722" spans="1:17" ht="12.75" customHeight="1">
      <c r="A722" s="95" t="s">
        <v>377</v>
      </c>
      <c r="B722" s="72"/>
      <c r="C722" s="71"/>
      <c r="F722" s="60"/>
      <c r="G722" s="64"/>
      <c r="H722" s="24"/>
      <c r="I722" s="24"/>
      <c r="J722" s="24"/>
      <c r="K722" s="24"/>
      <c r="L722" s="24"/>
      <c r="M722" s="24"/>
      <c r="N722" s="24"/>
      <c r="O722" s="24"/>
      <c r="P722" s="24"/>
      <c r="Q722" s="24"/>
    </row>
    <row r="723" spans="1:17" ht="12.75" customHeight="1">
      <c r="A723" s="54"/>
      <c r="B723" s="24"/>
      <c r="C723" s="24"/>
      <c r="D723" s="24"/>
      <c r="E723" s="24"/>
      <c r="F723" s="24"/>
      <c r="G723" s="64"/>
      <c r="H723" s="24"/>
      <c r="I723" s="24"/>
      <c r="J723" s="24"/>
      <c r="K723" s="24"/>
      <c r="L723" s="24"/>
      <c r="M723" s="24"/>
      <c r="N723" s="24"/>
      <c r="O723" s="24"/>
      <c r="P723" s="24"/>
      <c r="Q723" s="24"/>
    </row>
    <row r="724" spans="1:17" ht="12.75" customHeight="1" thickBot="1">
      <c r="A724" s="27" t="s">
        <v>391</v>
      </c>
      <c r="M724" s="24"/>
      <c r="N724" s="24"/>
      <c r="O724" s="24"/>
      <c r="P724" s="24"/>
      <c r="Q724" s="24"/>
    </row>
    <row r="725" spans="1:17" ht="12.75" customHeight="1">
      <c r="A725" s="204" t="s">
        <v>20</v>
      </c>
      <c r="B725" s="202" t="s">
        <v>285</v>
      </c>
      <c r="C725" s="118"/>
      <c r="D725" s="119"/>
      <c r="E725" s="206" t="s">
        <v>287</v>
      </c>
      <c r="F725" s="49"/>
      <c r="J725" s="24"/>
      <c r="K725" s="24"/>
      <c r="L725" s="24"/>
      <c r="M725" s="24"/>
      <c r="N725" s="24"/>
      <c r="O725" s="24"/>
      <c r="P725" s="24"/>
      <c r="Q725" s="24"/>
    </row>
    <row r="726" spans="1:17" ht="12.75" customHeight="1" thickBot="1">
      <c r="A726" s="205" t="s">
        <v>25</v>
      </c>
      <c r="B726" s="203" t="s">
        <v>286</v>
      </c>
      <c r="C726" s="205" t="s">
        <v>14</v>
      </c>
      <c r="D726" s="120"/>
      <c r="E726" s="203" t="s">
        <v>288</v>
      </c>
      <c r="F726" s="24"/>
      <c r="J726" s="24"/>
      <c r="K726" s="24"/>
      <c r="L726" s="24"/>
      <c r="M726" s="24"/>
      <c r="N726" s="24"/>
      <c r="O726" s="24"/>
      <c r="P726" s="24"/>
      <c r="Q726" s="24"/>
    </row>
    <row r="727" spans="1:17" ht="12.75" customHeight="1">
      <c r="A727" s="29"/>
      <c r="B727" s="29"/>
      <c r="C727" s="102" t="s">
        <v>108</v>
      </c>
      <c r="E727" s="30"/>
      <c r="F727" s="24"/>
      <c r="J727" s="24"/>
      <c r="K727" s="24"/>
      <c r="L727" s="24"/>
      <c r="M727" s="54"/>
      <c r="N727" s="24"/>
      <c r="O727" s="24"/>
      <c r="P727" s="24"/>
      <c r="Q727" s="24"/>
    </row>
    <row r="728" spans="1:17" ht="12.75" customHeight="1">
      <c r="A728" s="27">
        <v>2023</v>
      </c>
      <c r="B728" s="72">
        <v>45050</v>
      </c>
      <c r="C728" s="71"/>
      <c r="F728" s="24"/>
      <c r="J728" s="24"/>
      <c r="K728" s="24"/>
      <c r="L728" s="24"/>
      <c r="M728" s="24"/>
      <c r="N728" s="24"/>
      <c r="O728" s="24"/>
      <c r="P728" s="24"/>
      <c r="Q728" s="24"/>
    </row>
    <row r="729" spans="1:17" ht="12.75" customHeight="1">
      <c r="B729" s="72">
        <f>B728+7</f>
        <v>45057</v>
      </c>
      <c r="C729" s="71"/>
      <c r="F729" s="24"/>
      <c r="J729" s="24"/>
      <c r="K729" s="24"/>
      <c r="L729" s="24"/>
      <c r="M729" s="24"/>
      <c r="N729" s="24"/>
      <c r="O729" s="24"/>
      <c r="P729" s="24"/>
      <c r="Q729" s="24"/>
    </row>
    <row r="730" spans="1:17" ht="12.75" customHeight="1">
      <c r="B730" s="72">
        <f t="shared" ref="B730:B792" si="186">B729+7</f>
        <v>45064</v>
      </c>
      <c r="C730" s="71">
        <v>78</v>
      </c>
      <c r="E730" s="72">
        <v>45058</v>
      </c>
      <c r="F730" s="24"/>
      <c r="J730" s="24"/>
      <c r="K730" s="24"/>
      <c r="L730" s="24"/>
      <c r="M730" s="24"/>
      <c r="N730" s="24"/>
      <c r="O730" s="24"/>
      <c r="P730" s="24"/>
      <c r="Q730" s="24"/>
    </row>
    <row r="731" spans="1:17" ht="12.75" customHeight="1">
      <c r="B731" s="72">
        <f>B730+7</f>
        <v>45071</v>
      </c>
      <c r="C731" s="71">
        <v>78</v>
      </c>
      <c r="E731" s="72"/>
      <c r="F731" s="24"/>
      <c r="J731" s="24"/>
      <c r="K731" s="24"/>
      <c r="L731" s="24"/>
      <c r="M731" s="24"/>
      <c r="N731" s="24"/>
      <c r="O731" s="24"/>
      <c r="P731" s="24"/>
      <c r="Q731" s="24"/>
    </row>
    <row r="732" spans="1:17" ht="12.75" customHeight="1">
      <c r="B732" s="72">
        <f t="shared" si="186"/>
        <v>45078</v>
      </c>
      <c r="C732" s="71">
        <v>78</v>
      </c>
      <c r="F732" s="24"/>
      <c r="J732" s="24"/>
      <c r="K732" s="24"/>
      <c r="L732" s="24"/>
      <c r="M732" s="24"/>
      <c r="N732" s="24"/>
      <c r="O732" s="24"/>
      <c r="P732" s="24"/>
      <c r="Q732" s="24"/>
    </row>
    <row r="733" spans="1:17" ht="12.75" customHeight="1">
      <c r="B733" s="72">
        <f t="shared" si="186"/>
        <v>45085</v>
      </c>
      <c r="C733" s="71">
        <v>78</v>
      </c>
      <c r="E733" s="159"/>
      <c r="F733" s="24"/>
      <c r="J733" s="24"/>
      <c r="K733" s="24"/>
      <c r="L733" s="24"/>
      <c r="M733" s="24"/>
      <c r="N733" s="24"/>
      <c r="O733" s="24"/>
      <c r="P733" s="24"/>
      <c r="Q733" s="24"/>
    </row>
    <row r="734" spans="1:17" ht="12.75" customHeight="1">
      <c r="B734" s="72">
        <f t="shared" si="186"/>
        <v>45092</v>
      </c>
      <c r="C734" s="71">
        <v>77</v>
      </c>
      <c r="E734" s="72">
        <v>45086</v>
      </c>
      <c r="F734" s="24"/>
      <c r="G734" s="74"/>
      <c r="H734" s="74"/>
      <c r="I734" s="74"/>
      <c r="J734" s="24"/>
      <c r="K734" s="24"/>
      <c r="L734" s="24"/>
      <c r="M734" s="24"/>
      <c r="N734" s="24"/>
      <c r="O734" s="24"/>
      <c r="P734" s="24"/>
      <c r="Q734" s="24"/>
    </row>
    <row r="735" spans="1:17" ht="13.5" customHeight="1">
      <c r="B735" s="72">
        <f t="shared" si="186"/>
        <v>45099</v>
      </c>
      <c r="C735" s="71">
        <v>77</v>
      </c>
      <c r="F735" s="24"/>
      <c r="G735" s="27"/>
      <c r="H735" s="27"/>
      <c r="I735" s="24"/>
      <c r="J735" s="24"/>
      <c r="K735" s="24"/>
      <c r="L735" s="24"/>
      <c r="M735" s="24"/>
      <c r="N735" s="24"/>
      <c r="O735" s="24"/>
      <c r="P735" s="24"/>
      <c r="Q735" s="24"/>
    </row>
    <row r="736" spans="1:17" ht="12.75" customHeight="1">
      <c r="B736" s="72">
        <f t="shared" si="186"/>
        <v>45106</v>
      </c>
      <c r="C736" s="71">
        <v>77</v>
      </c>
      <c r="E736" s="72"/>
      <c r="F736" s="24"/>
      <c r="G736" s="30"/>
      <c r="H736" s="24"/>
      <c r="I736" s="24"/>
      <c r="J736" s="24"/>
      <c r="K736" s="24"/>
      <c r="L736" s="24"/>
      <c r="M736" s="24"/>
      <c r="N736" s="24"/>
      <c r="O736" s="24"/>
      <c r="P736" s="24"/>
      <c r="Q736" s="24"/>
    </row>
    <row r="737" spans="2:17" ht="12.75" customHeight="1">
      <c r="B737" s="72">
        <f t="shared" si="186"/>
        <v>45113</v>
      </c>
      <c r="C737" s="71">
        <v>77</v>
      </c>
      <c r="F737" s="24"/>
      <c r="G737" s="29"/>
      <c r="H737" s="24"/>
      <c r="I737" s="24"/>
      <c r="J737" s="24"/>
      <c r="K737" s="24"/>
      <c r="L737" s="24"/>
      <c r="M737" s="24"/>
      <c r="N737" s="24"/>
      <c r="O737" s="24"/>
      <c r="P737" s="24"/>
      <c r="Q737" s="24"/>
    </row>
    <row r="738" spans="2:17" ht="12.75" customHeight="1">
      <c r="B738" s="72">
        <f t="shared" si="186"/>
        <v>45120</v>
      </c>
      <c r="C738" s="71">
        <v>76</v>
      </c>
      <c r="E738" s="72">
        <v>45119</v>
      </c>
      <c r="F738" s="24"/>
      <c r="G738" s="29"/>
      <c r="H738" s="24"/>
      <c r="I738" s="24"/>
      <c r="J738" s="24"/>
      <c r="K738" s="24"/>
      <c r="L738" s="24"/>
      <c r="M738" s="24"/>
      <c r="N738" s="24"/>
      <c r="O738" s="24"/>
      <c r="P738" s="24"/>
      <c r="Q738" s="24"/>
    </row>
    <row r="739" spans="2:17" ht="12.75" customHeight="1">
      <c r="B739" s="72">
        <f t="shared" si="186"/>
        <v>45127</v>
      </c>
      <c r="C739" s="71">
        <v>76</v>
      </c>
      <c r="E739" s="72"/>
      <c r="F739" s="24"/>
      <c r="G739" s="29"/>
      <c r="H739" s="24"/>
      <c r="I739" s="24"/>
      <c r="J739" s="24"/>
      <c r="K739" s="24"/>
      <c r="L739" s="24"/>
      <c r="M739" s="24"/>
      <c r="N739" s="24"/>
      <c r="O739" s="24"/>
      <c r="P739" s="24"/>
      <c r="Q739" s="24"/>
    </row>
    <row r="740" spans="2:17" ht="12.75" customHeight="1">
      <c r="B740" s="72">
        <f t="shared" si="186"/>
        <v>45134</v>
      </c>
      <c r="C740" s="71">
        <v>76</v>
      </c>
      <c r="E740" s="72"/>
      <c r="F740" s="24"/>
      <c r="H740" s="24"/>
      <c r="I740" s="24"/>
      <c r="J740" s="24"/>
      <c r="K740" s="24"/>
      <c r="L740" s="24"/>
      <c r="M740" s="24"/>
      <c r="N740" s="24"/>
      <c r="O740" s="24"/>
      <c r="P740" s="24"/>
      <c r="Q740" s="24"/>
    </row>
    <row r="741" spans="2:17" ht="12.75" customHeight="1">
      <c r="B741" s="72">
        <f t="shared" si="186"/>
        <v>45141</v>
      </c>
      <c r="C741" s="71">
        <v>76</v>
      </c>
      <c r="F741" s="24"/>
      <c r="H741" s="24"/>
      <c r="I741" s="24"/>
      <c r="J741" s="24"/>
      <c r="K741" s="24"/>
      <c r="L741" s="24"/>
      <c r="M741" s="24"/>
      <c r="N741" s="24"/>
      <c r="O741" s="24"/>
      <c r="P741" s="24"/>
      <c r="Q741" s="24"/>
    </row>
    <row r="742" spans="2:17" ht="12.75" customHeight="1">
      <c r="B742" s="72">
        <f t="shared" si="186"/>
        <v>45148</v>
      </c>
      <c r="C742" s="71">
        <v>76</v>
      </c>
      <c r="E742" s="72"/>
      <c r="F742" s="24"/>
      <c r="H742" s="24"/>
      <c r="I742" s="24"/>
      <c r="J742" s="24"/>
      <c r="K742" s="24"/>
      <c r="L742" s="24"/>
      <c r="M742" s="24"/>
      <c r="N742" s="24"/>
      <c r="O742" s="24"/>
      <c r="P742" s="24"/>
      <c r="Q742" s="24"/>
    </row>
    <row r="743" spans="2:17" ht="12.75" customHeight="1">
      <c r="B743" s="72">
        <f t="shared" si="186"/>
        <v>45155</v>
      </c>
      <c r="C743" s="71">
        <v>79</v>
      </c>
      <c r="E743" s="72">
        <v>45149</v>
      </c>
      <c r="F743" s="24"/>
      <c r="H743" s="24"/>
      <c r="I743" s="24"/>
      <c r="J743" s="24"/>
      <c r="K743" s="24"/>
      <c r="L743" s="24"/>
      <c r="M743" s="24"/>
      <c r="N743" s="24"/>
      <c r="O743" s="24"/>
      <c r="P743" s="24"/>
      <c r="Q743" s="24"/>
    </row>
    <row r="744" spans="2:17" ht="12.75" customHeight="1">
      <c r="B744" s="72">
        <f t="shared" si="186"/>
        <v>45162</v>
      </c>
      <c r="C744" s="71">
        <v>79</v>
      </c>
      <c r="E744" s="72"/>
      <c r="F744" s="24"/>
      <c r="H744" s="24"/>
      <c r="I744" s="24"/>
      <c r="J744" s="24"/>
      <c r="K744" s="24"/>
      <c r="L744" s="24"/>
      <c r="M744" s="24"/>
      <c r="N744" s="24"/>
      <c r="O744" s="24"/>
      <c r="P744" s="24"/>
      <c r="Q744" s="24"/>
    </row>
    <row r="745" spans="2:17" ht="12.75" customHeight="1">
      <c r="B745" s="72">
        <f t="shared" si="186"/>
        <v>45169</v>
      </c>
      <c r="C745" s="71">
        <v>79</v>
      </c>
      <c r="F745" s="24"/>
      <c r="H745" s="24"/>
      <c r="I745" s="24"/>
      <c r="J745" s="24"/>
      <c r="K745" s="24"/>
      <c r="L745" s="24"/>
      <c r="M745" s="24"/>
      <c r="N745" s="24"/>
      <c r="O745" s="24"/>
      <c r="P745" s="24"/>
      <c r="Q745" s="24"/>
    </row>
    <row r="746" spans="2:17" ht="12.75" customHeight="1">
      <c r="B746" s="72">
        <f t="shared" si="186"/>
        <v>45176</v>
      </c>
      <c r="C746" s="71">
        <v>79</v>
      </c>
      <c r="E746" s="72"/>
      <c r="F746" s="24"/>
      <c r="H746" s="24"/>
      <c r="I746" s="24"/>
      <c r="J746" s="24"/>
      <c r="K746" s="24"/>
      <c r="L746" s="24"/>
      <c r="M746" s="24"/>
      <c r="N746" s="24"/>
      <c r="O746" s="24"/>
      <c r="P746" s="24"/>
      <c r="Q746" s="24"/>
    </row>
    <row r="747" spans="2:17" ht="12.75" customHeight="1">
      <c r="B747" s="72">
        <f t="shared" si="186"/>
        <v>45183</v>
      </c>
      <c r="C747" s="71">
        <v>80</v>
      </c>
      <c r="E747" s="72">
        <v>45181</v>
      </c>
      <c r="F747" s="24"/>
      <c r="H747" s="24"/>
      <c r="I747" s="24"/>
      <c r="J747" s="24"/>
      <c r="K747" s="24"/>
      <c r="L747" s="24"/>
      <c r="M747" s="24"/>
      <c r="N747" s="24"/>
      <c r="O747" s="24"/>
      <c r="P747" s="24"/>
      <c r="Q747" s="24"/>
    </row>
    <row r="748" spans="2:17" ht="12.75" customHeight="1">
      <c r="B748" s="72">
        <f t="shared" si="186"/>
        <v>45190</v>
      </c>
      <c r="C748" s="71">
        <v>80</v>
      </c>
      <c r="E748" s="72"/>
      <c r="F748" s="24"/>
      <c r="H748" s="24"/>
      <c r="I748" s="24"/>
      <c r="J748" s="24"/>
      <c r="K748" s="24"/>
      <c r="L748" s="24"/>
      <c r="M748" s="24"/>
      <c r="N748" s="24"/>
      <c r="O748" s="24"/>
      <c r="P748" s="24"/>
      <c r="Q748" s="24"/>
    </row>
    <row r="749" spans="2:17" ht="12.75" customHeight="1">
      <c r="B749" s="72">
        <f t="shared" si="186"/>
        <v>45197</v>
      </c>
      <c r="C749" s="71">
        <v>80</v>
      </c>
      <c r="E749" s="72"/>
      <c r="F749" s="24"/>
      <c r="H749" s="24"/>
      <c r="I749" s="24"/>
      <c r="J749" s="24"/>
      <c r="K749" s="24"/>
      <c r="L749" s="24"/>
      <c r="M749" s="24"/>
      <c r="N749" s="24"/>
      <c r="O749" s="24"/>
      <c r="P749" s="24"/>
      <c r="Q749" s="24"/>
    </row>
    <row r="750" spans="2:17" ht="12.75" customHeight="1">
      <c r="B750" s="72">
        <f t="shared" si="186"/>
        <v>45204</v>
      </c>
      <c r="C750" s="71">
        <v>80</v>
      </c>
      <c r="F750" s="24"/>
      <c r="H750" s="24"/>
      <c r="I750" s="24"/>
      <c r="J750" s="24"/>
      <c r="K750" s="24"/>
      <c r="L750" s="24"/>
      <c r="M750" s="24"/>
      <c r="N750" s="24"/>
      <c r="O750" s="24"/>
      <c r="P750" s="24"/>
      <c r="Q750" s="24"/>
    </row>
    <row r="751" spans="2:17" ht="12.75" customHeight="1">
      <c r="B751" s="72">
        <f t="shared" si="186"/>
        <v>45211</v>
      </c>
      <c r="C751" s="71">
        <v>80</v>
      </c>
      <c r="E751" s="72">
        <v>45211</v>
      </c>
      <c r="F751" s="60"/>
      <c r="H751" s="24"/>
      <c r="I751" s="24"/>
      <c r="J751" s="24"/>
      <c r="K751" s="24"/>
      <c r="L751" s="24"/>
      <c r="M751" s="24"/>
      <c r="N751" s="24"/>
      <c r="O751" s="24"/>
      <c r="P751" s="24"/>
      <c r="Q751" s="24"/>
    </row>
    <row r="752" spans="2:17" ht="12.75" customHeight="1">
      <c r="B752" s="72">
        <f t="shared" si="186"/>
        <v>45218</v>
      </c>
      <c r="C752" s="71">
        <v>80</v>
      </c>
      <c r="F752" s="60"/>
      <c r="H752" s="24"/>
      <c r="I752" s="24"/>
      <c r="J752" s="24"/>
      <c r="K752" s="24"/>
      <c r="L752" s="24"/>
      <c r="M752" s="24"/>
      <c r="N752" s="24"/>
      <c r="O752" s="24"/>
      <c r="P752" s="24"/>
      <c r="Q752" s="24"/>
    </row>
    <row r="753" spans="1:17" ht="12.75" customHeight="1">
      <c r="B753" s="72">
        <f t="shared" si="186"/>
        <v>45225</v>
      </c>
      <c r="C753" s="71">
        <v>80</v>
      </c>
      <c r="E753" s="72"/>
      <c r="F753" s="60"/>
      <c r="H753" s="24"/>
      <c r="I753" s="24"/>
      <c r="J753" s="24"/>
      <c r="K753" s="24"/>
      <c r="L753" s="24"/>
      <c r="M753" s="24"/>
      <c r="N753" s="24"/>
      <c r="O753" s="24"/>
      <c r="P753" s="24"/>
      <c r="Q753" s="24"/>
    </row>
    <row r="754" spans="1:17" ht="12.75" customHeight="1">
      <c r="B754" s="72">
        <f t="shared" si="186"/>
        <v>45232</v>
      </c>
      <c r="C754" s="71">
        <v>80</v>
      </c>
      <c r="F754" s="60"/>
      <c r="H754" s="24"/>
      <c r="I754" s="24"/>
      <c r="J754" s="24"/>
      <c r="K754" s="24"/>
      <c r="L754" s="24"/>
      <c r="M754" s="24"/>
      <c r="N754" s="24"/>
      <c r="O754" s="24"/>
      <c r="P754" s="24"/>
      <c r="Q754" s="24"/>
    </row>
    <row r="755" spans="1:17" ht="12.75" customHeight="1">
      <c r="B755" s="72">
        <f t="shared" si="186"/>
        <v>45239</v>
      </c>
      <c r="C755" s="71">
        <v>77</v>
      </c>
      <c r="E755" s="72">
        <v>45239</v>
      </c>
      <c r="F755" s="60"/>
      <c r="H755" s="24"/>
      <c r="I755" s="24"/>
      <c r="J755" s="24"/>
      <c r="K755" s="24"/>
      <c r="L755" s="24"/>
      <c r="M755" s="24"/>
      <c r="N755" s="24"/>
      <c r="O755" s="24"/>
      <c r="P755" s="24"/>
      <c r="Q755" s="24"/>
    </row>
    <row r="756" spans="1:17" ht="12.75" customHeight="1">
      <c r="B756" s="72">
        <f t="shared" si="186"/>
        <v>45246</v>
      </c>
      <c r="C756" s="71">
        <v>77</v>
      </c>
      <c r="F756" s="60"/>
      <c r="H756" s="24"/>
      <c r="I756" s="24"/>
      <c r="J756" s="24"/>
      <c r="K756" s="24"/>
      <c r="L756" s="24"/>
      <c r="M756" s="24"/>
      <c r="N756" s="24"/>
      <c r="O756" s="24"/>
      <c r="P756" s="24"/>
      <c r="Q756" s="24"/>
    </row>
    <row r="757" spans="1:17" ht="12.75" customHeight="1">
      <c r="B757" s="72">
        <f t="shared" si="186"/>
        <v>45253</v>
      </c>
      <c r="C757" s="71">
        <v>77</v>
      </c>
      <c r="F757" s="60"/>
      <c r="H757" s="24"/>
      <c r="I757" s="24"/>
      <c r="J757" s="24"/>
      <c r="K757" s="24"/>
      <c r="L757" s="24"/>
      <c r="M757" s="24"/>
      <c r="N757" s="24"/>
      <c r="O757" s="24"/>
      <c r="P757" s="24"/>
      <c r="Q757" s="24"/>
    </row>
    <row r="758" spans="1:17" ht="12.75" customHeight="1">
      <c r="B758" s="72">
        <f t="shared" si="186"/>
        <v>45260</v>
      </c>
      <c r="C758" s="71">
        <v>77</v>
      </c>
      <c r="F758" s="60"/>
      <c r="H758" s="24"/>
      <c r="I758" s="24"/>
      <c r="J758" s="24"/>
      <c r="K758" s="24"/>
      <c r="L758" s="24"/>
      <c r="M758" s="24"/>
      <c r="N758" s="24"/>
      <c r="O758" s="24"/>
      <c r="P758" s="24"/>
      <c r="Q758" s="24"/>
    </row>
    <row r="759" spans="1:17" ht="12.75" customHeight="1">
      <c r="B759" s="72">
        <f t="shared" si="186"/>
        <v>45267</v>
      </c>
      <c r="C759" s="71">
        <v>77</v>
      </c>
      <c r="F759" s="60"/>
      <c r="H759" s="24"/>
      <c r="I759" s="24"/>
      <c r="J759" s="24"/>
      <c r="K759" s="24"/>
      <c r="L759" s="24"/>
      <c r="M759" s="24"/>
      <c r="N759" s="24"/>
      <c r="O759" s="24"/>
      <c r="P759" s="24"/>
      <c r="Q759" s="24"/>
    </row>
    <row r="760" spans="1:17" ht="12.75" customHeight="1">
      <c r="B760" s="72">
        <f t="shared" si="186"/>
        <v>45274</v>
      </c>
      <c r="C760" s="71">
        <v>77</v>
      </c>
      <c r="E760" s="72">
        <v>45268</v>
      </c>
      <c r="F760" s="60"/>
      <c r="H760" s="24"/>
      <c r="I760" s="24"/>
      <c r="J760" s="24"/>
      <c r="K760" s="24"/>
      <c r="L760" s="24"/>
      <c r="M760" s="24"/>
      <c r="N760" s="24"/>
      <c r="O760" s="24"/>
      <c r="P760" s="24"/>
      <c r="Q760" s="24"/>
    </row>
    <row r="761" spans="1:17" ht="12.75" customHeight="1">
      <c r="B761" s="72">
        <f t="shared" si="186"/>
        <v>45281</v>
      </c>
      <c r="C761" s="71">
        <v>77</v>
      </c>
      <c r="F761" s="60"/>
      <c r="H761" s="24"/>
      <c r="I761" s="24"/>
      <c r="J761" s="24"/>
      <c r="K761" s="24"/>
      <c r="L761" s="24"/>
      <c r="M761" s="24"/>
      <c r="N761" s="24"/>
      <c r="O761" s="24"/>
      <c r="P761" s="24"/>
      <c r="Q761" s="24"/>
    </row>
    <row r="762" spans="1:17" ht="12.75" customHeight="1">
      <c r="B762" s="72">
        <f t="shared" si="186"/>
        <v>45288</v>
      </c>
      <c r="C762" s="71">
        <v>77</v>
      </c>
      <c r="F762" s="60"/>
      <c r="H762" s="24"/>
      <c r="I762" s="24"/>
      <c r="J762" s="24"/>
      <c r="K762" s="24"/>
      <c r="L762" s="24"/>
      <c r="M762" s="24"/>
      <c r="N762" s="24"/>
      <c r="O762" s="24"/>
      <c r="P762" s="24"/>
      <c r="Q762" s="24"/>
    </row>
    <row r="763" spans="1:17" ht="12.75" customHeight="1">
      <c r="A763" s="27">
        <f>A728+1</f>
        <v>2024</v>
      </c>
      <c r="B763" s="72">
        <f t="shared" si="186"/>
        <v>45295</v>
      </c>
      <c r="C763" s="71">
        <v>77</v>
      </c>
      <c r="F763" s="60"/>
      <c r="H763" s="24"/>
      <c r="I763" s="24"/>
      <c r="J763" s="24"/>
      <c r="K763" s="24"/>
      <c r="L763" s="24"/>
      <c r="M763" s="24"/>
      <c r="N763" s="24"/>
      <c r="O763" s="24"/>
      <c r="P763" s="24"/>
      <c r="Q763" s="24"/>
    </row>
    <row r="764" spans="1:17" ht="12.75" customHeight="1">
      <c r="A764" s="128"/>
      <c r="B764" s="72">
        <f t="shared" si="186"/>
        <v>45302</v>
      </c>
      <c r="C764" s="71">
        <v>77</v>
      </c>
      <c r="F764" s="60"/>
      <c r="H764" s="24"/>
      <c r="I764" s="24"/>
      <c r="J764" s="24"/>
      <c r="K764" s="24"/>
      <c r="L764" s="24"/>
      <c r="M764" s="24"/>
      <c r="N764" s="24"/>
      <c r="O764" s="24"/>
      <c r="P764" s="24"/>
      <c r="Q764" s="24"/>
    </row>
    <row r="765" spans="1:17" ht="12.75" customHeight="1">
      <c r="B765" s="72">
        <f t="shared" si="186"/>
        <v>45309</v>
      </c>
      <c r="C765" s="71">
        <v>76</v>
      </c>
      <c r="E765" s="72">
        <v>45303</v>
      </c>
      <c r="F765" s="60"/>
      <c r="H765" s="24"/>
      <c r="I765" s="24"/>
      <c r="J765" s="24"/>
      <c r="K765" s="24"/>
      <c r="L765" s="24"/>
      <c r="M765" s="24"/>
      <c r="N765" s="24"/>
      <c r="O765" s="24"/>
      <c r="P765" s="24"/>
      <c r="Q765" s="24"/>
    </row>
    <row r="766" spans="1:17" ht="12.75" customHeight="1">
      <c r="B766" s="72">
        <f t="shared" si="186"/>
        <v>45316</v>
      </c>
      <c r="C766" s="71">
        <v>76</v>
      </c>
      <c r="F766" s="60"/>
      <c r="H766" s="24"/>
      <c r="I766" s="24"/>
      <c r="J766" s="24"/>
      <c r="K766" s="24"/>
      <c r="L766" s="24"/>
      <c r="M766" s="24"/>
      <c r="N766" s="24"/>
      <c r="O766" s="24"/>
      <c r="P766" s="24"/>
      <c r="Q766" s="24"/>
    </row>
    <row r="767" spans="1:17" ht="12.75" customHeight="1">
      <c r="B767" s="72">
        <f t="shared" si="186"/>
        <v>45323</v>
      </c>
      <c r="C767" s="71">
        <v>76</v>
      </c>
      <c r="F767" s="60"/>
      <c r="H767" s="24"/>
      <c r="I767" s="24"/>
      <c r="J767" s="24"/>
      <c r="K767" s="24"/>
      <c r="L767" s="24"/>
      <c r="M767" s="24"/>
      <c r="N767" s="24"/>
      <c r="O767" s="24"/>
      <c r="P767" s="24"/>
      <c r="Q767" s="24"/>
    </row>
    <row r="768" spans="1:17" ht="12.75" customHeight="1">
      <c r="B768" s="72">
        <f t="shared" si="186"/>
        <v>45330</v>
      </c>
      <c r="C768" s="71">
        <v>77</v>
      </c>
      <c r="E768" s="72">
        <v>45330</v>
      </c>
      <c r="F768" s="60"/>
      <c r="H768" s="24"/>
      <c r="I768" s="24"/>
      <c r="J768" s="24"/>
      <c r="K768" s="24"/>
      <c r="L768" s="24"/>
      <c r="M768" s="24"/>
      <c r="N768" s="24"/>
      <c r="O768" s="24"/>
      <c r="P768" s="24"/>
      <c r="Q768" s="24"/>
    </row>
    <row r="769" spans="2:17" ht="12.75" customHeight="1">
      <c r="B769" s="72">
        <f t="shared" si="186"/>
        <v>45337</v>
      </c>
      <c r="C769" s="71">
        <v>77</v>
      </c>
      <c r="F769" s="60"/>
      <c r="H769" s="24"/>
      <c r="I769" s="24"/>
      <c r="J769" s="24"/>
      <c r="K769" s="24"/>
      <c r="L769" s="24"/>
      <c r="M769" s="24"/>
      <c r="N769" s="24"/>
      <c r="O769" s="24"/>
      <c r="P769" s="24"/>
      <c r="Q769" s="24"/>
    </row>
    <row r="770" spans="2:17" ht="12.75" customHeight="1">
      <c r="B770" s="72">
        <f t="shared" si="186"/>
        <v>45344</v>
      </c>
      <c r="C770" s="71">
        <v>77</v>
      </c>
      <c r="F770" s="60"/>
      <c r="H770" s="24"/>
      <c r="I770" s="24"/>
      <c r="J770" s="24"/>
      <c r="K770" s="24"/>
      <c r="L770" s="24"/>
      <c r="M770" s="24"/>
      <c r="N770" s="24"/>
      <c r="O770" s="24"/>
      <c r="P770" s="24"/>
      <c r="Q770" s="24"/>
    </row>
    <row r="771" spans="2:17" ht="12.75" customHeight="1">
      <c r="B771" s="72">
        <f t="shared" si="186"/>
        <v>45351</v>
      </c>
      <c r="C771" s="71">
        <v>77</v>
      </c>
      <c r="F771" s="60"/>
      <c r="G771" s="24"/>
      <c r="H771" s="24"/>
      <c r="I771" s="24"/>
      <c r="J771" s="24"/>
      <c r="K771" s="24"/>
      <c r="L771" s="24"/>
      <c r="M771" s="24"/>
      <c r="N771" s="24"/>
      <c r="O771" s="24"/>
      <c r="P771" s="24"/>
      <c r="Q771" s="24"/>
    </row>
    <row r="772" spans="2:17" ht="12.75" customHeight="1">
      <c r="B772" s="72">
        <f t="shared" si="186"/>
        <v>45358</v>
      </c>
      <c r="C772" s="71">
        <v>77</v>
      </c>
      <c r="F772" s="60"/>
      <c r="G772" s="64"/>
      <c r="H772" s="24"/>
      <c r="I772" s="24"/>
      <c r="J772" s="24"/>
      <c r="K772" s="24"/>
      <c r="L772" s="24"/>
      <c r="M772" s="24"/>
      <c r="N772" s="24"/>
      <c r="O772" s="24"/>
      <c r="P772" s="24"/>
      <c r="Q772" s="24"/>
    </row>
    <row r="773" spans="2:17" ht="12.75" customHeight="1">
      <c r="B773" s="72">
        <f t="shared" si="186"/>
        <v>45365</v>
      </c>
      <c r="C773" s="71">
        <v>77</v>
      </c>
      <c r="E773" s="72">
        <v>45359</v>
      </c>
      <c r="F773" s="60"/>
      <c r="G773" s="64"/>
      <c r="H773" s="24"/>
      <c r="I773" s="24"/>
      <c r="J773" s="24"/>
      <c r="K773" s="24"/>
      <c r="L773" s="24"/>
      <c r="M773" s="24"/>
      <c r="N773" s="24"/>
      <c r="O773" s="24"/>
      <c r="P773" s="24"/>
      <c r="Q773" s="24"/>
    </row>
    <row r="774" spans="2:17" ht="12.75" customHeight="1">
      <c r="B774" s="72">
        <f t="shared" si="186"/>
        <v>45372</v>
      </c>
      <c r="C774" s="71">
        <v>77</v>
      </c>
      <c r="F774" s="60"/>
      <c r="G774" s="64"/>
      <c r="H774" s="24"/>
      <c r="I774" s="24"/>
      <c r="J774" s="24"/>
      <c r="K774" s="24"/>
      <c r="L774" s="24"/>
      <c r="M774" s="24"/>
      <c r="N774" s="24"/>
      <c r="O774" s="24"/>
      <c r="P774" s="24"/>
      <c r="Q774" s="24"/>
    </row>
    <row r="775" spans="2:17" ht="12.75" customHeight="1">
      <c r="B775" s="72">
        <f t="shared" si="186"/>
        <v>45379</v>
      </c>
      <c r="C775" s="71">
        <v>77</v>
      </c>
      <c r="E775" s="72"/>
      <c r="F775" s="60"/>
      <c r="G775" s="64" t="s">
        <v>63</v>
      </c>
      <c r="H775" s="24"/>
      <c r="I775" s="24"/>
      <c r="J775" s="24"/>
      <c r="K775" s="24"/>
      <c r="L775" s="24"/>
      <c r="M775" s="24"/>
      <c r="N775" s="24"/>
      <c r="O775" s="24"/>
      <c r="P775" s="24"/>
      <c r="Q775" s="24"/>
    </row>
    <row r="776" spans="2:17" ht="12.75" customHeight="1">
      <c r="B776" s="72">
        <f t="shared" si="186"/>
        <v>45386</v>
      </c>
      <c r="C776" s="71">
        <v>77</v>
      </c>
      <c r="F776" s="60"/>
      <c r="G776" s="64"/>
      <c r="H776" s="24"/>
      <c r="I776" s="24"/>
      <c r="J776" s="24"/>
      <c r="K776" s="24"/>
      <c r="L776" s="24"/>
      <c r="M776" s="24"/>
      <c r="N776" s="24"/>
      <c r="O776" s="24"/>
      <c r="P776" s="24"/>
      <c r="Q776" s="24"/>
    </row>
    <row r="777" spans="2:17" ht="12.75" customHeight="1">
      <c r="B777" s="72">
        <f t="shared" si="186"/>
        <v>45393</v>
      </c>
      <c r="C777" s="71">
        <v>76</v>
      </c>
      <c r="E777" s="72">
        <v>45393</v>
      </c>
      <c r="F777" s="60"/>
      <c r="G777" s="64"/>
      <c r="H777" s="24"/>
      <c r="I777" s="24"/>
      <c r="J777" s="24"/>
      <c r="K777" s="24"/>
      <c r="L777" s="24"/>
      <c r="M777" s="24"/>
      <c r="N777" s="24"/>
      <c r="O777" s="24"/>
      <c r="P777" s="24"/>
      <c r="Q777" s="24"/>
    </row>
    <row r="778" spans="2:17" ht="12.75" customHeight="1">
      <c r="B778" s="72">
        <f t="shared" si="186"/>
        <v>45400</v>
      </c>
      <c r="C778" s="71">
        <v>76</v>
      </c>
      <c r="E778" s="72"/>
      <c r="F778" s="60"/>
      <c r="G778" s="64"/>
      <c r="H778" s="24"/>
      <c r="I778" s="24"/>
      <c r="J778" s="24"/>
      <c r="K778" s="24"/>
      <c r="L778" s="24"/>
      <c r="M778" s="24"/>
      <c r="N778" s="24"/>
      <c r="O778" s="24"/>
      <c r="P778" s="24"/>
      <c r="Q778" s="24"/>
    </row>
    <row r="779" spans="2:17" ht="12.75" customHeight="1">
      <c r="B779" s="72">
        <f t="shared" si="186"/>
        <v>45407</v>
      </c>
      <c r="C779" s="71">
        <v>76</v>
      </c>
      <c r="F779" s="60"/>
      <c r="G779" s="29"/>
      <c r="H779" s="24"/>
      <c r="I779" s="24"/>
      <c r="J779" s="24"/>
      <c r="K779" s="24"/>
      <c r="L779" s="24"/>
      <c r="M779" s="24"/>
      <c r="N779" s="24"/>
      <c r="O779" s="24"/>
      <c r="P779" s="24"/>
      <c r="Q779" s="24"/>
    </row>
    <row r="780" spans="2:17" ht="12.75" customHeight="1">
      <c r="B780" s="72">
        <f t="shared" si="186"/>
        <v>45414</v>
      </c>
      <c r="C780" s="71">
        <v>76</v>
      </c>
      <c r="F780" s="60"/>
      <c r="G780" s="64" t="s">
        <v>63</v>
      </c>
      <c r="H780" s="24"/>
      <c r="I780" s="24"/>
      <c r="J780" s="24"/>
      <c r="K780" s="24"/>
      <c r="L780" s="24"/>
      <c r="M780" s="24"/>
      <c r="N780" s="24"/>
      <c r="O780" s="24"/>
      <c r="P780" s="24"/>
      <c r="Q780" s="24"/>
    </row>
    <row r="781" spans="2:17" ht="12.75" customHeight="1">
      <c r="B781" s="72">
        <f t="shared" si="186"/>
        <v>45421</v>
      </c>
      <c r="C781" s="71">
        <v>76</v>
      </c>
      <c r="F781" s="60"/>
      <c r="G781" s="64"/>
      <c r="H781" s="24"/>
      <c r="I781" s="24"/>
      <c r="J781" s="24"/>
      <c r="K781" s="24"/>
      <c r="L781" s="24"/>
      <c r="M781" s="24"/>
      <c r="N781" s="24"/>
      <c r="O781" s="24"/>
      <c r="P781" s="24"/>
      <c r="Q781" s="24"/>
    </row>
    <row r="782" spans="2:17" ht="12.75" customHeight="1">
      <c r="B782" s="72">
        <f t="shared" si="186"/>
        <v>45428</v>
      </c>
      <c r="C782" s="71">
        <v>76</v>
      </c>
      <c r="E782" s="72">
        <v>45422</v>
      </c>
      <c r="F782" s="60"/>
      <c r="G782" s="64"/>
      <c r="H782" s="24"/>
      <c r="I782" s="24"/>
      <c r="J782" s="24"/>
      <c r="K782" s="24"/>
      <c r="L782" s="24"/>
      <c r="M782" s="24"/>
      <c r="N782" s="24"/>
      <c r="O782" s="24"/>
      <c r="P782" s="24"/>
      <c r="Q782" s="24"/>
    </row>
    <row r="783" spans="2:17" ht="12.75" customHeight="1">
      <c r="B783" s="72">
        <f t="shared" si="186"/>
        <v>45435</v>
      </c>
      <c r="C783" s="71">
        <v>76</v>
      </c>
      <c r="F783" s="60"/>
      <c r="G783" s="64" t="s">
        <v>63</v>
      </c>
      <c r="H783" s="24"/>
      <c r="I783" s="24"/>
      <c r="J783" s="24"/>
      <c r="K783" s="24"/>
      <c r="L783" s="24"/>
      <c r="M783" s="24"/>
      <c r="N783" s="24"/>
      <c r="O783" s="24"/>
      <c r="P783" s="24"/>
      <c r="Q783" s="24"/>
    </row>
    <row r="784" spans="2:17" ht="12.75" customHeight="1">
      <c r="B784" s="72">
        <f t="shared" si="186"/>
        <v>45442</v>
      </c>
      <c r="C784" s="71">
        <v>76</v>
      </c>
      <c r="F784" s="60"/>
      <c r="G784" s="64"/>
      <c r="H784" s="24"/>
      <c r="I784" s="24"/>
      <c r="J784" s="24"/>
      <c r="K784" s="24"/>
      <c r="L784" s="24"/>
      <c r="M784" s="24"/>
      <c r="N784" s="24"/>
      <c r="O784" s="24"/>
      <c r="P784" s="24"/>
      <c r="Q784" s="24"/>
    </row>
    <row r="785" spans="1:17" ht="12.75" customHeight="1">
      <c r="B785" s="72">
        <f t="shared" si="186"/>
        <v>45449</v>
      </c>
      <c r="C785" s="71">
        <v>76</v>
      </c>
      <c r="F785" s="60"/>
      <c r="G785" s="64"/>
      <c r="H785" s="24"/>
      <c r="I785" s="24"/>
      <c r="J785" s="24"/>
      <c r="K785" s="24"/>
      <c r="L785" s="24"/>
      <c r="M785" s="24"/>
      <c r="N785" s="24"/>
      <c r="O785" s="24"/>
      <c r="P785" s="24"/>
      <c r="Q785" s="24"/>
    </row>
    <row r="786" spans="1:17" ht="12.75" customHeight="1">
      <c r="B786" s="72">
        <f t="shared" si="186"/>
        <v>45456</v>
      </c>
      <c r="C786" s="71">
        <v>76</v>
      </c>
      <c r="E786" s="72">
        <v>45455</v>
      </c>
      <c r="F786" s="60"/>
      <c r="G786" s="64"/>
      <c r="H786" s="24"/>
      <c r="I786" s="24"/>
      <c r="J786" s="24"/>
      <c r="K786" s="24"/>
      <c r="L786" s="24"/>
      <c r="M786" s="24"/>
      <c r="N786" s="24"/>
      <c r="O786" s="24"/>
      <c r="P786" s="24"/>
      <c r="Q786" s="24"/>
    </row>
    <row r="787" spans="1:17" ht="12.75" customHeight="1">
      <c r="B787" s="72">
        <f t="shared" si="186"/>
        <v>45463</v>
      </c>
      <c r="C787" s="71">
        <v>76</v>
      </c>
      <c r="F787" s="60"/>
      <c r="G787" s="64"/>
      <c r="H787" s="24"/>
      <c r="I787" s="24"/>
      <c r="J787" s="24"/>
      <c r="K787" s="24"/>
      <c r="L787" s="24"/>
      <c r="M787" s="24"/>
      <c r="N787" s="24"/>
      <c r="O787" s="24"/>
      <c r="P787" s="24"/>
      <c r="Q787" s="24"/>
    </row>
    <row r="788" spans="1:17" ht="12.75" customHeight="1">
      <c r="B788" s="72">
        <f t="shared" si="186"/>
        <v>45470</v>
      </c>
      <c r="C788" s="71">
        <v>76</v>
      </c>
      <c r="F788" s="60"/>
      <c r="G788" s="64" t="s">
        <v>63</v>
      </c>
      <c r="H788" s="24"/>
      <c r="I788" s="24"/>
      <c r="J788" s="24"/>
      <c r="K788" s="24"/>
      <c r="L788" s="24"/>
      <c r="M788" s="24"/>
      <c r="N788" s="24"/>
      <c r="O788" s="24"/>
      <c r="P788" s="24"/>
      <c r="Q788" s="24"/>
    </row>
    <row r="789" spans="1:17" ht="12.75" customHeight="1">
      <c r="B789" s="72">
        <f t="shared" si="186"/>
        <v>45477</v>
      </c>
      <c r="C789" s="71">
        <v>76</v>
      </c>
      <c r="F789" s="60"/>
      <c r="G789" s="64"/>
      <c r="H789" s="24"/>
      <c r="I789" s="24"/>
      <c r="J789" s="24"/>
      <c r="K789" s="24"/>
      <c r="L789" s="24"/>
      <c r="M789" s="24"/>
      <c r="N789" s="24"/>
      <c r="O789" s="24"/>
      <c r="P789" s="24"/>
      <c r="Q789" s="24"/>
    </row>
    <row r="790" spans="1:17" ht="12.75" customHeight="1">
      <c r="B790" s="72">
        <f t="shared" si="186"/>
        <v>45484</v>
      </c>
      <c r="C790" s="71">
        <v>76</v>
      </c>
      <c r="F790" s="60"/>
      <c r="G790" s="64"/>
      <c r="H790" s="24"/>
      <c r="I790" s="24"/>
      <c r="J790" s="24"/>
      <c r="K790" s="24"/>
      <c r="L790" s="24"/>
      <c r="M790" s="24"/>
      <c r="N790" s="24"/>
      <c r="O790" s="24"/>
      <c r="P790" s="24"/>
      <c r="Q790" s="24"/>
    </row>
    <row r="791" spans="1:17" ht="12.75" customHeight="1">
      <c r="B791" s="72">
        <f t="shared" si="186"/>
        <v>45491</v>
      </c>
      <c r="C791" s="71">
        <v>76</v>
      </c>
      <c r="E791" s="72">
        <v>45485</v>
      </c>
      <c r="F791" s="60"/>
      <c r="G791" s="64"/>
      <c r="H791" s="24"/>
      <c r="I791" s="24"/>
      <c r="J791" s="24"/>
      <c r="K791" s="24"/>
      <c r="L791" s="24"/>
      <c r="M791" s="24"/>
      <c r="N791" s="24"/>
      <c r="O791" s="24"/>
      <c r="P791" s="24"/>
      <c r="Q791" s="24"/>
    </row>
    <row r="792" spans="1:17" ht="12.75" customHeight="1" thickBot="1">
      <c r="A792" s="9"/>
      <c r="B792" s="75">
        <f t="shared" si="186"/>
        <v>45498</v>
      </c>
      <c r="C792" s="79">
        <v>76</v>
      </c>
      <c r="D792" s="9"/>
      <c r="E792" s="75"/>
      <c r="F792" s="60"/>
      <c r="G792" s="64"/>
      <c r="H792" s="24"/>
      <c r="I792" s="24"/>
      <c r="J792" s="24"/>
      <c r="K792" s="24"/>
      <c r="L792" s="24"/>
      <c r="M792" s="24"/>
      <c r="N792" s="24"/>
      <c r="O792" s="24"/>
      <c r="P792" s="24"/>
      <c r="Q792" s="24"/>
    </row>
    <row r="793" spans="1:17" ht="12.75" customHeight="1">
      <c r="A793" s="95" t="s">
        <v>377</v>
      </c>
      <c r="B793" s="72"/>
      <c r="C793" s="71"/>
      <c r="F793" s="60"/>
      <c r="G793" s="64"/>
      <c r="H793" s="24"/>
      <c r="I793" s="24"/>
      <c r="J793" s="24"/>
      <c r="K793" s="24"/>
      <c r="L793" s="24"/>
      <c r="M793" s="24"/>
      <c r="N793" s="24"/>
      <c r="O793" s="24"/>
      <c r="P793" s="24"/>
      <c r="Q793" s="24"/>
    </row>
    <row r="794" spans="1:17" ht="12.75" customHeight="1">
      <c r="A794" s="54"/>
      <c r="B794" s="24"/>
      <c r="C794" s="24"/>
      <c r="D794" s="24"/>
      <c r="E794" s="24"/>
      <c r="F794" s="24"/>
      <c r="G794" s="64"/>
      <c r="H794" s="24"/>
      <c r="I794" s="24"/>
      <c r="J794" s="24"/>
      <c r="K794" s="24"/>
      <c r="L794" s="24"/>
      <c r="M794" s="24"/>
      <c r="N794" s="24"/>
      <c r="O794" s="24"/>
      <c r="P794" s="24"/>
      <c r="Q794" s="24"/>
    </row>
    <row r="795" spans="1:17" ht="12.75" customHeight="1">
      <c r="H795" s="24"/>
      <c r="I795" s="24"/>
      <c r="J795" s="24"/>
      <c r="K795" s="24"/>
      <c r="L795" s="24"/>
      <c r="M795" s="24"/>
      <c r="N795" s="24"/>
      <c r="O795" s="24"/>
      <c r="P795" s="24"/>
      <c r="Q795" s="24"/>
    </row>
    <row r="796" spans="1:17" ht="12.75" customHeight="1">
      <c r="H796" s="24"/>
      <c r="I796" s="24"/>
      <c r="J796" s="24"/>
      <c r="K796" s="24"/>
      <c r="L796" s="24"/>
      <c r="M796" s="24"/>
      <c r="N796" s="24"/>
      <c r="O796" s="24"/>
      <c r="P796" s="24"/>
      <c r="Q796" s="24"/>
    </row>
    <row r="797" spans="1:17" ht="12.75" customHeight="1">
      <c r="H797" s="24"/>
      <c r="I797" s="24"/>
      <c r="J797" s="24"/>
      <c r="K797" s="24"/>
      <c r="L797" s="24"/>
      <c r="M797" s="24"/>
      <c r="N797" s="24"/>
      <c r="O797" s="24"/>
      <c r="P797" s="24"/>
      <c r="Q797" s="24"/>
    </row>
    <row r="798" spans="1:17" ht="12.75" customHeight="1">
      <c r="H798" s="24"/>
      <c r="I798" s="24"/>
      <c r="J798" s="24"/>
      <c r="K798" s="24"/>
      <c r="L798" s="24"/>
      <c r="M798" s="24"/>
      <c r="N798" s="24"/>
      <c r="O798" s="24"/>
      <c r="P798" s="24"/>
      <c r="Q798" s="24"/>
    </row>
    <row r="799" spans="1:17" ht="12.75" customHeight="1">
      <c r="H799" s="24"/>
      <c r="I799" s="24"/>
      <c r="J799" s="24"/>
      <c r="K799" s="24"/>
      <c r="L799" s="24"/>
      <c r="M799" s="24"/>
      <c r="N799" s="24"/>
      <c r="O799" s="24"/>
      <c r="P799" s="24"/>
      <c r="Q799" s="24"/>
    </row>
    <row r="800" spans="1:17" ht="12.75" customHeight="1">
      <c r="H800" s="24"/>
      <c r="I800" s="24"/>
      <c r="J800" s="24"/>
      <c r="K800" s="24"/>
      <c r="L800" s="24"/>
      <c r="M800" s="24"/>
      <c r="N800" s="24"/>
      <c r="O800" s="24"/>
      <c r="P800" s="24"/>
      <c r="Q800" s="24"/>
    </row>
    <row r="801" spans="1:17" ht="12.75" customHeight="1">
      <c r="H801" s="24"/>
      <c r="I801" s="24"/>
      <c r="J801" s="24"/>
      <c r="K801" s="24"/>
      <c r="L801" s="24"/>
      <c r="M801" s="24"/>
      <c r="N801" s="24"/>
      <c r="O801" s="24"/>
      <c r="P801" s="24"/>
      <c r="Q801" s="24"/>
    </row>
    <row r="802" spans="1:17" ht="12.75" customHeight="1">
      <c r="G802" s="65"/>
      <c r="H802" s="24"/>
      <c r="I802" s="24"/>
      <c r="J802" s="24"/>
      <c r="K802" s="24"/>
      <c r="L802" s="24"/>
      <c r="M802" s="24"/>
      <c r="N802" s="24"/>
      <c r="O802" s="24"/>
      <c r="P802" s="24"/>
      <c r="Q802" s="24"/>
    </row>
    <row r="803" spans="1:17" ht="12.75" customHeight="1">
      <c r="G803" s="65"/>
      <c r="H803" s="24"/>
      <c r="I803" s="24"/>
      <c r="J803" s="24"/>
      <c r="K803" s="24"/>
      <c r="L803" s="24"/>
      <c r="M803" s="24"/>
      <c r="N803" s="24"/>
      <c r="O803" s="24"/>
      <c r="P803" s="24"/>
      <c r="Q803" s="24"/>
    </row>
    <row r="804" spans="1:17" ht="12.75" customHeight="1">
      <c r="G804" s="65"/>
      <c r="H804" s="24"/>
      <c r="I804" s="24"/>
      <c r="J804" s="24"/>
      <c r="K804" s="24"/>
      <c r="L804" s="24"/>
      <c r="M804" s="24"/>
      <c r="N804" s="24"/>
      <c r="O804" s="24"/>
      <c r="P804" s="24"/>
      <c r="Q804" s="24"/>
    </row>
    <row r="805" spans="1:17" ht="12.75" customHeight="1">
      <c r="A805" s="24"/>
      <c r="B805" s="24"/>
      <c r="C805" s="24"/>
      <c r="D805" s="24"/>
      <c r="E805" s="24"/>
      <c r="F805" s="24"/>
      <c r="G805" s="24"/>
      <c r="H805" s="24"/>
      <c r="I805" s="24"/>
      <c r="J805" s="24"/>
      <c r="K805" s="24"/>
      <c r="L805" s="24"/>
      <c r="M805" s="24"/>
      <c r="N805" s="24"/>
      <c r="O805" s="24"/>
      <c r="P805" s="24"/>
      <c r="Q805" s="24"/>
    </row>
    <row r="806" spans="1:17" ht="12.75" customHeight="1">
      <c r="A806" s="46"/>
      <c r="B806" s="24"/>
      <c r="C806" s="24"/>
      <c r="D806" s="24"/>
      <c r="E806" s="24"/>
      <c r="F806" s="24"/>
      <c r="G806" s="24"/>
      <c r="H806" s="24"/>
      <c r="I806" s="24"/>
      <c r="J806" s="24"/>
      <c r="K806" s="24"/>
      <c r="L806" s="24"/>
      <c r="M806" s="24"/>
      <c r="N806" s="24"/>
      <c r="O806" s="24"/>
      <c r="P806" s="24"/>
      <c r="Q806" s="24"/>
    </row>
    <row r="807" spans="1:17" ht="14.25" customHeight="1">
      <c r="A807" s="406"/>
      <c r="B807" s="194"/>
      <c r="C807" s="194"/>
      <c r="D807" s="194"/>
      <c r="E807" s="194"/>
      <c r="F807" s="194"/>
      <c r="G807" s="27"/>
      <c r="H807" s="24"/>
      <c r="I807" s="24"/>
      <c r="J807" s="24"/>
      <c r="K807" s="24"/>
      <c r="L807" s="24"/>
      <c r="M807" s="24"/>
      <c r="N807" s="24"/>
      <c r="O807" s="24"/>
      <c r="P807" s="24"/>
      <c r="Q807" s="24"/>
    </row>
    <row r="808" spans="1:17" ht="12.75" customHeight="1">
      <c r="A808" s="275"/>
      <c r="B808" s="90"/>
      <c r="C808" s="405"/>
      <c r="D808" s="405"/>
      <c r="E808" s="104"/>
      <c r="F808" s="54"/>
      <c r="G808" s="24"/>
      <c r="H808" s="24"/>
      <c r="I808" s="24"/>
      <c r="J808" s="24"/>
      <c r="K808" s="24"/>
      <c r="L808" s="24"/>
      <c r="M808" s="24"/>
      <c r="N808" s="24"/>
      <c r="O808" s="24"/>
      <c r="P808" s="24"/>
      <c r="Q808" s="24"/>
    </row>
    <row r="809" spans="1:17" ht="14.25" customHeight="1">
      <c r="A809" s="405"/>
      <c r="B809" s="90"/>
      <c r="C809" s="405"/>
      <c r="D809" s="405"/>
      <c r="E809" s="105"/>
      <c r="F809" s="106"/>
      <c r="G809" s="24"/>
      <c r="H809" s="24"/>
      <c r="I809" s="24"/>
      <c r="J809" s="24"/>
      <c r="K809" s="24"/>
      <c r="L809" s="24"/>
      <c r="M809" s="24"/>
      <c r="N809" s="24"/>
      <c r="O809" s="24"/>
      <c r="P809" s="24"/>
      <c r="Q809" s="24"/>
    </row>
    <row r="810" spans="1:17" ht="12.75" customHeight="1">
      <c r="A810" s="54"/>
      <c r="B810" s="54"/>
      <c r="G810" s="24"/>
      <c r="H810" s="24"/>
      <c r="I810" s="24"/>
      <c r="J810" s="24"/>
      <c r="K810" s="24"/>
      <c r="L810" s="24"/>
      <c r="M810" s="24"/>
      <c r="N810" s="24"/>
      <c r="O810" s="24"/>
      <c r="P810" s="24"/>
      <c r="Q810" s="24"/>
    </row>
    <row r="811" spans="1:17" ht="12.75" customHeight="1">
      <c r="A811" s="85"/>
      <c r="B811" s="82"/>
      <c r="C811" s="82"/>
      <c r="D811" s="82"/>
      <c r="E811" s="82"/>
      <c r="F811" s="54"/>
      <c r="G811" s="24"/>
      <c r="H811" s="24"/>
      <c r="I811" s="24"/>
      <c r="J811" s="24"/>
      <c r="K811" s="24"/>
      <c r="L811" s="24"/>
      <c r="M811" s="24"/>
      <c r="N811" s="24"/>
      <c r="O811" s="24"/>
      <c r="P811" s="24"/>
      <c r="Q811" s="24"/>
    </row>
    <row r="812" spans="1:17" ht="12.75" customHeight="1">
      <c r="A812" s="85"/>
      <c r="B812" s="82"/>
      <c r="C812" s="82"/>
      <c r="D812" s="82"/>
      <c r="E812" s="82"/>
      <c r="F812" s="54"/>
      <c r="G812" s="24"/>
      <c r="H812" s="24"/>
      <c r="I812" s="24"/>
      <c r="J812" s="24"/>
      <c r="K812" s="24"/>
      <c r="L812" s="24"/>
      <c r="M812" s="24"/>
      <c r="N812" s="24"/>
      <c r="O812" s="24"/>
      <c r="P812" s="24"/>
      <c r="Q812" s="24"/>
    </row>
    <row r="813" spans="1:17" ht="12.75" customHeight="1">
      <c r="A813" s="85"/>
      <c r="B813" s="82"/>
      <c r="C813" s="82"/>
      <c r="D813" s="82"/>
      <c r="E813" s="82"/>
      <c r="F813" s="54"/>
      <c r="G813" s="24"/>
      <c r="H813" s="24"/>
      <c r="I813" s="24"/>
      <c r="J813" s="24"/>
      <c r="K813" s="24"/>
      <c r="L813" s="24"/>
      <c r="M813" s="24"/>
      <c r="N813" s="24"/>
      <c r="O813" s="24"/>
      <c r="P813" s="24"/>
      <c r="Q813" s="24"/>
    </row>
    <row r="814" spans="1:17" ht="12.75" customHeight="1">
      <c r="A814" s="85"/>
      <c r="B814" s="82"/>
      <c r="C814" s="82"/>
      <c r="D814" s="82"/>
      <c r="E814" s="82"/>
      <c r="F814" s="54"/>
      <c r="G814" s="46"/>
      <c r="H814" s="24"/>
      <c r="I814" s="24"/>
      <c r="J814" s="24"/>
      <c r="K814" s="24"/>
      <c r="L814" s="24"/>
      <c r="M814" s="24"/>
      <c r="N814" s="24"/>
      <c r="O814" s="24"/>
      <c r="P814" s="24"/>
      <c r="Q814" s="24"/>
    </row>
    <row r="815" spans="1:17" ht="12.75" customHeight="1">
      <c r="A815" s="85"/>
      <c r="B815" s="82"/>
      <c r="C815" s="82"/>
      <c r="D815" s="82"/>
      <c r="E815" s="82"/>
      <c r="F815" s="54"/>
      <c r="G815" s="24"/>
      <c r="H815" s="24"/>
      <c r="I815" s="24"/>
      <c r="J815" s="24"/>
      <c r="K815" s="24"/>
      <c r="L815" s="24"/>
      <c r="M815" s="24"/>
      <c r="N815" s="24"/>
      <c r="O815" s="24"/>
      <c r="P815" s="24"/>
      <c r="Q815" s="24"/>
    </row>
    <row r="816" spans="1:17" ht="12.75" customHeight="1">
      <c r="A816" s="85"/>
      <c r="B816" s="82"/>
      <c r="C816" s="82"/>
      <c r="D816" s="82"/>
      <c r="E816" s="82"/>
      <c r="F816" s="54"/>
      <c r="G816" s="24"/>
      <c r="H816" s="24"/>
      <c r="I816" s="24"/>
      <c r="J816" s="24"/>
      <c r="K816" s="24"/>
      <c r="L816" s="24"/>
      <c r="M816" s="24"/>
      <c r="N816" s="24"/>
      <c r="O816" s="24"/>
      <c r="P816" s="24"/>
      <c r="Q816" s="24"/>
    </row>
    <row r="817" spans="1:17" ht="12.75" customHeight="1">
      <c r="A817" s="85"/>
      <c r="B817" s="82"/>
      <c r="C817" s="82"/>
      <c r="D817" s="82"/>
      <c r="E817" s="82"/>
      <c r="F817" s="54"/>
      <c r="G817" s="24"/>
      <c r="H817" s="24"/>
      <c r="I817" s="24"/>
      <c r="J817" s="24"/>
      <c r="K817" s="24"/>
      <c r="L817" s="24"/>
      <c r="M817" s="24"/>
      <c r="N817" s="24"/>
      <c r="O817" s="24"/>
      <c r="P817" s="24"/>
      <c r="Q817" s="24"/>
    </row>
    <row r="818" spans="1:17" ht="12.75" customHeight="1">
      <c r="A818" s="85"/>
      <c r="B818" s="82"/>
      <c r="C818" s="82"/>
      <c r="D818" s="82"/>
      <c r="E818" s="82"/>
    </row>
    <row r="819" spans="1:17" ht="12.75" customHeight="1">
      <c r="A819" s="85"/>
      <c r="B819" s="82"/>
      <c r="C819" s="82"/>
      <c r="D819" s="82"/>
      <c r="E819" s="82"/>
    </row>
    <row r="820" spans="1:17" ht="12.75" customHeight="1">
      <c r="A820" s="85"/>
      <c r="B820" s="82"/>
      <c r="C820" s="82"/>
      <c r="D820" s="82"/>
      <c r="E820" s="82"/>
    </row>
    <row r="821" spans="1:17" ht="12.75" customHeight="1">
      <c r="A821" s="85"/>
      <c r="B821" s="82"/>
      <c r="C821" s="82"/>
      <c r="D821" s="82"/>
      <c r="E821" s="82"/>
    </row>
    <row r="822" spans="1:17" ht="12.75" customHeight="1">
      <c r="A822" s="85"/>
      <c r="B822" s="82"/>
      <c r="C822" s="82"/>
      <c r="D822" s="82"/>
      <c r="E822" s="82"/>
    </row>
    <row r="823" spans="1:17">
      <c r="A823" s="85"/>
      <c r="B823" s="82"/>
      <c r="C823" s="82"/>
      <c r="F823" s="71"/>
    </row>
    <row r="824" spans="1:17">
      <c r="A824" s="85"/>
      <c r="C824" s="82"/>
      <c r="F824" s="71"/>
    </row>
    <row r="825" spans="1:17">
      <c r="A825" s="85"/>
      <c r="C825" s="82"/>
      <c r="F825" s="71"/>
    </row>
    <row r="826" spans="1:17">
      <c r="A826" s="85"/>
      <c r="C826" s="82"/>
      <c r="F826" s="71"/>
    </row>
    <row r="827" spans="1:17">
      <c r="A827" s="85"/>
      <c r="C827" s="82"/>
      <c r="F827" s="71"/>
    </row>
  </sheetData>
  <mergeCells count="4">
    <mergeCell ref="L177:M177"/>
    <mergeCell ref="B177:C177"/>
    <mergeCell ref="D177:E177"/>
    <mergeCell ref="I177:J177"/>
  </mergeCells>
  <phoneticPr fontId="2" type="noConversion"/>
  <hyperlinks>
    <hyperlink ref="A5" location="Data!A28" display="Table 1. Weekly (Thursday) settlement price of the nearby upland cotton futures contract, marketing year 2022/23" xr:uid="{42DFCA6B-B96D-4F81-B1DA-7A34CF5FDE82}"/>
    <hyperlink ref="A6" location="Data!A101" display="Table 2. Weekly (Thursday) settlement price of the nearby upland cotton futures contract, marketing year 2021/22" xr:uid="{8A9E2CC7-5145-4171-AD8A-2679E315E4FD}"/>
    <hyperlink ref="A7" location="Data!A174" display="Table 3. Average monthly settlement price for the nearby upland cotton futures contract by marketing year month, marketing years 1987/88–2023/24" xr:uid="{7DEC4F39-9EF9-449E-BA40-D8C5D9AD57E4}"/>
    <hyperlink ref="A10" location="Data!A220" display="Table 4. Observed monthly farm price received by week for U.S. upland cotton producers, marketing year 2024/25 (from monthly Agricultural Prices report)" xr:uid="{E88CC873-AF96-4F50-ACB3-A688D1232B82}"/>
    <hyperlink ref="A11" location="Data!A293" display="Table 5. Observed monthly farm price received by week for U.S. upland cotton producers, marketing year 2023/24 (from monthly Agricultural Prices report)" xr:uid="{F0ECD5BD-03A2-460C-A815-BCC58363B384}"/>
    <hyperlink ref="A12" location="Data!A366" display="Table 6. Monthly and annual price received by U.S. upland cotton producers, marketing years 1987/88–2024/25" xr:uid="{3829F224-C30C-416A-8664-87762B646D53}"/>
    <hyperlink ref="A15" location="Data!A410" display="Table 7. Average monthly basis (farm price received less futures) for U.S. upland cotton, marketing years 1987/88–2024/25" xr:uid="{7EB09A52-7ED5-4E59-8CE2-BB5BBC34198A}"/>
    <hyperlink ref="A16" location="Data!A454" display="Table 8. 7-year Olympic average monthly basis (farm price received less futures), for U.S. upland cotton, marketing years 1994/95–2024/25" xr:uid="{888AECE4-4233-4B28-825F-B05B9939AEC3}"/>
    <hyperlink ref="A19" location="Data!A491" display="Table 9. Monthly marketings for U.S. upland cotton, marketing years 1987/88–2024/25" xr:uid="{230313A9-12A0-44DB-99FD-28B3813CE9AF}"/>
    <hyperlink ref="A20" location="Data!A534" display="Table 10. Monthly marketing weights for U.S. upland cotton, marketing years 1987/88–2024/25" xr:uid="{3244727C-C059-407A-B104-07F9A94ECAE4}"/>
    <hyperlink ref="A21" location="Data!A577" display="Table 11. 7-year Olympic average monthly marketing weights for U.S. upland cotton, marketing years 1994/95–2024/25" xr:uid="{96DCDF5A-A85D-400C-9990-32169B09DB82}"/>
    <hyperlink ref="A22" location="Data!A614" display="Table 12. Adjusted 7-year Olympic average monthly marketing weights for U.S. upland cotton, marketing years 1987/88–2024/25" xr:uid="{8B288C87-3BEC-42D3-9128-25FE1E395DEB}"/>
    <hyperlink ref="A25" location="Data!A651" display="Table 13. WASDE monthly projection of the U.S. farm price received for upland cotton by forecast period, marketing year 2024/25" xr:uid="{7C43CCE3-D420-48CD-8E48-37ACBFAC55AF}"/>
    <hyperlink ref="A26" location="Data!A722" display="Table 14. WASDE monthly projection of the U.S. farm price received for upland cotton by forecast period, marketing year 2023/24" xr:uid="{E853E3F6-0AF9-4482-BAEF-B2843DAC57C1}"/>
  </hyperlinks>
  <pageMargins left="0.75" right="0.75" top="1" bottom="1" header="0.5" footer="0.5"/>
  <pageSetup scale="10" orientation="landscape" r:id="rId1"/>
  <headerFooter alignWithMargins="0"/>
  <cellWatches>
    <cellWatch r="AF323"/>
  </cellWatches>
  <ignoredErrors>
    <ignoredError sqref="C583:O606"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Contents</vt:lpstr>
      <vt:lpstr>2024-25 Forecast</vt:lpstr>
      <vt:lpstr>2023-24 Forecast</vt:lpstr>
      <vt:lpstr>Change Forecast</vt:lpstr>
      <vt:lpstr>Definitions</vt:lpstr>
      <vt:lpstr>Documentation</vt:lpstr>
      <vt:lpstr>Data</vt:lpstr>
    </vt:vector>
  </TitlesOfParts>
  <Company>USDA Economic Research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Cotton</dc:title>
  <dc:subject>agricultural economics</dc:subject>
  <dc:creator>Joshua Huang</dc:creator>
  <cp:keywords>Cotton, forecast model, futures prices, season average price, counter-cyclical payments, CCP</cp:keywords>
  <cp:lastModifiedBy>Huang, Joshua - REE-ERS</cp:lastModifiedBy>
  <cp:lastPrinted>2020-04-16T20:37:13Z</cp:lastPrinted>
  <dcterms:created xsi:type="dcterms:W3CDTF">2004-10-01T15:31:32Z</dcterms:created>
  <dcterms:modified xsi:type="dcterms:W3CDTF">2024-09-11T20:14:19Z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