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Regulation" sheetId="38" r:id="rId38"/>
    <sheet name="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<sst xmlns="http://schemas.openxmlformats.org/spreadsheetml/2006/main" count="3721" uniqueCount="1029">
  <si>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</si>
  <si>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</si>
  <si>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</si>
  <si>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</si>
  <si>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</si>
  <si>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</si>
  <si>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</si>
  <si>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</si>
  <si>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</si>
  <si>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</si>
  <si>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</si>
  <si>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</si>
  <si>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</si>
  <si>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</si>
  <si>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</si>
  <si>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</si>
  <si>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</si>
  <si>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</si>
  <si>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</si>
  <si>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</si>
  <si>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</si>
  <si>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</si>
  <si>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</si>
  <si>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</si>
  <si>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</si>
  <si>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</si>
  <si>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</si>
  <si>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</si>
  <si>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</si>
  <si>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</si>
  <si>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</si>
  <si>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</si>
  <si>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</si>
  <si>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</si>
  <si>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</si>
  <si>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</si>
  <si>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</si>
  <si>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</si>
  <si>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</si>
  <si>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</si>
  <si>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</si>
  <si>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</si>
  <si>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</si>
  <si>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</si>
  <si>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</si>
  <si>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</si>
  <si>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</si>
  <si>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</si>
  <si>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</si>
  <si>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</si>
  <si>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</si>
  <si>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</si>
  <si>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</si>
  <si>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</si>
  <si>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</si>
  <si>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</si>
  <si>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</si>
  <si>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</si>
  <si>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</si>
  <si>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</si>
  <si>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</si>
  <si>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</si>
  <si>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</si>
  <si>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</si>
  <si>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Pineapple</t>
  </si>
  <si>
    <t>Pineapple</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</si>
  <si>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</si>
  <si>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</si>
  <si>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</si>
  <si>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</si>
  <si>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</si>
  <si>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</si>
  <si>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</si>
  <si>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</si>
  <si>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</si>
  <si>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</si>
  <si>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</si>
  <si>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</si>
  <si>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</si>
  <si>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</si>
  <si>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</si>
  <si>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</si>
  <si>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</si>
  <si>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</si>
  <si>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</si>
  <si>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</si>
  <si>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</si>
  <si>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</si>
  <si>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</si>
  <si>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Angola</t>
  </si>
  <si>
    <t>Antigua and Barbuda</t>
  </si>
  <si>
    <t>Argentina</t>
  </si>
  <si>
    <t>Bahamas</t>
  </si>
  <si>
    <t>Barbados</t>
  </si>
  <si>
    <t>Belize</t>
  </si>
  <si>
    <t>Benin</t>
  </si>
  <si>
    <t>Bolivia</t>
  </si>
  <si>
    <t>Brazil</t>
  </si>
  <si>
    <t>Burkina Faso</t>
  </si>
  <si>
    <t>Cameroon</t>
  </si>
  <si>
    <t>Cayman Islands (United Kingdom)</t>
  </si>
  <si>
    <t>Chile</t>
  </si>
  <si>
    <t>Colombia</t>
  </si>
  <si>
    <t>Congo</t>
  </si>
  <si>
    <t>Cook Islands</t>
  </si>
  <si>
    <t xml:space="preserve">Smooth Cayenne cultivar only. </t>
  </si>
  <si>
    <t>Costa Rica</t>
  </si>
  <si>
    <t>Cote d'Ivoire</t>
  </si>
  <si>
    <t>Curacao</t>
  </si>
  <si>
    <t>Dominica</t>
  </si>
  <si>
    <t>Dominican Republic</t>
  </si>
  <si>
    <t>Ecuador</t>
  </si>
  <si>
    <t>Egypt</t>
  </si>
  <si>
    <t>El Salvador</t>
  </si>
  <si>
    <t>Fiji</t>
  </si>
  <si>
    <t xml:space="preserve">Varieties at least 50% smooth Cayenne only. </t>
  </si>
  <si>
    <t>French Guiana</t>
  </si>
  <si>
    <t>French Polynesia</t>
  </si>
  <si>
    <t xml:space="preserve">Tahiti Queen or varieties at least 50% smooth Cayenne only. </t>
  </si>
  <si>
    <t>Ghana</t>
  </si>
  <si>
    <t>Grenada</t>
  </si>
  <si>
    <t>Guadeloupe</t>
  </si>
  <si>
    <t>Guatemala</t>
  </si>
  <si>
    <t>Guinea</t>
  </si>
  <si>
    <t>Guyana</t>
  </si>
  <si>
    <t>Haiti</t>
  </si>
  <si>
    <t>Honduras</t>
  </si>
  <si>
    <t>Italy</t>
  </si>
  <si>
    <t>NA</t>
  </si>
  <si>
    <t>Jamaica</t>
  </si>
  <si>
    <t>Kenya</t>
  </si>
  <si>
    <t>Liberia</t>
  </si>
  <si>
    <t>Malaysia</t>
  </si>
  <si>
    <t>Continental US</t>
  </si>
  <si>
    <t>No</t>
  </si>
  <si>
    <t>Mali</t>
  </si>
  <si>
    <t>Martinique</t>
  </si>
  <si>
    <t>Mauritania</t>
  </si>
  <si>
    <t>Mexico</t>
  </si>
  <si>
    <t>Montserrat (United Kindom)</t>
  </si>
  <si>
    <t>Morocco</t>
  </si>
  <si>
    <t>Nicaragua</t>
  </si>
  <si>
    <t>Niger</t>
  </si>
  <si>
    <t>Nigeria</t>
  </si>
  <si>
    <t>Panama</t>
  </si>
  <si>
    <t>Paraguay</t>
  </si>
  <si>
    <t>Peru</t>
  </si>
  <si>
    <t>Philippines</t>
  </si>
  <si>
    <t>Portugal</t>
  </si>
  <si>
    <t>Saint Barthelemy</t>
  </si>
  <si>
    <t>Saint Kitts and Nevis</t>
  </si>
  <si>
    <t>Saint Lucia</t>
  </si>
  <si>
    <t>Saint Vincent and the Grenadines</t>
  </si>
  <si>
    <t>Senegal</t>
  </si>
  <si>
    <t>Sierra Leone</t>
  </si>
  <si>
    <t>South Africa</t>
  </si>
  <si>
    <t>Spain</t>
  </si>
  <si>
    <t xml:space="preserve">From continental Spain and Balearic Islands only. </t>
  </si>
  <si>
    <t>Sri Lanka</t>
  </si>
  <si>
    <t>Thailand</t>
  </si>
  <si>
    <t>Togo</t>
  </si>
  <si>
    <t>Trinidad and Tobago</t>
  </si>
  <si>
    <t>Tunisia</t>
  </si>
  <si>
    <t>Turkey</t>
  </si>
  <si>
    <t>Uruguay</t>
  </si>
  <si>
    <t>Venezuela</t>
  </si>
  <si>
    <r>
      <t xml:space="preserve">Species:  </t>
    </r>
    <r>
      <rPr>
        <i/>
        <sz val="11"/>
        <color indexed="8"/>
        <rFont val="Calibri"/>
        <family val="2"/>
      </rPr>
      <t>Ananas comosus</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</si>
  <si>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</si>
  <si>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</si>
  <si>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</si>
  <si>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</si>
  <si>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</si>
  <si>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</si>
  <si>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</si>
  <si>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</si>
  <si>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</si>
  <si>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</si>
  <si>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</si>
  <si>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</si>
  <si>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</si>
  <si>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</si>
  <si>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</si>
  <si>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</si>
  <si>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</si>
  <si>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</si>
  <si>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</si>
  <si>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</si>
  <si>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</si>
  <si>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</si>
  <si>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</si>
  <si>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</si>
  <si>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</si>
  <si>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</si>
  <si>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</si>
  <si>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</si>
  <si>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</si>
  <si>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</si>
  <si>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</si>
  <si>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</si>
  <si>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</si>
  <si>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</si>
  <si>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</si>
  <si>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</si>
  <si>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</si>
  <si>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</si>
  <si>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</si>
  <si>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</si>
  <si>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</si>
  <si>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</si>
  <si>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</si>
  <si>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</si>
  <si>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</si>
  <si>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</si>
  <si>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</si>
  <si>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</si>
  <si>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</si>
  <si>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</si>
  <si>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</si>
  <si>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</si>
  <si>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</si>
  <si>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</si>
  <si>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</si>
  <si>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</si>
  <si>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</si>
  <si>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</si>
  <si>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</si>
  <si>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</si>
  <si>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</si>
  <si>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</si>
  <si>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</si>
  <si>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</si>
  <si>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</si>
  <si>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</si>
  <si>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</si>
  <si>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</si>
  <si>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</si>
  <si>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</si>
  <si>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</si>
  <si>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</si>
  <si>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</si>
  <si>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</si>
  <si>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</si>
  <si>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</si>
  <si>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</si>
  <si>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</si>
  <si>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</si>
  <si>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</si>
  <si>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</si>
  <si>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</si>
  <si>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</si>
  <si>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</si>
  <si>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</si>
  <si>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</si>
  <si>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</si>
  <si>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</si>
  <si>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</si>
  <si>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</si>
  <si>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</si>
  <si>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</si>
  <si>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</si>
  <si>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</si>
  <si>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</si>
  <si>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</si>
  <si>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</si>
  <si>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</si>
  <si>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</si>
  <si>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</si>
  <si>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</si>
  <si>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</si>
  <si>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</si>
  <si>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</si>
  <si>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</si>
  <si>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</si>
  <si>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</si>
  <si>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</si>
  <si>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</si>
  <si>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</si>
  <si>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</si>
  <si>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</si>
  <si>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</si>
  <si>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</si>
  <si>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</si>
  <si>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</si>
  <si>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</si>
  <si>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</si>
  <si>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</si>
  <si>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</si>
  <si>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</si>
  <si>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</si>
  <si>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</si>
  <si>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</si>
  <si>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</si>
  <si>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</si>
  <si>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</si>
  <si>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</si>
  <si>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</si>
  <si>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</si>
  <si>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</si>
  <si>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</si>
  <si>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</si>
  <si>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</si>
  <si>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</si>
  <si>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</si>
  <si>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</si>
  <si>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</si>
  <si>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</si>
  <si>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</si>
  <si>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</si>
  <si>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</si>
  <si>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</si>
  <si>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</si>
  <si>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</si>
  <si>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</si>
  <si>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</si>
  <si>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</si>
  <si>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</si>
  <si>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</si>
  <si>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</si>
  <si>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</si>
  <si>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</si>
  <si>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</si>
  <si>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</si>
  <si>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</si>
  <si>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</si>
  <si>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</si>
  <si>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</si>
  <si>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</si>
  <si>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</si>
  <si>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</si>
  <si>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</si>
  <si>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</si>
  <si>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</si>
  <si>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</si>
  <si>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</si>
  <si>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</si>
  <si>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</si>
  <si>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</si>
  <si>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</si>
  <si>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</si>
  <si>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</si>
  <si>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</si>
  <si>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</si>
  <si>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</si>
  <si>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</si>
  <si>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</si>
  <si>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</si>
  <si>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</si>
  <si>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</si>
  <si>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</si>
  <si>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</si>
  <si>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</si>
  <si>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</si>
  <si>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</si>
  <si>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</si>
  <si>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</si>
  <si>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</si>
  <si>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</si>
  <si>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</si>
  <si>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</si>
  <si>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</si>
  <si>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</si>
  <si>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</si>
  <si>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</si>
  <si>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</si>
  <si>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</si>
  <si>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</si>
  <si>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</si>
  <si>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</si>
  <si>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</si>
  <si>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</si>
  <si>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</si>
  <si>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</si>
  <si>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</si>
  <si>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</si>
  <si>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</si>
  <si>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</si>
  <si>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</si>
  <si>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</si>
  <si>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</si>
  <si>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</si>
  <si>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</si>
  <si>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</si>
  <si>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</si>
  <si>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</si>
  <si>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</si>
  <si>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</si>
  <si>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</si>
  <si>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</si>
  <si>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</si>
  <si>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</si>
  <si>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</si>
  <si>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</si>
  <si>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</si>
  <si>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</si>
  <si>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</si>
  <si>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</si>
  <si>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</si>
  <si>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</si>
  <si>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</si>
  <si>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</si>
  <si>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</si>
  <si>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</si>
  <si>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</si>
  <si>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</si>
  <si>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</si>
  <si>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</si>
  <si>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</si>
  <si>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</si>
  <si>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</si>
  <si>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</si>
  <si>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</si>
  <si>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</si>
  <si>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</si>
  <si>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</si>
  <si>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</si>
  <si>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</si>
  <si>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</si>
  <si>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</si>
  <si>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</si>
  <si>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</si>
  <si>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</si>
  <si>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</si>
  <si>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</si>
  <si>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</si>
  <si>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</si>
  <si>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</si>
  <si>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</si>
  <si>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</si>
  <si>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</si>
  <si>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</si>
  <si>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</si>
  <si>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</si>
  <si>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</si>
  <si>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</si>
  <si>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</si>
  <si>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</si>
  <si>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</si>
  <si>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</si>
  <si>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</si>
  <si>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</si>
  <si>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</si>
  <si>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</si>
  <si>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</si>
  <si>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</si>
  <si>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</si>
  <si>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</si>
  <si>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</si>
  <si>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</si>
  <si>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</si>
  <si>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</si>
  <si>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</si>
  <si>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</si>
  <si>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</si>
  <si>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</si>
  <si>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</si>
  <si>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</si>
  <si>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</si>
  <si>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</si>
  <si>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</si>
  <si>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</si>
  <si>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</si>
  <si>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</si>
  <si>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</si>
  <si>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</si>
  <si>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</si>
  <si>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</si>
  <si>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</si>
  <si>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</si>
  <si>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</si>
  <si>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</si>
  <si>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</si>
  <si>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</si>
  <si>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</si>
  <si>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</si>
  <si>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</si>
  <si>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</si>
  <si>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</si>
  <si>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</si>
  <si>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</si>
  <si>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</si>
  <si>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</si>
  <si>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</si>
  <si>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</si>
  <si>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</si>
  <si>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</si>
  <si>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</si>
  <si>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</si>
  <si>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</si>
  <si>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</si>
  <si>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</si>
  <si>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</si>
  <si>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</si>
  <si>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</si>
  <si>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</si>
  <si>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</si>
  <si>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</si>
  <si>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</si>
  <si>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</si>
  <si>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</si>
  <si>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</si>
  <si>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</si>
  <si>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</si>
  <si>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</si>
  <si>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</si>
  <si>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</si>
  <si>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</si>
  <si>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</si>
  <si>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</si>
  <si>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</si>
  <si>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</si>
  <si>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</si>
  <si>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</si>
  <si>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</si>
  <si>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</si>
  <si>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</si>
  <si>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</si>
  <si>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</si>
  <si>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</si>
  <si>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</si>
  <si>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</si>
  <si>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</si>
  <si>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</si>
  <si>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</si>
  <si>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</si>
  <si>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</si>
  <si>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</si>
  <si>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</si>
  <si>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</si>
  <si>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</si>
  <si>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</si>
  <si>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</si>
  <si>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</si>
  <si>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</si>
  <si>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</si>
  <si>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</si>
  <si>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</si>
  <si>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</si>
  <si>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</si>
  <si>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</si>
  <si>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</si>
  <si>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</si>
  <si>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</si>
  <si>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</si>
  <si>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</si>
  <si>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</si>
  <si>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</si>
  <si>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</si>
  <si>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</si>
  <si>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</si>
  <si>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</si>
  <si>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</si>
  <si>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</si>
  <si>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</si>
  <si>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</si>
  <si>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</si>
  <si>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</si>
  <si>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</si>
  <si>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</si>
  <si>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</si>
  <si>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</si>
  <si>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</si>
  <si>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</si>
  <si>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</si>
  <si>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</si>
  <si>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</si>
  <si>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</si>
  <si>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</si>
  <si>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</si>
  <si>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</si>
  <si>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</si>
  <si>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</si>
  <si>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</si>
  <si>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</si>
  <si>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</si>
  <si>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</si>
  <si>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</si>
  <si>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</si>
  <si>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</si>
  <si>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</si>
  <si>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</si>
  <si>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</si>
  <si>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</si>
  <si>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</si>
  <si>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</si>
  <si>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</si>
  <si>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</si>
  <si>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</si>
  <si>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</si>
  <si>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</si>
  <si>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</si>
  <si>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</si>
  <si>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</si>
  <si>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</si>
  <si>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</si>
  <si>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</si>
  <si>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</si>
  <si>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</si>
  <si>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</si>
  <si>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</si>
  <si>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</si>
  <si>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</si>
  <si>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</si>
  <si>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</si>
  <si>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</si>
  <si>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</si>
  <si>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</si>
  <si>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</si>
  <si>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</si>
  <si>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</si>
  <si>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</si>
  <si>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</si>
  <si>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</si>
  <si>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</si>
  <si>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</si>
  <si>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</si>
  <si>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</si>
  <si>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</si>
  <si>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</si>
  <si>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</si>
  <si>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</si>
  <si>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</si>
  <si>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</si>
  <si>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</si>
  <si>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</si>
  <si>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</si>
  <si>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</si>
  <si>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</si>
  <si>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</si>
  <si>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</si>
  <si>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</si>
  <si>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</si>
  <si>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</si>
  <si>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</si>
  <si>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</si>
  <si>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</si>
  <si>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</si>
  <si>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</si>
  <si>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</si>
  <si>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</si>
  <si>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</si>
  <si>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</si>
  <si>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</si>
  <si>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</si>
  <si>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</si>
  <si>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</si>
  <si>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</si>
  <si>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</si>
  <si>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</si>
  <si>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</si>
  <si>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</si>
  <si>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</si>
  <si>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</si>
  <si>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</si>
  <si>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</si>
  <si>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</si>
  <si>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</si>
  <si>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</si>
  <si>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</si>
  <si>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</si>
  <si>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</si>
  <si>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</si>
  <si>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</si>
  <si>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</si>
  <si>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</si>
  <si>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</si>
  <si>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</si>
  <si>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</si>
  <si>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</si>
  <si>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</si>
  <si>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</si>
  <si>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</si>
  <si>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</si>
  <si>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</si>
  <si>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</si>
  <si>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</si>
  <si>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</si>
  <si>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</si>
  <si>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</si>
  <si>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</si>
  <si>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</si>
  <si>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</si>
  <si>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</si>
  <si>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</si>
  <si>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</si>
  <si>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</si>
  <si>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</si>
  <si>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</si>
  <si>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</si>
  <si>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</si>
  <si>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</si>
  <si>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</si>
  <si>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</si>
  <si>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</si>
  <si>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</si>
  <si>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</si>
  <si>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</si>
  <si>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</si>
  <si>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</si>
  <si>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</si>
  <si>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</si>
  <si>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</si>
  <si>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</si>
  <si>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</si>
  <si>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</si>
  <si>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</si>
  <si>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</si>
  <si>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</si>
  <si>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</si>
  <si>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</si>
  <si>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</si>
  <si>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</si>
  <si>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</si>
  <si>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</si>
  <si>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</si>
  <si>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</si>
  <si>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</si>
  <si>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</si>
  <si>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</si>
  <si>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</si>
  <si>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</si>
  <si>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</si>
  <si>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</si>
  <si>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</si>
  <si>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</si>
  <si>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</si>
  <si>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</si>
  <si>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</si>
  <si>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</si>
  <si>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</si>
  <si>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</si>
  <si>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</si>
  <si>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</si>
  <si>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</si>
  <si>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</si>
  <si>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</si>
  <si>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</si>
  <si>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</si>
  <si>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</si>
  <si>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</si>
  <si>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</si>
  <si>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</si>
  <si>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</si>
  <si>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</si>
  <si>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</si>
  <si>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</si>
  <si>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</si>
  <si>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</si>
  <si>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</si>
  <si>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</si>
  <si>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</si>
  <si>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</si>
  <si>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</si>
  <si>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</si>
  <si>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</si>
  <si>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</si>
  <si>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</si>
  <si>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</si>
  <si>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</si>
  <si>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</si>
  <si>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</si>
  <si>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</si>
  <si>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</si>
  <si>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</si>
  <si>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</si>
  <si>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</si>
  <si>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</si>
  <si>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</si>
  <si>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</si>
  <si>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</si>
  <si>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</si>
  <si>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</si>
  <si>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</si>
  <si>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</si>
  <si>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</si>
  <si>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</si>
  <si>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</si>
  <si>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</si>
  <si>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</si>
  <si>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</si>
  <si>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</si>
  <si>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</si>
  <si>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</si>
  <si>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</si>
  <si>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</si>
  <si>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</si>
  <si>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</si>
  <si>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</si>
  <si>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</si>
  <si>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</si>
  <si>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</si>
  <si>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</si>
  <si>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</si>
  <si>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</si>
  <si>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</si>
  <si>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</si>
  <si>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</si>
  <si>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</si>
  <si>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</si>
  <si>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</si>
  <si>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</si>
  <si>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</si>
  <si>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</si>
  <si>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</si>
  <si>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</si>
  <si>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</si>
  <si>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</si>
  <si>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</si>
  <si>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</si>
  <si>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</si>
  <si>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</si>
  <si>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</si>
  <si>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</si>
  <si>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</si>
  <si>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</si>
  <si>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</si>
  <si>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</si>
  <si>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</si>
  <si>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</si>
  <si>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</si>
  <si>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</si>
  <si>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</si>
  <si>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</si>
  <si>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</si>
  <si>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</si>
  <si>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</si>
  <si>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</si>
  <si>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</si>
  <si>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</si>
  <si>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</si>
  <si>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</si>
  <si>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</si>
  <si>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</si>
  <si>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</si>
  <si>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</si>
  <si>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</si>
  <si>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</si>
  <si>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</si>
  <si>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</si>
  <si>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</si>
  <si>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</si>
  <si>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</si>
  <si>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</si>
  <si>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</si>
  <si>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</si>
  <si>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</si>
  <si>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</si>
  <si>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</si>
  <si>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</si>
  <si>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</si>
  <si>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</si>
  <si>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</si>
  <si>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Pineapple</t>
  </si>
  <si>
    <t>Tables on Pineapple</t>
  </si>
  <si>
    <t>Aggregate Tariff, Action, and Risk Rates: Pineapple</t>
  </si>
  <si>
    <t>2006-2013</t>
  </si>
  <si>
    <t>Disaggregated Risk Rates: Pineapple</t>
  </si>
  <si>
    <t>Disaggregated Action Rates: Pineapple</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</si>
  <si>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</si>
  <si>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</si>
  <si>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</si>
  <si>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</si>
  <si>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</si>
  <si>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</si>
  <si>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</si>
  <si>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</si>
  <si>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</si>
  <si>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</si>
  <si>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</si>
  <si>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Pineapple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</si>
  <si>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</si>
  <si>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</si>
  <si>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</si>
  <si>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</si>
  <si>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</si>
  <si>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</si>
  <si>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</si>
  <si>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Viet Nam</t>
  </si>
  <si>
    <t>India</t>
  </si>
  <si>
    <t>Indonesia</t>
  </si>
  <si>
    <t>China</t>
  </si>
  <si>
    <t>Germany</t>
  </si>
  <si>
    <t>Côte D'Ivoire</t>
  </si>
  <si>
    <t>United States of America</t>
  </si>
  <si>
    <t>Belgium</t>
  </si>
  <si>
    <t>Afghanistan</t>
  </si>
  <si>
    <t>n.d.</t>
  </si>
  <si>
    <t>Low income</t>
  </si>
  <si>
    <t>Albania</t>
  </si>
  <si>
    <t>Upper middle income</t>
  </si>
  <si>
    <t>American Samoa</t>
  </si>
  <si>
    <t>High income: nonOECD</t>
  </si>
  <si>
    <t>Armenia</t>
  </si>
  <si>
    <t>Lower middle income</t>
  </si>
  <si>
    <t>Aruba</t>
  </si>
  <si>
    <t>Australia</t>
  </si>
  <si>
    <t>High income: OECD</t>
  </si>
  <si>
    <t>Austria</t>
  </si>
  <si>
    <t>Azerbaijan</t>
  </si>
  <si>
    <t>Bahrain</t>
  </si>
  <si>
    <t>Bangladesh</t>
  </si>
  <si>
    <t>Belarus</t>
  </si>
  <si>
    <t>Bermuda</t>
  </si>
  <si>
    <t>Bhutan</t>
  </si>
  <si>
    <t>Bosnia and Herzegovina</t>
  </si>
  <si>
    <t>Botswana</t>
  </si>
  <si>
    <t>Brunei Darussalam</t>
  </si>
  <si>
    <t>Bulgaria</t>
  </si>
  <si>
    <t>Burundi</t>
  </si>
  <si>
    <t>Cambodia</t>
  </si>
  <si>
    <t>Canada</t>
  </si>
  <si>
    <t>Cayman Islands</t>
  </si>
  <si>
    <t>Central African Republic</t>
  </si>
  <si>
    <t>Chad</t>
  </si>
  <si>
    <t>Comoros</t>
  </si>
  <si>
    <t>Croatia</t>
  </si>
  <si>
    <t>Cuba</t>
  </si>
  <si>
    <t>Cyprus</t>
  </si>
  <si>
    <t>Czech Republic</t>
  </si>
  <si>
    <t>Dem. Republic of the Congo</t>
  </si>
  <si>
    <t>Denmark</t>
  </si>
  <si>
    <t>Djibouti</t>
  </si>
  <si>
    <t>Dominican Rep.</t>
  </si>
  <si>
    <t>Equatorial Guinea</t>
  </si>
  <si>
    <t>Estonia</t>
  </si>
  <si>
    <t>Ethiopia</t>
  </si>
  <si>
    <t>Finland</t>
  </si>
  <si>
    <t>France</t>
  </si>
  <si>
    <t>Gabon</t>
  </si>
  <si>
    <t>Gambia</t>
  </si>
  <si>
    <t>Georgia</t>
  </si>
  <si>
    <t>Greece</t>
  </si>
  <si>
    <t>Guinea-Bissau</t>
  </si>
  <si>
    <t>Hong Kong</t>
  </si>
  <si>
    <t>Hungary</t>
  </si>
  <si>
    <t>Iceland</t>
  </si>
  <si>
    <t>Iran</t>
  </si>
  <si>
    <t>Iraq</t>
  </si>
  <si>
    <t>Ireland</t>
  </si>
  <si>
    <t>Israel</t>
  </si>
  <si>
    <t>Japan</t>
  </si>
  <si>
    <t>Jordan</t>
  </si>
  <si>
    <t>Kazakhstan</t>
  </si>
  <si>
    <t>Kiribati</t>
  </si>
  <si>
    <t>Kuwait</t>
  </si>
  <si>
    <t>Kyrgyzstan</t>
  </si>
  <si>
    <t>Laos</t>
  </si>
  <si>
    <t>Latvia</t>
  </si>
  <si>
    <t>Lebanon</t>
  </si>
  <si>
    <t>Lesotho</t>
  </si>
  <si>
    <t>Libya</t>
  </si>
  <si>
    <t>Liechtenstein</t>
  </si>
  <si>
    <t>Lithuania</t>
  </si>
  <si>
    <t>Luxembourg</t>
  </si>
  <si>
    <t>Macao</t>
  </si>
  <si>
    <t>Macedonia</t>
  </si>
  <si>
    <t>Madagascar</t>
  </si>
  <si>
    <t>Malawi</t>
  </si>
  <si>
    <t>Maldives</t>
  </si>
  <si>
    <t>Malta</t>
  </si>
  <si>
    <t>Mauritius</t>
  </si>
  <si>
    <t>Micronesia</t>
  </si>
  <si>
    <t>Moldova</t>
  </si>
  <si>
    <t>Mongolia</t>
  </si>
  <si>
    <t>Montenegro</t>
  </si>
  <si>
    <t>Montserrat</t>
  </si>
  <si>
    <t>Mozambique</t>
  </si>
  <si>
    <t>Myanmar</t>
  </si>
  <si>
    <t>Namibia</t>
  </si>
  <si>
    <t>Nepal</t>
  </si>
  <si>
    <t>New Caledonia</t>
  </si>
  <si>
    <t>New Zealand</t>
  </si>
  <si>
    <t>North Korea</t>
  </si>
  <si>
    <t>Norway</t>
  </si>
  <si>
    <t>Oman</t>
  </si>
  <si>
    <t>Pakistan</t>
  </si>
  <si>
    <t>Palestine (West Bank/Gaza)</t>
  </si>
  <si>
    <t>Papua New Guinea</t>
  </si>
  <si>
    <t>Poland</t>
  </si>
  <si>
    <t>Qatar</t>
  </si>
  <si>
    <t>Republic of Korea</t>
  </si>
  <si>
    <t>Romania</t>
  </si>
  <si>
    <t>Russia</t>
  </si>
  <si>
    <t>Rwanda</t>
  </si>
  <si>
    <t>Saint Pierre and Miquelon</t>
  </si>
  <si>
    <t>Samoa</t>
  </si>
  <si>
    <t>Sao Tome and Principe</t>
  </si>
  <si>
    <t>Saudi Arabia</t>
  </si>
  <si>
    <t>Serbia</t>
  </si>
  <si>
    <t>Seychelles</t>
  </si>
  <si>
    <t>Singapore</t>
  </si>
  <si>
    <t>Slovakia</t>
  </si>
  <si>
    <t>Slovenia</t>
  </si>
  <si>
    <t>Solomon Islands</t>
  </si>
  <si>
    <t>Somalia</t>
  </si>
  <si>
    <t>Sudan</t>
  </si>
  <si>
    <t>Suriname</t>
  </si>
  <si>
    <t>Swaziland</t>
  </si>
  <si>
    <t>Sweden</t>
  </si>
  <si>
    <t>Switzerland</t>
  </si>
  <si>
    <t>Syria</t>
  </si>
  <si>
    <t>Taiwan</t>
  </si>
  <si>
    <t>Tajikistan</t>
  </si>
  <si>
    <t>Tanzania</t>
  </si>
  <si>
    <t>Timor-Leste</t>
  </si>
  <si>
    <t>Tonga</t>
  </si>
  <si>
    <t>Turkmenistan</t>
  </si>
  <si>
    <t>Tuvalu</t>
  </si>
  <si>
    <t>Uganda</t>
  </si>
  <si>
    <t>Ukraine</t>
  </si>
  <si>
    <t>United Arab Emirates</t>
  </si>
  <si>
    <t>United Kingdom</t>
  </si>
  <si>
    <t>Uzbekistan</t>
  </si>
  <si>
    <t>Vanuatu</t>
  </si>
  <si>
    <t>Yemen</t>
  </si>
  <si>
    <t>Zambia</t>
  </si>
  <si>
    <t>Zimbabwe</t>
  </si>
  <si>
    <t>Total Eligible Countries</t>
  </si>
  <si>
    <t>Total All Countries</t>
  </si>
  <si>
    <t>Eligible Median</t>
  </si>
  <si>
    <t>Total Median</t>
  </si>
  <si>
    <t>Eligible Mean</t>
  </si>
  <si>
    <t>Total Mean</t>
  </si>
  <si>
    <t xml:space="preserve">All Other Countries </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</si>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</sst>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5">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32" xfId="0" applyBorder="1" applyAlignment="1">
      <alignment textRotation="45" wrapText="1" shrinkToFit="1"/>
    </xf>
    <xf numFmtId="0" fontId="0" fillId="0" borderId="25" xfId="0" applyBorder="1" applyAlignment="1">
      <alignment textRotation="45" wrapText="1" shrinkToFit="1"/>
    </xf>
    <xf numFmtId="0" fontId="0" fillId="0" borderId="1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10" xfId="0" applyBorder="1" applyAlignment="1">
      <alignment/>
    </xf>
    <xf numFmtId="0" fontId="0" fillId="0" borderId="14" xfId="0" applyBorder="1" applyAlignment="1">
      <alignment/>
    </xf>
    <xf numFmtId="0" fontId="0" fillId="0" borderId="19"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1"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9" xfId="0" applyFont="1" applyBorder="1" applyAlignment="1">
      <alignment horizontal="center" vertical="center" wrapText="1"/>
    </xf>
    <xf numFmtId="0" fontId="64" fillId="0" borderId="40" xfId="0" applyFont="1" applyBorder="1" applyAlignment="1">
      <alignment horizontal="center" vertical="center" wrapText="1"/>
    </xf>
    <xf numFmtId="0" fontId="65" fillId="0" borderId="41" xfId="0" applyFont="1" applyBorder="1" applyAlignment="1">
      <alignment horizontal="center" vertical="center"/>
    </xf>
    <xf numFmtId="0" fontId="65" fillId="0" borderId="41" xfId="0" applyFont="1" applyBorder="1" applyAlignment="1">
      <alignment vertical="center" wrapText="1"/>
    </xf>
    <xf numFmtId="0" fontId="65" fillId="0" borderId="42"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3" xfId="57" applyFont="1" applyFill="1" applyBorder="1" applyAlignment="1">
      <alignment horizontal="center"/>
      <protection/>
    </xf>
    <xf numFmtId="0" fontId="6" fillId="0" borderId="32" xfId="57" applyFont="1" applyFill="1" applyBorder="1" applyAlignment="1">
      <alignment horizontal="center"/>
      <protection/>
    </xf>
    <xf numFmtId="0" fontId="6" fillId="0" borderId="44" xfId="57" applyFont="1" applyFill="1" applyBorder="1" applyAlignment="1">
      <alignment horizontal="center"/>
      <protection/>
    </xf>
    <xf numFmtId="166" fontId="6" fillId="0" borderId="45"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5" fillId="0" borderId="46" xfId="57" applyFont="1" applyBorder="1" applyAlignment="1">
      <alignment horizontal="center"/>
      <protection/>
    </xf>
    <xf numFmtId="0" fontId="15" fillId="0" borderId="47" xfId="57" applyFont="1" applyBorder="1" applyAlignment="1">
      <alignment horizontal="center"/>
      <protection/>
    </xf>
    <xf numFmtId="0" fontId="15" fillId="0" borderId="32"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6" xfId="57" applyFont="1" applyBorder="1" applyAlignment="1">
      <alignment horizontal="left"/>
      <protection/>
    </xf>
    <xf numFmtId="0" fontId="10" fillId="0" borderId="47" xfId="57" applyFont="1" applyBorder="1" applyAlignment="1">
      <alignment horizontal="left"/>
      <protection/>
    </xf>
    <xf numFmtId="0" fontId="10" fillId="0" borderId="32" xfId="57" applyFont="1" applyBorder="1" applyAlignment="1">
      <alignment horizontal="left"/>
      <protection/>
    </xf>
    <xf numFmtId="0" fontId="8" fillId="0" borderId="17" xfId="57" applyFont="1" applyFill="1" applyBorder="1" applyAlignment="1">
      <alignment horizontal="center" wrapText="1"/>
      <protection/>
    </xf>
    <xf numFmtId="0" fontId="8" fillId="0" borderId="48"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Border="1" applyAlignment="1">
      <alignment horizontal="left"/>
    </xf>
    <xf numFmtId="0" fontId="0" fillId="0" borderId="39" xfId="0" applyBorder="1" applyAlignment="1">
      <alignment horizontal="left"/>
    </xf>
    <xf numFmtId="0" fontId="0" fillId="0" borderId="40"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9" xfId="0" applyFont="1" applyBorder="1" applyAlignment="1">
      <alignment horizontal="center" vertical="center" wrapText="1"/>
    </xf>
    <xf numFmtId="0" fontId="65" fillId="0" borderId="42" xfId="0" applyFont="1" applyBorder="1" applyAlignment="1">
      <alignment horizontal="center" vertical="center" wrapText="1"/>
    </xf>
    <xf numFmtId="0" fontId="65" fillId="0" borderId="45" xfId="0" applyFont="1" applyBorder="1" applyAlignment="1">
      <alignment horizontal="center" vertical="center" wrapText="1"/>
    </xf>
    <xf numFmtId="0" fontId="62" fillId="0" borderId="50" xfId="0" applyFont="1" applyBorder="1" applyAlignment="1">
      <alignment horizontal="left"/>
    </xf>
    <xf numFmtId="0" fontId="62" fillId="0" borderId="51" xfId="0" applyFont="1" applyBorder="1" applyAlignment="1">
      <alignment horizontal="left"/>
    </xf>
    <xf numFmtId="0" fontId="62" fillId="0" borderId="52" xfId="0" applyFont="1" applyBorder="1" applyAlignment="1">
      <alignment horizontal="left"/>
    </xf>
    <xf numFmtId="0" fontId="0" fillId="0" borderId="53" xfId="0" applyFont="1" applyBorder="1" applyAlignment="1">
      <alignment horizontal="left" wrapText="1"/>
    </xf>
    <xf numFmtId="0" fontId="0" fillId="0" borderId="54" xfId="0" applyFont="1" applyBorder="1" applyAlignment="1">
      <alignment horizontal="left" wrapText="1"/>
    </xf>
    <xf numFmtId="0" fontId="0" fillId="0" borderId="41" xfId="0" applyFont="1" applyBorder="1" applyAlignment="1">
      <alignment horizontal="left" wrapText="1"/>
    </xf>
    <xf numFmtId="0" fontId="62" fillId="0" borderId="50"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58" fillId="0" borderId="54" xfId="0" applyFont="1" applyBorder="1" applyAlignment="1">
      <alignment horizontal="left" wrapText="1"/>
    </xf>
    <xf numFmtId="0" fontId="58" fillId="0" borderId="41"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25"/>
          <c:h val="0.873"/>
        </c:manualLayout>
      </c:layout>
      <c:barChart>
        <c:barDir val="bar"/>
        <c:grouping val="clustered"/>
        <c:varyColors val="0"/>
        <c:ser>
          <c:idx val="0"/>
          <c:order val="0"/>
          <c:tx>
            <c:strRef>
              <c:f>'Data for Charts'!$A$1</c:f>
              <c:strCache>
                <c:ptCount val="1"/>
                <c:pt idx="0">
                  <c:v>Top 10 World Producers by Volume (2011): Pineapple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Viet Nam</c:v>
                </c:pt>
                <c:pt idx="1">
                  <c:v>Mexico</c:v>
                </c:pt>
                <c:pt idx="2">
                  <c:v>Nigeria</c:v>
                </c:pt>
                <c:pt idx="3">
                  <c:v>India</c:v>
                </c:pt>
                <c:pt idx="4">
                  <c:v>Indonesia</c:v>
                </c:pt>
                <c:pt idx="5">
                  <c:v>Philippines</c:v>
                </c:pt>
                <c:pt idx="6">
                  <c:v>Costa Rica</c:v>
                </c:pt>
                <c:pt idx="7">
                  <c:v>China</c:v>
                </c:pt>
                <c:pt idx="8">
                  <c:v>Brazil</c:v>
                </c:pt>
                <c:pt idx="9">
                  <c:v>Thailand</c:v>
                </c:pt>
              </c:strCache>
            </c:strRef>
          </c:cat>
          <c:val>
            <c:numRef>
              <c:f>'Data for Charts'!$B$2:$B$11</c:f>
              <c:numCache>
                <c:ptCount val="10"/>
                <c:pt idx="0">
                  <c:v>533.384</c:v>
                </c:pt>
                <c:pt idx="1">
                  <c:v>742.926</c:v>
                </c:pt>
                <c:pt idx="2">
                  <c:v>1400</c:v>
                </c:pt>
                <c:pt idx="3">
                  <c:v>1415</c:v>
                </c:pt>
                <c:pt idx="4">
                  <c:v>1540.626</c:v>
                </c:pt>
                <c:pt idx="5">
                  <c:v>2246.806</c:v>
                </c:pt>
                <c:pt idx="6">
                  <c:v>2268.956</c:v>
                </c:pt>
                <c:pt idx="7">
                  <c:v>2301.367</c:v>
                </c:pt>
                <c:pt idx="8">
                  <c:v>2365.458</c:v>
                </c:pt>
                <c:pt idx="9">
                  <c:v>2593.207</c:v>
                </c:pt>
              </c:numCache>
            </c:numRef>
          </c:val>
        </c:ser>
        <c:axId val="22450409"/>
        <c:axId val="727090"/>
      </c:barChart>
      <c:catAx>
        <c:axId val="22450409"/>
        <c:scaling>
          <c:orientation val="minMax"/>
        </c:scaling>
        <c:axPos val="l"/>
        <c:delete val="0"/>
        <c:numFmt formatCode="General" sourceLinked="0"/>
        <c:majorTickMark val="out"/>
        <c:minorTickMark val="none"/>
        <c:tickLblPos val="nextTo"/>
        <c:spPr>
          <a:ln w="3175">
            <a:solidFill>
              <a:srgbClr val="808080"/>
            </a:solidFill>
          </a:ln>
        </c:spPr>
        <c:crossAx val="727090"/>
        <c:crosses val="autoZero"/>
        <c:auto val="1"/>
        <c:lblOffset val="100"/>
        <c:tickLblSkip val="1"/>
        <c:noMultiLvlLbl val="0"/>
      </c:catAx>
      <c:valAx>
        <c:axId val="72709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245040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Pineapple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Germany</c:v>
                </c:pt>
                <c:pt idx="1">
                  <c:v>Honduras</c:v>
                </c:pt>
                <c:pt idx="2">
                  <c:v>Ghana</c:v>
                </c:pt>
                <c:pt idx="3">
                  <c:v>Côte D'Ivoire</c:v>
                </c:pt>
                <c:pt idx="4">
                  <c:v>Panama</c:v>
                </c:pt>
                <c:pt idx="5">
                  <c:v>Ecuador</c:v>
                </c:pt>
                <c:pt idx="6">
                  <c:v>United States of America</c:v>
                </c:pt>
                <c:pt idx="7">
                  <c:v>Belgium</c:v>
                </c:pt>
                <c:pt idx="8">
                  <c:v>Philippines</c:v>
                </c:pt>
                <c:pt idx="9">
                  <c:v>Costa Rica</c:v>
                </c:pt>
              </c:strCache>
            </c:strRef>
          </c:cat>
          <c:val>
            <c:numRef>
              <c:f>'Data for Charts'!$B$26:$B$35</c:f>
              <c:numCache>
                <c:ptCount val="10"/>
                <c:pt idx="0">
                  <c:v>27646</c:v>
                </c:pt>
                <c:pt idx="1">
                  <c:v>31629</c:v>
                </c:pt>
                <c:pt idx="2">
                  <c:v>41805</c:v>
                </c:pt>
                <c:pt idx="3">
                  <c:v>43934</c:v>
                </c:pt>
                <c:pt idx="4">
                  <c:v>47804</c:v>
                </c:pt>
                <c:pt idx="5">
                  <c:v>51144</c:v>
                </c:pt>
                <c:pt idx="6">
                  <c:v>67491</c:v>
                </c:pt>
                <c:pt idx="7">
                  <c:v>107659</c:v>
                </c:pt>
                <c:pt idx="8">
                  <c:v>208312</c:v>
                </c:pt>
                <c:pt idx="9">
                  <c:v>718725</c:v>
                </c:pt>
              </c:numCache>
            </c:numRef>
          </c:val>
        </c:ser>
        <c:axId val="6543811"/>
        <c:axId val="58894300"/>
      </c:barChart>
      <c:catAx>
        <c:axId val="6543811"/>
        <c:scaling>
          <c:orientation val="minMax"/>
        </c:scaling>
        <c:axPos val="l"/>
        <c:delete val="0"/>
        <c:numFmt formatCode="General" sourceLinked="0"/>
        <c:majorTickMark val="out"/>
        <c:minorTickMark val="none"/>
        <c:tickLblPos val="nextTo"/>
        <c:spPr>
          <a:ln w="3175">
            <a:solidFill>
              <a:srgbClr val="808080"/>
            </a:solidFill>
          </a:ln>
        </c:spPr>
        <c:crossAx val="58894300"/>
        <c:crosses val="autoZero"/>
        <c:auto val="1"/>
        <c:lblOffset val="100"/>
        <c:tickLblSkip val="1"/>
        <c:noMultiLvlLbl val="0"/>
      </c:catAx>
      <c:valAx>
        <c:axId val="5889430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54381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Charts'!$A$13</c:f>
              <c:strCache>
                <c:ptCount val="1"/>
                <c:pt idx="0">
                  <c:v>Top 10 World Exporters by Volume (2011): Pineapple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Germany</c:v>
                </c:pt>
                <c:pt idx="1">
                  <c:v>Honduras</c:v>
                </c:pt>
                <c:pt idx="2">
                  <c:v>Ghana</c:v>
                </c:pt>
                <c:pt idx="3">
                  <c:v>Côte D'Ivoire</c:v>
                </c:pt>
                <c:pt idx="4">
                  <c:v>Panama</c:v>
                </c:pt>
                <c:pt idx="5">
                  <c:v>Ecuador</c:v>
                </c:pt>
                <c:pt idx="6">
                  <c:v>United States of America</c:v>
                </c:pt>
                <c:pt idx="7">
                  <c:v>Belgium</c:v>
                </c:pt>
                <c:pt idx="8">
                  <c:v>Philippines</c:v>
                </c:pt>
                <c:pt idx="9">
                  <c:v>Costa Rica</c:v>
                </c:pt>
              </c:strCache>
            </c:strRef>
          </c:cat>
          <c:val>
            <c:numRef>
              <c:f>'Data for Charts'!$B$14:$B$23</c:f>
              <c:numCache>
                <c:ptCount val="10"/>
                <c:pt idx="0">
                  <c:v>41.604</c:v>
                </c:pt>
                <c:pt idx="1">
                  <c:v>42.578</c:v>
                </c:pt>
                <c:pt idx="2">
                  <c:v>45.999</c:v>
                </c:pt>
                <c:pt idx="3">
                  <c:v>64.116</c:v>
                </c:pt>
                <c:pt idx="4">
                  <c:v>65.613</c:v>
                </c:pt>
                <c:pt idx="5">
                  <c:v>88.632</c:v>
                </c:pt>
                <c:pt idx="6">
                  <c:v>103.3</c:v>
                </c:pt>
                <c:pt idx="7">
                  <c:v>217.359</c:v>
                </c:pt>
                <c:pt idx="8">
                  <c:v>263.019</c:v>
                </c:pt>
                <c:pt idx="9">
                  <c:v>1749.363</c:v>
                </c:pt>
              </c:numCache>
            </c:numRef>
          </c:val>
        </c:ser>
        <c:axId val="60286653"/>
        <c:axId val="5708966"/>
      </c:barChart>
      <c:catAx>
        <c:axId val="60286653"/>
        <c:scaling>
          <c:orientation val="minMax"/>
        </c:scaling>
        <c:axPos val="l"/>
        <c:delete val="0"/>
        <c:numFmt formatCode="General" sourceLinked="0"/>
        <c:majorTickMark val="out"/>
        <c:minorTickMark val="none"/>
        <c:tickLblPos val="nextTo"/>
        <c:spPr>
          <a:ln w="3175">
            <a:solidFill>
              <a:srgbClr val="808080"/>
            </a:solidFill>
          </a:ln>
        </c:spPr>
        <c:crossAx val="5708966"/>
        <c:crosses val="autoZero"/>
        <c:auto val="1"/>
        <c:lblOffset val="100"/>
        <c:tickLblSkip val="1"/>
        <c:noMultiLvlLbl val="0"/>
      </c:catAx>
      <c:valAx>
        <c:axId val="570896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028665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3"/>
          <c:y val="0.08325"/>
          <c:w val="0.65075"/>
          <c:h val="0.89225"/>
        </c:manualLayout>
      </c:layout>
      <c:pieChart>
        <c:varyColors val="1"/>
        <c:ser>
          <c:idx val="0"/>
          <c:order val="0"/>
          <c:tx>
            <c:strRef>
              <c:f>'Data for Charts'!$A$38</c:f>
              <c:strCache>
                <c:ptCount val="1"/>
                <c:pt idx="0">
                  <c:v>U.S. Volume Import Share by Source (2011): Pineapple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85.3%</c:v>
                  </c:pt>
                  <c:pt idx="1">
                    <c:v>4.5%</c:v>
                  </c:pt>
                  <c:pt idx="2">
                    <c:v>3.3%</c:v>
                  </c:pt>
                  <c:pt idx="3">
                    <c:v>2.6%</c:v>
                  </c:pt>
                  <c:pt idx="4">
                    <c:v>1.8%</c:v>
                  </c:pt>
                  <c:pt idx="5">
                    <c:v>1.7%</c:v>
                  </c:pt>
                  <c:pt idx="6">
                    <c:v>0.5%</c:v>
                  </c:pt>
                  <c:pt idx="7">
                    <c:v>0.2%</c:v>
                  </c:pt>
                  <c:pt idx="8">
                    <c:v>0.1%</c:v>
                  </c:pt>
                  <c:pt idx="9">
                    <c:v>0.0%</c:v>
                  </c:pt>
                  <c:pt idx="10">
                    <c:v>0.0%</c:v>
                  </c:pt>
                </c:lvl>
                <c:lvl>
                  <c:pt idx="0">
                    <c:v>Costa Rica -</c:v>
                  </c:pt>
                  <c:pt idx="1">
                    <c:v>Mexico -</c:v>
                  </c:pt>
                  <c:pt idx="2">
                    <c:v>Honduras -</c:v>
                  </c:pt>
                  <c:pt idx="3">
                    <c:v>Ecuador -</c:v>
                  </c:pt>
                  <c:pt idx="4">
                    <c:v>Guatemala -</c:v>
                  </c:pt>
                  <c:pt idx="5">
                    <c:v>Panama -</c:v>
                  </c:pt>
                  <c:pt idx="6">
                    <c:v>Thailand -</c:v>
                  </c:pt>
                  <c:pt idx="7">
                    <c:v>AOC -</c:v>
                  </c:pt>
                  <c:pt idx="8">
                    <c:v>Colombia -</c:v>
                  </c:pt>
                  <c:pt idx="9">
                    <c:v>Jamaica -</c:v>
                  </c:pt>
                  <c:pt idx="10">
                    <c:v>Argentina -</c:v>
                  </c:pt>
                </c:lvl>
              </c:multiLvlStrCache>
            </c:multiLvlStrRef>
          </c:cat>
          <c:val>
            <c:numRef>
              <c:f>'Data for Charts'!$B$41:$B$51</c:f>
              <c:numCache>
                <c:ptCount val="11"/>
                <c:pt idx="0">
                  <c:v>0.8530326738050489</c:v>
                </c:pt>
                <c:pt idx="1">
                  <c:v>0.044555955796810404</c:v>
                </c:pt>
                <c:pt idx="2">
                  <c:v>0.0333083411011989</c:v>
                </c:pt>
                <c:pt idx="3">
                  <c:v>0.026358202006162335</c:v>
                </c:pt>
                <c:pt idx="4">
                  <c:v>0.017893193554797057</c:v>
                </c:pt>
                <c:pt idx="5">
                  <c:v>0.01725593571463792</c:v>
                </c:pt>
                <c:pt idx="6">
                  <c:v>0.004516257946222052</c:v>
                </c:pt>
                <c:pt idx="7">
                  <c:v>0.0016931207837759111</c:v>
                </c:pt>
                <c:pt idx="8">
                  <c:v>0.0009695874039707604</c:v>
                </c:pt>
                <c:pt idx="9">
                  <c:v>0.0004167318873757491</c:v>
                </c:pt>
                <c:pt idx="10">
                  <c:v>0.00037834929858567056</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0.72225</cdr:x>
      <cdr:y>0.957</cdr:y>
    </cdr:from>
    <cdr:to>
      <cdr:x>1</cdr:x>
      <cdr:y>1</cdr:y>
    </cdr:to>
    <cdr:sp>
      <cdr:nvSpPr>
        <cdr:cNvPr id="1" name="TextBox 1"/>
        <cdr:cNvSpPr txBox="1">
          <a:spLocks noChangeArrowheads="1"/>
        </cdr:cNvSpPr>
      </cdr:nvSpPr>
      <cdr:spPr>
        <a:xfrm>
          <a:off x="6324600" y="6105525"/>
          <a:ext cx="243840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0.7215</cdr:x>
      <cdr:y>0.958</cdr:y>
    </cdr:from>
    <cdr:to>
      <cdr:x>1</cdr:x>
      <cdr:y>1</cdr:y>
    </cdr:to>
    <cdr:sp>
      <cdr:nvSpPr>
        <cdr:cNvPr id="1" name="TextBox 1"/>
        <cdr:cNvSpPr txBox="1">
          <a:spLocks noChangeArrowheads="1"/>
        </cdr:cNvSpPr>
      </cdr:nvSpPr>
      <cdr:spPr>
        <a:xfrm>
          <a:off x="6315075" y="6105525"/>
          <a:ext cx="24384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0.7225</cdr:x>
      <cdr:y>0.95725</cdr:y>
    </cdr:from>
    <cdr:to>
      <cdr:x>1</cdr:x>
      <cdr:y>1</cdr:y>
    </cdr:to>
    <cdr:sp>
      <cdr:nvSpPr>
        <cdr:cNvPr id="1" name="TextBox 1"/>
        <cdr:cNvSpPr txBox="1">
          <a:spLocks noChangeArrowheads="1"/>
        </cdr:cNvSpPr>
      </cdr:nvSpPr>
      <cdr:spPr>
        <a:xfrm>
          <a:off x="6324600" y="6105525"/>
          <a:ext cx="242887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0.73275</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83a451e1-069c-4d82-800a-bd1863150500}" type="TxLink">
            <a:rPr lang="en-US" cap="none" sz="1100" b="0" i="1" u="none" baseline="0">
              <a:solidFill>
                <a:srgbClr val="000000"/>
              </a:solidFill>
              <a:latin typeface="Calibri"/>
              <a:ea typeface="Calibri"/>
              <a:cs typeface="Calibri"/>
            </a:rPr>
            <a:t>Total Imports -     817,845 (MT)</a:t>
          </a:fld>
        </a:p>
      </cdr:txBody>
    </cdr:sp>
  </cdr:relSizeAnchor>
  <cdr:relSizeAnchor xmlns:cdr="http://schemas.openxmlformats.org/drawingml/2006/chartDrawing">
    <cdr:from>
      <cdr:x>0.72825</cdr:x>
      <cdr:y>0.139</cdr:y>
    </cdr:from>
    <cdr:to>
      <cdr:x>0.9605</cdr:x>
      <cdr:y>0.37975</cdr:y>
    </cdr:to>
    <cdr:sp fLocksText="0">
      <cdr:nvSpPr>
        <cdr:cNvPr id="2" name="TextBox 3"/>
        <cdr:cNvSpPr txBox="1">
          <a:spLocks noChangeArrowheads="1"/>
        </cdr:cNvSpPr>
      </cdr:nvSpPr>
      <cdr:spPr>
        <a:xfrm>
          <a:off x="6372225" y="885825"/>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3da07f8e-ea36-4c89-bc8b-f5d8836b74a4}" type="TxLink">
            <a:rPr lang="en-US" cap="none" sz="1100" b="0" i="1" u="none" baseline="0">
              <a:solidFill>
                <a:srgbClr val="000000"/>
              </a:solidFill>
              <a:latin typeface="Calibri"/>
              <a:ea typeface="Calibri"/>
              <a:cs typeface="Calibri"/>
            </a:rPr>
            <a:t>U.S. Production - 176,222 (MT)</a:t>
          </a:fld>
        </a:p>
      </cdr:txBody>
    </cdr:sp>
  </cdr:relSizeAnchor>
  <cdr:relSizeAnchor xmlns:cdr="http://schemas.openxmlformats.org/drawingml/2006/chartDrawing">
    <cdr:from>
      <cdr:x>0.00075</cdr:x>
      <cdr:y>0.95575</cdr:y>
    </cdr:from>
    <cdr:to>
      <cdr:x>0.3025</cdr:x>
      <cdr:y>1</cdr:y>
    </cdr:to>
    <cdr:sp>
      <cdr:nvSpPr>
        <cdr:cNvPr id="5" name="TextBox 1"/>
        <cdr:cNvSpPr txBox="1">
          <a:spLocks noChangeArrowheads="1"/>
        </cdr:cNvSpPr>
      </cdr:nvSpPr>
      <cdr:spPr>
        <a:xfrm>
          <a:off x="0" y="6096000"/>
          <a:ext cx="264795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P22" sqref="P2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Pineapple</v>
      </c>
    </row>
    <row r="2" spans="1:2" ht="14.25">
      <c r="A2" t="s">
        <v>876</v>
      </c>
      <c r="B2" s="33">
        <v>533.384</v>
      </c>
    </row>
    <row r="3" spans="1:2" ht="14.25">
      <c r="A3" t="s">
        <v>138</v>
      </c>
      <c r="B3" s="33">
        <v>742.926</v>
      </c>
    </row>
    <row r="4" spans="1:2" ht="14.25">
      <c r="A4" t="s">
        <v>143</v>
      </c>
      <c r="B4" s="33">
        <v>1400</v>
      </c>
    </row>
    <row r="5" spans="1:2" ht="14.25">
      <c r="A5" t="s">
        <v>877</v>
      </c>
      <c r="B5" s="33">
        <v>1415</v>
      </c>
    </row>
    <row r="6" spans="1:2" ht="14.25">
      <c r="A6" t="s">
        <v>878</v>
      </c>
      <c r="B6" s="33">
        <v>1540.626</v>
      </c>
    </row>
    <row r="7" spans="1:2" ht="14.25">
      <c r="A7" t="s">
        <v>147</v>
      </c>
      <c r="B7" s="33">
        <v>2246.806</v>
      </c>
    </row>
    <row r="8" spans="1:2" ht="14.25">
      <c r="A8" t="s">
        <v>106</v>
      </c>
      <c r="B8" s="33">
        <v>2268.956</v>
      </c>
    </row>
    <row r="9" spans="1:2" ht="14.25">
      <c r="A9" t="s">
        <v>879</v>
      </c>
      <c r="B9" s="33">
        <v>2301.367</v>
      </c>
    </row>
    <row r="10" spans="1:2" ht="14.25">
      <c r="A10" t="s">
        <v>97</v>
      </c>
      <c r="B10" s="33">
        <v>2365.458</v>
      </c>
    </row>
    <row r="11" spans="1:2" ht="14.25">
      <c r="A11" t="s">
        <v>159</v>
      </c>
      <c r="B11" s="33">
        <v>2593.207</v>
      </c>
    </row>
    <row r="13" ht="14.25">
      <c r="A13" t="str">
        <f>CONCATENATE(Key!D6,Key!A1)</f>
        <v>Top 10 World Exporters by Volume (2011): Pineapple</v>
      </c>
    </row>
    <row r="14" spans="1:2" ht="14.25">
      <c r="A14" t="s">
        <v>880</v>
      </c>
      <c r="B14" s="33">
        <v>41.604</v>
      </c>
    </row>
    <row r="15" spans="1:2" ht="14.25">
      <c r="A15" t="s">
        <v>126</v>
      </c>
      <c r="B15" s="33">
        <v>42.578</v>
      </c>
    </row>
    <row r="16" spans="1:2" ht="14.25">
      <c r="A16" t="s">
        <v>119</v>
      </c>
      <c r="B16" s="33">
        <v>45.999</v>
      </c>
    </row>
    <row r="17" spans="1:2" ht="14.25">
      <c r="A17" t="s">
        <v>881</v>
      </c>
      <c r="B17" s="33">
        <v>64.116</v>
      </c>
    </row>
    <row r="18" spans="1:2" ht="14.25">
      <c r="A18" t="s">
        <v>144</v>
      </c>
      <c r="B18" s="33">
        <v>65.613</v>
      </c>
    </row>
    <row r="19" spans="1:2" ht="14.25">
      <c r="A19" t="s">
        <v>111</v>
      </c>
      <c r="B19" s="33">
        <v>88.632</v>
      </c>
    </row>
    <row r="20" spans="1:2" ht="14.25">
      <c r="A20" t="s">
        <v>882</v>
      </c>
      <c r="B20" s="33">
        <v>103.3</v>
      </c>
    </row>
    <row r="21" spans="1:2" ht="14.25">
      <c r="A21" t="s">
        <v>883</v>
      </c>
      <c r="B21" s="33">
        <v>217.359</v>
      </c>
    </row>
    <row r="22" spans="1:2" ht="14.25">
      <c r="A22" t="s">
        <v>147</v>
      </c>
      <c r="B22" s="33">
        <v>263.019</v>
      </c>
    </row>
    <row r="23" spans="1:2" ht="14.25">
      <c r="A23" t="s">
        <v>106</v>
      </c>
      <c r="B23" s="33">
        <v>1749.363</v>
      </c>
    </row>
    <row r="25" ht="14.25">
      <c r="A25" t="str">
        <f>CONCATENATE(Key!D7,Key!A1)</f>
        <v>Top 10 World Exporters by Value (2011): Pineapple</v>
      </c>
    </row>
    <row r="26" spans="1:2" ht="14.25">
      <c r="A26" t="s">
        <v>126</v>
      </c>
      <c r="B26" s="33">
        <v>27646</v>
      </c>
    </row>
    <row r="27" spans="1:2" ht="14.25">
      <c r="A27" t="s">
        <v>144</v>
      </c>
      <c r="B27" s="33">
        <v>31629</v>
      </c>
    </row>
    <row r="28" spans="1:2" ht="14.25">
      <c r="A28" t="s">
        <v>111</v>
      </c>
      <c r="B28" s="33">
        <v>41805</v>
      </c>
    </row>
    <row r="29" spans="1:2" ht="14.25">
      <c r="A29" t="s">
        <v>148</v>
      </c>
      <c r="B29" s="33">
        <v>43934</v>
      </c>
    </row>
    <row r="30" spans="1:2" ht="14.25">
      <c r="A30" t="s">
        <v>880</v>
      </c>
      <c r="B30" s="33">
        <v>47804</v>
      </c>
    </row>
    <row r="31" spans="1:2" ht="14.25">
      <c r="A31" t="s">
        <v>119</v>
      </c>
      <c r="B31" s="33">
        <v>51144</v>
      </c>
    </row>
    <row r="32" spans="1:2" ht="14.25">
      <c r="A32" t="s">
        <v>147</v>
      </c>
      <c r="B32" s="33">
        <v>67491</v>
      </c>
    </row>
    <row r="33" spans="1:2" ht="14.25">
      <c r="A33" t="s">
        <v>882</v>
      </c>
      <c r="B33" s="33">
        <v>107659</v>
      </c>
    </row>
    <row r="34" spans="1:2" ht="14.25">
      <c r="A34" t="s">
        <v>883</v>
      </c>
      <c r="B34" s="33">
        <v>208312</v>
      </c>
    </row>
    <row r="35" spans="1:2" ht="14.25">
      <c r="A35" t="s">
        <v>106</v>
      </c>
      <c r="B35" s="33">
        <v>718725</v>
      </c>
    </row>
    <row r="38" spans="1:2" ht="56.25" customHeight="1">
      <c r="A38" s="140" t="str">
        <f>CONCATENATE(Key!D8,Key!A1)</f>
        <v>U.S. Volume Import Share by Source (2011): Pineapple</v>
      </c>
      <c r="B38" s="140"/>
    </row>
    <row r="39" spans="1:3" ht="14.25">
      <c r="A39" s="51" t="str">
        <f>CONCATENATE("Total Imports -     ",FIXED(B52,0,FALSE)," (MT)")</f>
        <v>Total Imports -     817,845 (MT)</v>
      </c>
      <c r="C39" s="1"/>
    </row>
    <row r="40" spans="1:3" ht="14.25">
      <c r="A40" s="51" t="str">
        <f>CONCATENATE("U.S. Production - ",FIXED(B53,0,FALSE)," (MT)")</f>
        <v>U.S. Production - 176,222 (MT)</v>
      </c>
      <c r="C40" s="1"/>
    </row>
    <row r="41" spans="1:3" ht="14.25">
      <c r="A41" s="1" t="str">
        <f>CONCATENATE(C41," -")</f>
        <v>Costa Rica -</v>
      </c>
      <c r="B41" s="13">
        <v>0.8530326738050489</v>
      </c>
      <c r="C41" s="13" t="s">
        <v>106</v>
      </c>
    </row>
    <row r="42" spans="1:3" ht="14.25">
      <c r="A42" s="1" t="str">
        <f aca="true" t="shared" si="0" ref="A42:A51">CONCATENATE(C42," -")</f>
        <v>Mexico -</v>
      </c>
      <c r="B42" s="13">
        <v>0.044555955796810404</v>
      </c>
      <c r="C42" s="13" t="s">
        <v>138</v>
      </c>
    </row>
    <row r="43" spans="1:3" ht="14.25">
      <c r="A43" s="1" t="str">
        <f t="shared" si="0"/>
        <v>Honduras -</v>
      </c>
      <c r="B43" s="13">
        <v>0.0333083411011989</v>
      </c>
      <c r="C43" s="13" t="s">
        <v>126</v>
      </c>
    </row>
    <row r="44" spans="1:3" ht="14.25">
      <c r="A44" s="1" t="str">
        <f t="shared" si="0"/>
        <v>Ecuador -</v>
      </c>
      <c r="B44" s="13">
        <v>0.026358202006162335</v>
      </c>
      <c r="C44" s="13" t="s">
        <v>111</v>
      </c>
    </row>
    <row r="45" spans="1:3" ht="14.25">
      <c r="A45" s="1" t="str">
        <f t="shared" si="0"/>
        <v>Guatemala -</v>
      </c>
      <c r="B45" s="13">
        <v>0.017893193554797057</v>
      </c>
      <c r="C45" s="13" t="s">
        <v>122</v>
      </c>
    </row>
    <row r="46" spans="1:3" ht="14.25">
      <c r="A46" s="1" t="str">
        <f t="shared" si="0"/>
        <v>Panama -</v>
      </c>
      <c r="B46" s="13">
        <v>0.01725593571463792</v>
      </c>
      <c r="C46" s="13" t="s">
        <v>144</v>
      </c>
    </row>
    <row r="47" spans="1:3" ht="14.25">
      <c r="A47" s="1" t="str">
        <f t="shared" si="0"/>
        <v>Thailand -</v>
      </c>
      <c r="B47" s="13">
        <v>0.004516257946222052</v>
      </c>
      <c r="C47" s="13" t="s">
        <v>159</v>
      </c>
    </row>
    <row r="48" spans="1:3" ht="14.25">
      <c r="A48" s="1" t="str">
        <f t="shared" si="0"/>
        <v>AOC -</v>
      </c>
      <c r="B48" s="13">
        <v>0.0016931207837759111</v>
      </c>
      <c r="C48" s="13" t="s">
        <v>1023</v>
      </c>
    </row>
    <row r="49" spans="1:3" ht="14.25">
      <c r="A49" s="1" t="str">
        <f t="shared" si="0"/>
        <v>Colombia -</v>
      </c>
      <c r="B49" s="13">
        <v>0.0009695874039707604</v>
      </c>
      <c r="C49" s="13" t="s">
        <v>102</v>
      </c>
    </row>
    <row r="50" spans="1:3" ht="14.25">
      <c r="A50" s="1" t="str">
        <f t="shared" si="0"/>
        <v>Jamaica -</v>
      </c>
      <c r="B50" s="13">
        <v>0.0004167318873757491</v>
      </c>
      <c r="C50" s="13" t="s">
        <v>129</v>
      </c>
    </row>
    <row r="51" spans="1:3" ht="14.25">
      <c r="A51" s="1" t="str">
        <f t="shared" si="0"/>
        <v>Argentina -</v>
      </c>
      <c r="B51" s="13">
        <v>0.00037834929858567056</v>
      </c>
      <c r="C51" s="13" t="s">
        <v>91</v>
      </c>
    </row>
    <row r="52" spans="1:2" ht="14.25">
      <c r="A52" t="s">
        <v>44</v>
      </c>
      <c r="B52" s="34">
        <v>817844.783</v>
      </c>
    </row>
    <row r="53" spans="1:2" ht="14.25">
      <c r="A53" t="s">
        <v>45</v>
      </c>
      <c r="B53" s="33">
        <f>'Summary of Production and Trade'!B200*1000</f>
        <v>176222</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4973.971</v>
      </c>
      <c r="D4" s="3">
        <v>750.591</v>
      </c>
      <c r="E4" s="3">
        <v>0</v>
      </c>
      <c r="F4" s="3">
        <v>750.591</v>
      </c>
      <c r="G4" s="3">
        <v>1.016</v>
      </c>
      <c r="H4" s="6">
        <v>0.0022020409203024564</v>
      </c>
      <c r="I4" s="6">
        <v>0.022620868326609818</v>
      </c>
      <c r="J4" s="6">
        <v>0.022620868326609818</v>
      </c>
    </row>
    <row r="5" spans="1:10" ht="14.25">
      <c r="A5" s="1">
        <v>2</v>
      </c>
      <c r="B5" s="1" t="s">
        <v>106</v>
      </c>
      <c r="C5" s="3">
        <v>589146.391</v>
      </c>
      <c r="D5" s="3">
        <v>676062.1756500001</v>
      </c>
      <c r="E5" s="3">
        <v>0</v>
      </c>
      <c r="F5" s="3">
        <v>677398.4846500001</v>
      </c>
      <c r="G5" s="3">
        <v>232.87</v>
      </c>
      <c r="H5" s="6">
        <v>0.0004911108</v>
      </c>
      <c r="I5" s="6">
        <v>0.05306876129029551</v>
      </c>
      <c r="J5" s="6">
        <v>0.03419672181028725</v>
      </c>
    </row>
    <row r="6" spans="1:10" ht="14.25">
      <c r="A6" s="1">
        <v>3</v>
      </c>
      <c r="B6" s="1" t="s">
        <v>111</v>
      </c>
      <c r="C6" s="3">
        <v>28558.3</v>
      </c>
      <c r="D6" s="3">
        <v>29808.8872</v>
      </c>
      <c r="E6" s="3">
        <v>0</v>
      </c>
      <c r="F6" s="3">
        <v>29808.8872</v>
      </c>
      <c r="G6" s="3">
        <v>0</v>
      </c>
      <c r="H6" s="6">
        <v>0.0004189118</v>
      </c>
      <c r="I6" s="6">
        <v>0.008956316750203303</v>
      </c>
      <c r="J6" s="6">
        <v>0.00941027558694748</v>
      </c>
    </row>
    <row r="7" spans="1:10" ht="14.25">
      <c r="A7" s="1">
        <v>4</v>
      </c>
      <c r="B7" s="1" t="s">
        <v>122</v>
      </c>
      <c r="C7" s="3">
        <v>18066.634</v>
      </c>
      <c r="D7" s="3">
        <v>38647.623660000005</v>
      </c>
      <c r="E7" s="3">
        <v>0</v>
      </c>
      <c r="F7" s="3">
        <v>38069.31656</v>
      </c>
      <c r="G7" s="3">
        <v>612</v>
      </c>
      <c r="H7" s="6">
        <v>0.00024940350000000005</v>
      </c>
      <c r="I7" s="6">
        <v>0.008131512015519114</v>
      </c>
      <c r="J7" s="6">
        <v>0.008131512015519114</v>
      </c>
    </row>
    <row r="8" spans="1:10" ht="14.25">
      <c r="A8" s="1">
        <v>5</v>
      </c>
      <c r="B8" s="1" t="s">
        <v>126</v>
      </c>
      <c r="C8" s="3">
        <v>22066.551</v>
      </c>
      <c r="D8" s="3">
        <v>22081.533939999998</v>
      </c>
      <c r="E8" s="3">
        <v>0</v>
      </c>
      <c r="F8" s="3">
        <v>22081.533939999998</v>
      </c>
      <c r="G8" s="3">
        <v>0</v>
      </c>
      <c r="H8" s="6">
        <v>0.00011409900000000002</v>
      </c>
      <c r="I8" s="6">
        <v>0.01054438503820635</v>
      </c>
      <c r="J8" s="6">
        <v>0.0026544295585501625</v>
      </c>
    </row>
    <row r="9" spans="1:10" ht="14.25">
      <c r="A9" s="1">
        <v>6</v>
      </c>
      <c r="B9" s="1" t="s">
        <v>138</v>
      </c>
      <c r="C9" s="3">
        <v>46051.665</v>
      </c>
      <c r="D9" s="3">
        <v>44528.488</v>
      </c>
      <c r="E9" s="3">
        <v>0</v>
      </c>
      <c r="F9" s="3">
        <v>7885.787</v>
      </c>
      <c r="G9" s="3">
        <v>39705.524</v>
      </c>
      <c r="H9" s="6">
        <v>8.3472839E-06</v>
      </c>
      <c r="I9" s="6">
        <v>0.002227764735806328</v>
      </c>
      <c r="J9" s="6">
        <v>0.0022187561750306984</v>
      </c>
    </row>
    <row r="10" spans="1:10" ht="14.25">
      <c r="A10" s="1">
        <v>7</v>
      </c>
      <c r="B10" s="1" t="s">
        <v>144</v>
      </c>
      <c r="C10" s="3">
        <v>11557.079</v>
      </c>
      <c r="D10" s="3">
        <v>9743.196</v>
      </c>
      <c r="E10" s="3">
        <v>0</v>
      </c>
      <c r="F10" s="3">
        <v>9788.696</v>
      </c>
      <c r="G10" s="3">
        <v>59</v>
      </c>
      <c r="H10" s="6">
        <v>3.51511E-05</v>
      </c>
      <c r="I10" s="6">
        <v>0.03392558652066257</v>
      </c>
      <c r="J10" s="6">
        <v>0.02961785980198787</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6656.769</v>
      </c>
      <c r="D4" s="3">
        <v>1665.64498</v>
      </c>
      <c r="E4" s="3">
        <v>0</v>
      </c>
      <c r="F4" s="3">
        <v>1671.04498</v>
      </c>
      <c r="G4" s="3">
        <v>0</v>
      </c>
      <c r="H4" s="6">
        <v>0.0018279738562082212</v>
      </c>
      <c r="I4" s="6">
        <v>0.020735334792517802</v>
      </c>
      <c r="J4" s="6">
        <v>0.020735334792517802</v>
      </c>
    </row>
    <row r="5" spans="1:10" ht="14.25">
      <c r="A5" s="1">
        <v>2</v>
      </c>
      <c r="B5" s="1" t="s">
        <v>106</v>
      </c>
      <c r="C5" s="3">
        <v>677451.367</v>
      </c>
      <c r="D5" s="3">
        <v>731298.4604</v>
      </c>
      <c r="E5" s="3">
        <v>0</v>
      </c>
      <c r="F5" s="3">
        <v>731752.3304</v>
      </c>
      <c r="G5" s="3">
        <v>179.874</v>
      </c>
      <c r="H5" s="6">
        <v>1.3680871999999998E-06</v>
      </c>
      <c r="I5" s="6">
        <v>0.044293133189854415</v>
      </c>
      <c r="J5" s="6">
        <v>0.03749795607659346</v>
      </c>
    </row>
    <row r="6" spans="1:10" ht="14.25">
      <c r="A6" s="1">
        <v>3</v>
      </c>
      <c r="B6" s="1" t="s">
        <v>111</v>
      </c>
      <c r="C6" s="3">
        <v>24695.343</v>
      </c>
      <c r="D6" s="3">
        <v>29295.415</v>
      </c>
      <c r="E6" s="3">
        <v>0</v>
      </c>
      <c r="F6" s="3">
        <v>29395.509</v>
      </c>
      <c r="G6" s="3">
        <v>0</v>
      </c>
      <c r="H6" s="6">
        <v>1.74012E-05</v>
      </c>
      <c r="I6" s="6">
        <v>0.019345769238002</v>
      </c>
      <c r="J6" s="6">
        <v>0.019345769238002</v>
      </c>
    </row>
    <row r="7" spans="1:10" ht="14.25">
      <c r="A7" s="1">
        <v>4</v>
      </c>
      <c r="B7" s="1" t="s">
        <v>122</v>
      </c>
      <c r="C7" s="3">
        <v>12649.631</v>
      </c>
      <c r="D7" s="3">
        <v>14116.582</v>
      </c>
      <c r="E7" s="3">
        <v>0</v>
      </c>
      <c r="F7" s="3">
        <v>14171.302</v>
      </c>
      <c r="G7" s="3">
        <v>0</v>
      </c>
      <c r="H7" s="6">
        <v>0</v>
      </c>
      <c r="I7" s="6">
        <v>0.05392086097972815</v>
      </c>
      <c r="J7" s="6">
        <v>0.01633429628993442</v>
      </c>
    </row>
    <row r="8" spans="1:10" ht="14.25">
      <c r="A8" s="1">
        <v>5</v>
      </c>
      <c r="B8" s="1" t="s">
        <v>126</v>
      </c>
      <c r="C8" s="3">
        <v>22090.745</v>
      </c>
      <c r="D8" s="3">
        <v>21789.274</v>
      </c>
      <c r="E8" s="3">
        <v>0</v>
      </c>
      <c r="F8" s="3">
        <v>21789.274</v>
      </c>
      <c r="G8" s="3">
        <v>0</v>
      </c>
      <c r="H8" s="6">
        <v>0</v>
      </c>
      <c r="I8" s="6">
        <v>0.04261205101087752</v>
      </c>
      <c r="J8" s="6">
        <v>0.01905132179546854</v>
      </c>
    </row>
    <row r="9" spans="1:10" ht="14.25">
      <c r="A9" s="1">
        <v>6</v>
      </c>
      <c r="B9" s="1" t="s">
        <v>138</v>
      </c>
      <c r="C9" s="3">
        <v>49999.723</v>
      </c>
      <c r="D9" s="3">
        <v>49270.548</v>
      </c>
      <c r="E9" s="3">
        <v>0</v>
      </c>
      <c r="F9" s="3">
        <v>6646.724</v>
      </c>
      <c r="G9" s="3">
        <v>45512.176</v>
      </c>
      <c r="H9" s="6">
        <v>2.1673465999999997E-07</v>
      </c>
      <c r="I9" s="6">
        <v>0.0017736782654894769</v>
      </c>
      <c r="J9" s="6">
        <v>0.0013962196173190192</v>
      </c>
    </row>
    <row r="10" spans="1:10" ht="14.25">
      <c r="A10" s="1">
        <v>7</v>
      </c>
      <c r="B10" s="1" t="s">
        <v>144</v>
      </c>
      <c r="C10" s="3">
        <v>16202.621</v>
      </c>
      <c r="D10" s="3">
        <v>14016.458</v>
      </c>
      <c r="E10" s="3">
        <v>0</v>
      </c>
      <c r="F10" s="3">
        <v>14104.168</v>
      </c>
      <c r="G10" s="3">
        <v>0</v>
      </c>
      <c r="H10" s="6">
        <v>0</v>
      </c>
      <c r="I10" s="6">
        <v>0.023628156257786213</v>
      </c>
      <c r="J10" s="6">
        <v>0.023628156257786213</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1022</v>
      </c>
      <c r="C4" s="3">
        <v>17419.186</v>
      </c>
      <c r="D4" s="3">
        <v>2587.3579699999996</v>
      </c>
      <c r="E4" s="3">
        <v>0</v>
      </c>
      <c r="F4" s="3">
        <v>2587.3579699999996</v>
      </c>
      <c r="G4" s="3">
        <v>0</v>
      </c>
      <c r="H4" s="6">
        <v>0.0019472714908685116</v>
      </c>
      <c r="I4" s="6">
        <v>0.0009760036293391625</v>
      </c>
      <c r="J4" s="6">
        <v>0.0009760036293391625</v>
      </c>
    </row>
    <row r="5" spans="1:10" ht="14.25">
      <c r="A5" s="1">
        <v>2</v>
      </c>
      <c r="B5" s="1" t="s">
        <v>106</v>
      </c>
      <c r="C5" s="3">
        <v>2093963.301</v>
      </c>
      <c r="D5" s="3">
        <v>741922.5203</v>
      </c>
      <c r="E5" s="3">
        <v>0</v>
      </c>
      <c r="F5" s="3">
        <v>742379.8163</v>
      </c>
      <c r="G5" s="3">
        <v>0</v>
      </c>
      <c r="H5" s="6">
        <v>3.416800000000001E-05</v>
      </c>
      <c r="I5" s="6">
        <v>0.0411843115318555</v>
      </c>
      <c r="J5" s="6">
        <v>0.030346515287672952</v>
      </c>
    </row>
    <row r="6" spans="1:10" ht="14.25">
      <c r="A6" s="1">
        <v>3</v>
      </c>
      <c r="B6" s="1" t="s">
        <v>111</v>
      </c>
      <c r="C6" s="3">
        <v>64670.754</v>
      </c>
      <c r="D6" s="3">
        <v>26615.367</v>
      </c>
      <c r="E6" s="3">
        <v>0</v>
      </c>
      <c r="F6" s="3">
        <v>26714.769</v>
      </c>
      <c r="G6" s="3">
        <v>0</v>
      </c>
      <c r="H6" s="6">
        <v>0.014524796200000002</v>
      </c>
      <c r="I6" s="6">
        <v>0.02815966467813364</v>
      </c>
      <c r="J6" s="6">
        <v>0.02815966467813364</v>
      </c>
    </row>
    <row r="7" spans="1:10" ht="14.25">
      <c r="A7" s="1">
        <v>4</v>
      </c>
      <c r="B7" s="1" t="s">
        <v>122</v>
      </c>
      <c r="C7" s="3">
        <v>43901.565</v>
      </c>
      <c r="D7" s="3">
        <v>14998.293</v>
      </c>
      <c r="E7" s="3">
        <v>0</v>
      </c>
      <c r="F7" s="3">
        <v>14998.293</v>
      </c>
      <c r="G7" s="3">
        <v>0</v>
      </c>
      <c r="H7" s="6">
        <v>3.10003E-05</v>
      </c>
      <c r="I7" s="6">
        <v>0.02447461862556067</v>
      </c>
      <c r="J7" s="6">
        <v>0.018416422689682257</v>
      </c>
    </row>
    <row r="8" spans="1:10" ht="14.25">
      <c r="A8" s="1">
        <v>5</v>
      </c>
      <c r="B8" s="1" t="s">
        <v>126</v>
      </c>
      <c r="C8" s="3">
        <v>81723.159</v>
      </c>
      <c r="D8" s="3">
        <v>26070.611800000002</v>
      </c>
      <c r="E8" s="3">
        <v>0</v>
      </c>
      <c r="F8" s="3">
        <v>26070.611800000002</v>
      </c>
      <c r="G8" s="3">
        <v>0</v>
      </c>
      <c r="H8" s="6">
        <v>0</v>
      </c>
      <c r="I8" s="6">
        <v>0.01936394318143453</v>
      </c>
      <c r="J8" s="6">
        <v>0.007082243920161792</v>
      </c>
    </row>
    <row r="9" spans="1:10" ht="14.25">
      <c r="A9" s="1">
        <v>6</v>
      </c>
      <c r="B9" s="1" t="s">
        <v>138</v>
      </c>
      <c r="C9" s="3">
        <v>109319.568</v>
      </c>
      <c r="D9" s="3">
        <v>40712.70925</v>
      </c>
      <c r="E9" s="3">
        <v>0</v>
      </c>
      <c r="F9" s="3">
        <v>30628.47225</v>
      </c>
      <c r="G9" s="3">
        <v>11013.909</v>
      </c>
      <c r="H9" s="6">
        <v>9.924763100000003E-07</v>
      </c>
      <c r="I9" s="6">
        <v>0.010440801519854903</v>
      </c>
      <c r="J9" s="6">
        <v>0.009972794664200068</v>
      </c>
    </row>
    <row r="10" spans="1:10" ht="14.25">
      <c r="A10" s="1">
        <v>7</v>
      </c>
      <c r="B10" s="1" t="s">
        <v>144</v>
      </c>
      <c r="C10" s="3">
        <v>42338.031</v>
      </c>
      <c r="D10" s="3">
        <v>15609.943</v>
      </c>
      <c r="E10" s="3">
        <v>0</v>
      </c>
      <c r="F10" s="3">
        <v>15627.863</v>
      </c>
      <c r="G10" s="3">
        <v>0</v>
      </c>
      <c r="H10" s="6">
        <v>0</v>
      </c>
      <c r="I10" s="6">
        <v>0.018006764522490445</v>
      </c>
      <c r="J10" s="6">
        <v>0.018006764522490445</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I18" sqref="I18"/>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1022</v>
      </c>
      <c r="C4" s="3">
        <v>21729.3</v>
      </c>
      <c r="D4" s="3">
        <v>8878.82698</v>
      </c>
      <c r="E4" s="3">
        <v>0</v>
      </c>
      <c r="F4" s="3">
        <v>8938.96398</v>
      </c>
      <c r="G4" s="3">
        <v>0</v>
      </c>
      <c r="H4" s="6">
        <v>0.0017307524564476222</v>
      </c>
      <c r="I4" s="6">
        <v>0.08455587808225258</v>
      </c>
      <c r="J4" s="6">
        <v>0.08455587808225258</v>
      </c>
      <c r="L4" s="6"/>
    </row>
    <row r="5" spans="1:12" ht="14.25">
      <c r="A5" s="1">
        <v>2</v>
      </c>
      <c r="B5" s="1" t="s">
        <v>106</v>
      </c>
      <c r="C5" s="3">
        <v>2365388.217</v>
      </c>
      <c r="D5" s="3">
        <v>840525.2875</v>
      </c>
      <c r="E5" s="3">
        <v>0</v>
      </c>
      <c r="F5" s="3">
        <v>841206.9985</v>
      </c>
      <c r="G5" s="3">
        <v>163.112</v>
      </c>
      <c r="H5" s="6">
        <v>3.416800000000001E-05</v>
      </c>
      <c r="I5" s="6">
        <v>0.02458530906179962</v>
      </c>
      <c r="J5" s="6">
        <v>0.02214319870862556</v>
      </c>
      <c r="L5" s="6"/>
    </row>
    <row r="6" spans="1:12" ht="14.25">
      <c r="A6" s="1">
        <v>3</v>
      </c>
      <c r="B6" s="1" t="s">
        <v>111</v>
      </c>
      <c r="C6" s="3">
        <v>23625.189</v>
      </c>
      <c r="D6" s="3">
        <v>14272.678</v>
      </c>
      <c r="E6" s="3">
        <v>0</v>
      </c>
      <c r="F6" s="3">
        <v>14304.519</v>
      </c>
      <c r="G6" s="3">
        <v>0</v>
      </c>
      <c r="H6" s="6">
        <v>0.0145247962</v>
      </c>
      <c r="I6" s="6">
        <v>0.04385817416521539</v>
      </c>
      <c r="J6" s="6">
        <v>0.04385817416521539</v>
      </c>
      <c r="L6" s="6"/>
    </row>
    <row r="7" spans="1:12" ht="14.25">
      <c r="A7" s="1">
        <v>4</v>
      </c>
      <c r="B7" s="1" t="s">
        <v>122</v>
      </c>
      <c r="C7" s="3">
        <v>42314.865</v>
      </c>
      <c r="D7" s="3">
        <v>17307.584</v>
      </c>
      <c r="E7" s="3">
        <v>0</v>
      </c>
      <c r="F7" s="3">
        <v>17357.504</v>
      </c>
      <c r="G7" s="3">
        <v>0</v>
      </c>
      <c r="H7" s="6">
        <v>3.10003E-05</v>
      </c>
      <c r="I7" s="6">
        <v>0.028373707673068002</v>
      </c>
      <c r="J7" s="6">
        <v>0.02381584568151814</v>
      </c>
      <c r="L7" s="6"/>
    </row>
    <row r="8" spans="1:12" ht="14.25">
      <c r="A8" s="1">
        <v>5</v>
      </c>
      <c r="B8" s="1" t="s">
        <v>126</v>
      </c>
      <c r="C8" s="3">
        <v>111863.934</v>
      </c>
      <c r="D8" s="3">
        <v>41642.399</v>
      </c>
      <c r="E8" s="3">
        <v>0</v>
      </c>
      <c r="F8" s="3">
        <v>41661.599</v>
      </c>
      <c r="G8" s="3">
        <v>0</v>
      </c>
      <c r="H8" s="6">
        <v>0</v>
      </c>
      <c r="I8" s="6">
        <v>0.028930907524168673</v>
      </c>
      <c r="J8" s="6">
        <v>0.027709978540984618</v>
      </c>
      <c r="L8" s="6"/>
    </row>
    <row r="9" spans="1:12" ht="14.25">
      <c r="A9" s="1">
        <v>6</v>
      </c>
      <c r="B9" s="1" t="s">
        <v>138</v>
      </c>
      <c r="C9" s="3">
        <v>165665.088</v>
      </c>
      <c r="D9" s="3">
        <v>52772.608</v>
      </c>
      <c r="E9" s="3">
        <v>1.47</v>
      </c>
      <c r="F9" s="3">
        <v>54082.347</v>
      </c>
      <c r="G9" s="3">
        <v>66.466</v>
      </c>
      <c r="H9" s="6">
        <v>9.9247631E-07</v>
      </c>
      <c r="I9" s="6">
        <v>0.027621403156646872</v>
      </c>
      <c r="J9" s="6">
        <v>0.027210154292026716</v>
      </c>
      <c r="L9" s="6"/>
    </row>
    <row r="10" spans="1:12" ht="14.25">
      <c r="A10" s="1">
        <v>7</v>
      </c>
      <c r="B10" s="1" t="s">
        <v>144</v>
      </c>
      <c r="C10" s="3">
        <v>44028.786</v>
      </c>
      <c r="D10" s="3">
        <v>13556.302</v>
      </c>
      <c r="E10" s="3">
        <v>0</v>
      </c>
      <c r="F10" s="3">
        <v>13574.302</v>
      </c>
      <c r="G10" s="3">
        <v>0</v>
      </c>
      <c r="H10" s="6">
        <v>0</v>
      </c>
      <c r="I10" s="6">
        <v>0.0068241154149986825</v>
      </c>
      <c r="J10" s="6">
        <v>0.0068241154149986825</v>
      </c>
      <c r="L10" s="6"/>
    </row>
    <row r="11" spans="1:12" ht="14.25">
      <c r="A11" s="1" t="s">
        <v>875</v>
      </c>
      <c r="B11" s="1" t="s">
        <v>875</v>
      </c>
      <c r="C11" s="3" t="s">
        <v>875</v>
      </c>
      <c r="D11" s="3" t="s">
        <v>875</v>
      </c>
      <c r="E11" s="3" t="s">
        <v>875</v>
      </c>
      <c r="F11" s="3" t="s">
        <v>875</v>
      </c>
      <c r="G11" s="3" t="s">
        <v>875</v>
      </c>
      <c r="H11" s="6" t="s">
        <v>875</v>
      </c>
      <c r="I11" s="6" t="s">
        <v>875</v>
      </c>
      <c r="J11" s="6" t="s">
        <v>875</v>
      </c>
      <c r="L11" s="6"/>
    </row>
    <row r="12" spans="1:12" ht="14.25">
      <c r="A12" s="1" t="s">
        <v>875</v>
      </c>
      <c r="B12" s="1" t="s">
        <v>875</v>
      </c>
      <c r="C12" s="3" t="s">
        <v>875</v>
      </c>
      <c r="D12" s="3" t="s">
        <v>875</v>
      </c>
      <c r="E12" s="3" t="s">
        <v>875</v>
      </c>
      <c r="F12" s="3" t="s">
        <v>875</v>
      </c>
      <c r="G12" s="3" t="s">
        <v>875</v>
      </c>
      <c r="H12" s="6" t="s">
        <v>875</v>
      </c>
      <c r="I12" s="6" t="s">
        <v>875</v>
      </c>
      <c r="J12" s="6" t="s">
        <v>875</v>
      </c>
      <c r="L12" s="6"/>
    </row>
    <row r="13" spans="1:12" ht="14.25">
      <c r="A13" s="1" t="s">
        <v>875</v>
      </c>
      <c r="B13" s="1" t="s">
        <v>875</v>
      </c>
      <c r="C13" s="3" t="s">
        <v>875</v>
      </c>
      <c r="D13" s="3" t="s">
        <v>875</v>
      </c>
      <c r="E13" s="3" t="s">
        <v>875</v>
      </c>
      <c r="F13" s="3" t="s">
        <v>875</v>
      </c>
      <c r="G13" s="3" t="s">
        <v>875</v>
      </c>
      <c r="H13" s="6" t="s">
        <v>875</v>
      </c>
      <c r="I13" s="6" t="s">
        <v>875</v>
      </c>
      <c r="J13" s="6" t="s">
        <v>875</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19772.4345</v>
      </c>
      <c r="D4" s="3">
        <v>2379.97148</v>
      </c>
      <c r="E4" s="3">
        <v>0</v>
      </c>
      <c r="F4" s="3">
        <v>2379.99148</v>
      </c>
      <c r="G4" s="3">
        <v>0</v>
      </c>
      <c r="H4" s="6">
        <v>0.001726483496802392</v>
      </c>
      <c r="I4" s="6">
        <v>0.016704005587233818</v>
      </c>
      <c r="J4" s="6">
        <v>0.016704005587233818</v>
      </c>
    </row>
    <row r="5" spans="1:10" ht="14.25">
      <c r="A5" s="1">
        <v>2</v>
      </c>
      <c r="B5" s="1" t="s">
        <v>106</v>
      </c>
      <c r="C5" s="3">
        <v>2561672.451</v>
      </c>
      <c r="D5" s="3">
        <v>895986.492</v>
      </c>
      <c r="E5" s="3">
        <v>0</v>
      </c>
      <c r="F5" s="3">
        <v>897274.291</v>
      </c>
      <c r="G5" s="3">
        <v>0</v>
      </c>
      <c r="H5" s="6">
        <v>3.4168E-05</v>
      </c>
      <c r="I5" s="6">
        <v>0.02484413054653145</v>
      </c>
      <c r="J5" s="6">
        <v>0.022704071524325672</v>
      </c>
    </row>
    <row r="6" spans="1:10" ht="14.25">
      <c r="A6" s="1">
        <v>3</v>
      </c>
      <c r="B6" s="1" t="s">
        <v>111</v>
      </c>
      <c r="C6" s="3">
        <v>9565.065</v>
      </c>
      <c r="D6" s="3">
        <v>3430.014</v>
      </c>
      <c r="E6" s="3">
        <v>0</v>
      </c>
      <c r="F6" s="3">
        <v>3430.014</v>
      </c>
      <c r="G6" s="3">
        <v>0</v>
      </c>
      <c r="H6" s="6">
        <v>0.014524796199999997</v>
      </c>
      <c r="I6" s="6">
        <v>0.006605231064404066</v>
      </c>
      <c r="J6" s="6">
        <v>0.006605231064404066</v>
      </c>
    </row>
    <row r="7" spans="1:10" ht="14.25">
      <c r="A7" s="1">
        <v>4</v>
      </c>
      <c r="B7" s="1" t="s">
        <v>122</v>
      </c>
      <c r="C7" s="3">
        <v>41412.183</v>
      </c>
      <c r="D7" s="3">
        <v>17311.6</v>
      </c>
      <c r="E7" s="3">
        <v>0</v>
      </c>
      <c r="F7" s="3">
        <v>17329.52</v>
      </c>
      <c r="G7" s="3">
        <v>0</v>
      </c>
      <c r="H7" s="6">
        <v>3.10003E-05</v>
      </c>
      <c r="I7" s="6">
        <v>0.015657774879016133</v>
      </c>
      <c r="J7" s="6">
        <v>0.015657774879016133</v>
      </c>
    </row>
    <row r="8" spans="1:10" ht="14.25">
      <c r="A8" s="1">
        <v>5</v>
      </c>
      <c r="B8" s="1" t="s">
        <v>126</v>
      </c>
      <c r="C8" s="3">
        <v>116682.954</v>
      </c>
      <c r="D8" s="3">
        <v>45783.183</v>
      </c>
      <c r="E8" s="3">
        <v>0</v>
      </c>
      <c r="F8" s="3">
        <v>45783.183</v>
      </c>
      <c r="G8" s="3">
        <v>0</v>
      </c>
      <c r="H8" s="6">
        <v>0</v>
      </c>
      <c r="I8" s="6">
        <v>0.033160685183398445</v>
      </c>
      <c r="J8" s="6">
        <v>0.030774501752242535</v>
      </c>
    </row>
    <row r="9" spans="1:10" ht="14.25">
      <c r="A9" s="1">
        <v>6</v>
      </c>
      <c r="B9" s="1" t="s">
        <v>138</v>
      </c>
      <c r="C9" s="3">
        <v>162545.934</v>
      </c>
      <c r="D9" s="3">
        <v>59491.894</v>
      </c>
      <c r="E9" s="3">
        <v>2.612</v>
      </c>
      <c r="F9" s="3">
        <v>60845.851</v>
      </c>
      <c r="G9" s="3">
        <v>0.1</v>
      </c>
      <c r="H9" s="6">
        <v>9.924763100000003E-07</v>
      </c>
      <c r="I9" s="6">
        <v>0.023943292097612083</v>
      </c>
      <c r="J9" s="6">
        <v>0.022633843734112237</v>
      </c>
    </row>
    <row r="10" spans="1:10" ht="14.25">
      <c r="A10" s="1">
        <v>7</v>
      </c>
      <c r="B10" s="1" t="s">
        <v>144</v>
      </c>
      <c r="C10" s="3">
        <v>15997.747</v>
      </c>
      <c r="D10" s="3">
        <v>9135.881</v>
      </c>
      <c r="E10" s="3">
        <v>0</v>
      </c>
      <c r="F10" s="3">
        <v>9256.921</v>
      </c>
      <c r="G10" s="3">
        <v>0</v>
      </c>
      <c r="H10" s="6">
        <v>0</v>
      </c>
      <c r="I10" s="6">
        <v>0.032262804406430104</v>
      </c>
      <c r="J10" s="6">
        <v>0.025818243156317925</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I18" sqref="I18"/>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CONCATENATE(Key!D1,Key!A2," (",Key!B1,")")</f>
        <v>Aggregate Tariff, Action, and Risk Rates: Pineapple (2006-2013)</v>
      </c>
    </row>
    <row r="3" spans="2:10" ht="14.25">
      <c r="B3" s="2"/>
      <c r="F3" s="152" t="s">
        <v>2</v>
      </c>
      <c r="G3" s="152"/>
      <c r="H3" s="152"/>
      <c r="I3" s="152"/>
      <c r="J3" s="152"/>
    </row>
    <row r="4" spans="2:10" ht="14.25">
      <c r="B4" s="7" t="s">
        <v>3</v>
      </c>
      <c r="C4" s="8" t="s">
        <v>4</v>
      </c>
      <c r="D4" s="8" t="s">
        <v>1</v>
      </c>
      <c r="E4" s="7" t="s">
        <v>5</v>
      </c>
      <c r="F4" s="7" t="s">
        <v>6</v>
      </c>
      <c r="G4" s="7" t="s">
        <v>7</v>
      </c>
      <c r="H4" s="7" t="s">
        <v>8</v>
      </c>
      <c r="I4" s="7" t="s">
        <v>9</v>
      </c>
      <c r="J4" s="7" t="s">
        <v>10</v>
      </c>
    </row>
    <row r="5" spans="1:10" ht="14.25">
      <c r="A5" s="1">
        <v>1</v>
      </c>
      <c r="B5" s="1" t="s">
        <v>1022</v>
      </c>
      <c r="C5" s="3">
        <v>87558.81395</v>
      </c>
      <c r="D5" s="3">
        <v>20854.371860000003</v>
      </c>
      <c r="E5" s="6">
        <v>0.03151652282009871</v>
      </c>
      <c r="F5" s="6">
        <v>0.7291430875260058</v>
      </c>
      <c r="G5" s="6">
        <v>0.19963169703243605</v>
      </c>
      <c r="H5" s="6">
        <v>0</v>
      </c>
      <c r="I5" s="6">
        <v>0</v>
      </c>
      <c r="J5" s="6">
        <v>0.07122521544155806</v>
      </c>
    </row>
    <row r="6" spans="1:10" ht="14.25">
      <c r="A6" s="1">
        <v>2</v>
      </c>
      <c r="B6" s="1" t="s">
        <v>106</v>
      </c>
      <c r="C6" s="3">
        <v>9968989.716</v>
      </c>
      <c r="D6" s="3">
        <v>5781169.897639999</v>
      </c>
      <c r="E6" s="6">
        <v>0.03822280755723726</v>
      </c>
      <c r="F6" s="6">
        <v>0.9556315645342274</v>
      </c>
      <c r="G6" s="6">
        <v>0.00018538523102470475</v>
      </c>
      <c r="H6" s="6">
        <v>0.012949957289262565</v>
      </c>
      <c r="I6" s="6">
        <v>5.0242771534500314E-05</v>
      </c>
      <c r="J6" s="6">
        <v>0.0311828501739507</v>
      </c>
    </row>
    <row r="7" spans="1:10" ht="14.25">
      <c r="A7" s="1">
        <v>3</v>
      </c>
      <c r="B7" s="1" t="s">
        <v>111</v>
      </c>
      <c r="C7" s="3">
        <v>248686.74</v>
      </c>
      <c r="D7" s="3">
        <v>224623.72084999995</v>
      </c>
      <c r="E7" s="6">
        <v>0.02276082865049456</v>
      </c>
      <c r="F7" s="6">
        <v>0.8980224364964146</v>
      </c>
      <c r="G7" s="6">
        <v>0.00889495870237283</v>
      </c>
      <c r="H7" s="6">
        <v>0</v>
      </c>
      <c r="I7" s="6">
        <v>0</v>
      </c>
      <c r="J7" s="6">
        <v>0.09308260480121239</v>
      </c>
    </row>
    <row r="8" spans="1:10" ht="14.25">
      <c r="A8" s="1">
        <v>4</v>
      </c>
      <c r="B8" s="1" t="s">
        <v>122</v>
      </c>
      <c r="C8" s="3">
        <v>244677.089</v>
      </c>
      <c r="D8" s="3">
        <v>201980.39256</v>
      </c>
      <c r="E8" s="6">
        <v>0.023142788327820376</v>
      </c>
      <c r="F8" s="6">
        <v>0.8692002798933958</v>
      </c>
      <c r="G8" s="6">
        <v>0.0005477572695678246</v>
      </c>
      <c r="H8" s="6">
        <v>0.001998382502265474</v>
      </c>
      <c r="I8" s="6">
        <v>0</v>
      </c>
      <c r="J8" s="6">
        <v>0.1282535803347708</v>
      </c>
    </row>
    <row r="9" spans="1:11" ht="14.25">
      <c r="A9" s="1">
        <v>5</v>
      </c>
      <c r="B9" s="1" t="s">
        <v>126</v>
      </c>
      <c r="C9" s="3">
        <v>409892.455</v>
      </c>
      <c r="D9" s="3">
        <v>229084.85974</v>
      </c>
      <c r="E9" s="6">
        <v>0.02570525607230732</v>
      </c>
      <c r="F9" s="6">
        <v>0.9953658733186611</v>
      </c>
      <c r="G9" s="6">
        <v>0</v>
      </c>
      <c r="H9" s="6">
        <v>0</v>
      </c>
      <c r="I9" s="6">
        <v>0</v>
      </c>
      <c r="J9" s="6">
        <v>0.004634126681338837</v>
      </c>
      <c r="K9" s="9"/>
    </row>
    <row r="10" spans="1:10" ht="14.25">
      <c r="A10" s="1">
        <v>6</v>
      </c>
      <c r="B10" s="1" t="s">
        <v>138</v>
      </c>
      <c r="C10" s="3">
        <v>623397.769</v>
      </c>
      <c r="D10" s="3">
        <v>184460.95835</v>
      </c>
      <c r="E10" s="6">
        <v>0.016640692865626208</v>
      </c>
      <c r="F10" s="6">
        <v>0.05988366681051381</v>
      </c>
      <c r="G10" s="6">
        <v>9.25489144188138E-09</v>
      </c>
      <c r="H10" s="6">
        <v>0.003408063495329627</v>
      </c>
      <c r="I10" s="6">
        <v>0</v>
      </c>
      <c r="J10" s="6">
        <v>0.936708260439265</v>
      </c>
    </row>
    <row r="11" spans="1:10" ht="14.25">
      <c r="A11" s="1">
        <v>7</v>
      </c>
      <c r="B11" s="1" t="s">
        <v>144</v>
      </c>
      <c r="C11" s="3">
        <v>150526.53</v>
      </c>
      <c r="D11" s="3">
        <v>81368.049</v>
      </c>
      <c r="E11" s="6">
        <v>0.02123763196149532</v>
      </c>
      <c r="F11" s="6">
        <v>0.8014795607765712</v>
      </c>
      <c r="G11" s="6">
        <v>0.009145203140307073</v>
      </c>
      <c r="H11" s="6">
        <v>0.025224577938440355</v>
      </c>
      <c r="I11" s="6">
        <v>0</v>
      </c>
      <c r="J11" s="6">
        <v>0.16415065814468133</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5539.379</v>
      </c>
      <c r="D5" s="3">
        <v>1355.051</v>
      </c>
      <c r="E5" s="6">
        <v>0.029130614299355925</v>
      </c>
      <c r="F5" s="6">
        <v>0.8652614877550353</v>
      </c>
      <c r="G5" s="6">
        <v>0.1347385122449647</v>
      </c>
      <c r="H5" s="6">
        <v>0</v>
      </c>
      <c r="I5" s="6">
        <v>0</v>
      </c>
      <c r="J5" s="6">
        <v>0</v>
      </c>
    </row>
    <row r="6" spans="1:10" ht="14.25">
      <c r="A6" s="1">
        <v>2</v>
      </c>
      <c r="B6" s="1" t="s">
        <v>106</v>
      </c>
      <c r="C6" s="3">
        <v>522519.654</v>
      </c>
      <c r="D6" s="3">
        <v>602844.783</v>
      </c>
      <c r="E6" s="6">
        <v>0.047928320466863704</v>
      </c>
      <c r="F6" s="6">
        <v>0.9595410307336721</v>
      </c>
      <c r="G6" s="6">
        <v>0</v>
      </c>
      <c r="H6" s="6">
        <v>0.006792490428780512</v>
      </c>
      <c r="I6" s="6">
        <v>0</v>
      </c>
      <c r="J6" s="6">
        <v>0.033666478837547156</v>
      </c>
    </row>
    <row r="7" spans="1:10" ht="14.25">
      <c r="A7" s="1">
        <v>3</v>
      </c>
      <c r="B7" s="1" t="s">
        <v>111</v>
      </c>
      <c r="C7" s="3">
        <v>35829.974</v>
      </c>
      <c r="D7" s="3">
        <v>38950.28684</v>
      </c>
      <c r="E7" s="6">
        <v>0.029298236932729867</v>
      </c>
      <c r="F7" s="6">
        <v>0.9681471127614445</v>
      </c>
      <c r="G7" s="6">
        <v>0</v>
      </c>
      <c r="H7" s="6">
        <v>0</v>
      </c>
      <c r="I7" s="6">
        <v>0</v>
      </c>
      <c r="J7" s="6">
        <v>0.03185288723855559</v>
      </c>
    </row>
    <row r="8" spans="1:10" ht="14.25">
      <c r="A8" s="1">
        <v>4</v>
      </c>
      <c r="B8" s="1" t="s">
        <v>122</v>
      </c>
      <c r="C8" s="3">
        <v>33086.041</v>
      </c>
      <c r="D8" s="3">
        <v>34489.437</v>
      </c>
      <c r="E8" s="6">
        <v>0.024505489159624853</v>
      </c>
      <c r="F8" s="6">
        <v>0.7415306966113175</v>
      </c>
      <c r="G8" s="6">
        <v>0</v>
      </c>
      <c r="H8" s="6">
        <v>0</v>
      </c>
      <c r="I8" s="6">
        <v>0</v>
      </c>
      <c r="J8" s="6">
        <v>0.2584693033886824</v>
      </c>
    </row>
    <row r="9" spans="1:10" ht="14.25">
      <c r="A9" s="1">
        <v>5</v>
      </c>
      <c r="B9" s="1" t="s">
        <v>126</v>
      </c>
      <c r="C9" s="3">
        <v>12684.683</v>
      </c>
      <c r="D9" s="3">
        <v>21425.632</v>
      </c>
      <c r="E9" s="6">
        <v>0.03837664807487573</v>
      </c>
      <c r="F9" s="6">
        <v>1</v>
      </c>
      <c r="G9" s="6">
        <v>0</v>
      </c>
      <c r="H9" s="6">
        <v>0</v>
      </c>
      <c r="I9" s="6">
        <v>0</v>
      </c>
      <c r="J9" s="6">
        <v>0</v>
      </c>
    </row>
    <row r="10" spans="1:10" ht="14.25">
      <c r="A10" s="1">
        <v>6</v>
      </c>
      <c r="B10" s="1" t="s">
        <v>138</v>
      </c>
      <c r="C10" s="3">
        <v>22072.528</v>
      </c>
      <c r="D10" s="3">
        <v>11817.846099999999</v>
      </c>
      <c r="E10" s="6">
        <v>0.006196356310196041</v>
      </c>
      <c r="F10" s="6">
        <v>0</v>
      </c>
      <c r="G10" s="6">
        <v>7.019715612790007E-07</v>
      </c>
      <c r="H10" s="6">
        <v>0.017300700383843806</v>
      </c>
      <c r="I10" s="6">
        <v>0</v>
      </c>
      <c r="J10" s="6">
        <v>0.982698597644595</v>
      </c>
    </row>
    <row r="11" spans="1:10" ht="14.25">
      <c r="A11" s="1">
        <v>7</v>
      </c>
      <c r="B11" s="1" t="s">
        <v>144</v>
      </c>
      <c r="C11" s="3">
        <v>3373.219</v>
      </c>
      <c r="D11" s="3">
        <v>3999.239</v>
      </c>
      <c r="E11" s="6">
        <v>0.009970786955501224</v>
      </c>
      <c r="F11" s="6">
        <v>1</v>
      </c>
      <c r="G11" s="6">
        <v>0</v>
      </c>
      <c r="H11" s="6">
        <v>0</v>
      </c>
      <c r="I11" s="6">
        <v>0</v>
      </c>
      <c r="J11" s="6">
        <v>0</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5127.201</v>
      </c>
      <c r="D5" s="3">
        <v>1389.959</v>
      </c>
      <c r="E5" s="6">
        <v>0.0038523195284906205</v>
      </c>
      <c r="F5" s="6">
        <v>1</v>
      </c>
      <c r="G5" s="6">
        <v>0</v>
      </c>
      <c r="H5" s="6">
        <v>0</v>
      </c>
      <c r="I5" s="6">
        <v>0</v>
      </c>
      <c r="J5" s="6">
        <v>0</v>
      </c>
    </row>
    <row r="6" spans="1:10" ht="14.25">
      <c r="A6" s="1">
        <v>2</v>
      </c>
      <c r="B6" s="1" t="s">
        <v>106</v>
      </c>
      <c r="C6" s="3">
        <v>574954.2</v>
      </c>
      <c r="D6" s="3">
        <v>622628.6865</v>
      </c>
      <c r="E6" s="6">
        <v>0.05907371869052657</v>
      </c>
      <c r="F6" s="6">
        <v>0.8588239649116889</v>
      </c>
      <c r="G6" s="6">
        <v>0</v>
      </c>
      <c r="H6" s="6">
        <v>0.10459141584450599</v>
      </c>
      <c r="I6" s="6">
        <v>0</v>
      </c>
      <c r="J6" s="6">
        <v>0.036584619243804954</v>
      </c>
    </row>
    <row r="7" spans="1:10" ht="14.25">
      <c r="A7" s="1">
        <v>3</v>
      </c>
      <c r="B7" s="1" t="s">
        <v>111</v>
      </c>
      <c r="C7" s="3">
        <v>33411.105</v>
      </c>
      <c r="D7" s="3">
        <v>47713.98241999999</v>
      </c>
      <c r="E7" s="6">
        <v>0.014353637054017172</v>
      </c>
      <c r="F7" s="6">
        <v>0.8648278759995893</v>
      </c>
      <c r="G7" s="6">
        <v>0</v>
      </c>
      <c r="H7" s="6">
        <v>0</v>
      </c>
      <c r="I7" s="6">
        <v>0</v>
      </c>
      <c r="J7" s="6">
        <v>0.1351721240004106</v>
      </c>
    </row>
    <row r="8" spans="1:10" ht="14.25">
      <c r="A8" s="1">
        <v>4</v>
      </c>
      <c r="B8" s="1" t="s">
        <v>122</v>
      </c>
      <c r="C8" s="3">
        <v>27456.703</v>
      </c>
      <c r="D8" s="3">
        <v>35386.845</v>
      </c>
      <c r="E8" s="6">
        <v>0.02078099964925999</v>
      </c>
      <c r="F8" s="6">
        <v>0.7845637055369552</v>
      </c>
      <c r="G8" s="6">
        <v>0</v>
      </c>
      <c r="H8" s="6">
        <v>0.019832286398935473</v>
      </c>
      <c r="I8" s="6">
        <v>0</v>
      </c>
      <c r="J8" s="6">
        <v>0.19560400806410944</v>
      </c>
    </row>
    <row r="9" spans="1:10" ht="14.25">
      <c r="A9" s="1">
        <v>5</v>
      </c>
      <c r="B9" s="1" t="s">
        <v>126</v>
      </c>
      <c r="C9" s="3">
        <v>20160.075</v>
      </c>
      <c r="D9" s="3">
        <v>22833.624</v>
      </c>
      <c r="E9" s="6">
        <v>0.0007139023750888167</v>
      </c>
      <c r="F9" s="6">
        <v>1</v>
      </c>
      <c r="G9" s="6">
        <v>0</v>
      </c>
      <c r="H9" s="6">
        <v>0</v>
      </c>
      <c r="I9" s="6">
        <v>0</v>
      </c>
      <c r="J9" s="6">
        <v>0</v>
      </c>
    </row>
    <row r="10" spans="1:10" ht="14.25">
      <c r="A10" s="1">
        <v>6</v>
      </c>
      <c r="B10" s="1" t="s">
        <v>138</v>
      </c>
      <c r="C10" s="3">
        <v>29017.761</v>
      </c>
      <c r="D10" s="3">
        <v>6882.795</v>
      </c>
      <c r="E10" s="6">
        <v>0.0039418118847406</v>
      </c>
      <c r="F10" s="6">
        <v>0</v>
      </c>
      <c r="G10" s="6">
        <v>0</v>
      </c>
      <c r="H10" s="6">
        <v>0.02875307437927236</v>
      </c>
      <c r="I10" s="6">
        <v>0</v>
      </c>
      <c r="J10" s="6">
        <v>0.9712469256207278</v>
      </c>
    </row>
    <row r="11" spans="1:10" ht="14.25">
      <c r="A11" s="1">
        <v>7</v>
      </c>
      <c r="B11" s="1" t="s">
        <v>144</v>
      </c>
      <c r="C11" s="3">
        <v>7753.793</v>
      </c>
      <c r="D11" s="3">
        <v>5826.594</v>
      </c>
      <c r="E11" s="6">
        <v>0.03752931458780234</v>
      </c>
      <c r="F11" s="6">
        <v>0.8991674247224166</v>
      </c>
      <c r="G11" s="6">
        <v>0</v>
      </c>
      <c r="H11" s="6">
        <v>0.06848448930561411</v>
      </c>
      <c r="I11" s="6">
        <v>0</v>
      </c>
      <c r="J11" s="6">
        <v>0.032348085971969406</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6340.57345</v>
      </c>
      <c r="D5" s="3">
        <v>1781.41245</v>
      </c>
      <c r="E5" s="6">
        <v>0.016216228271872274</v>
      </c>
      <c r="F5" s="6">
        <v>1</v>
      </c>
      <c r="G5" s="6">
        <v>0</v>
      </c>
      <c r="H5" s="6">
        <v>0</v>
      </c>
      <c r="I5" s="6">
        <v>0</v>
      </c>
      <c r="J5" s="6">
        <v>0</v>
      </c>
    </row>
    <row r="6" spans="1:10" ht="14.25">
      <c r="A6" s="1">
        <v>2</v>
      </c>
      <c r="B6" s="1" t="s">
        <v>106</v>
      </c>
      <c r="C6" s="3">
        <v>583894.135</v>
      </c>
      <c r="D6" s="3">
        <v>665684.50729</v>
      </c>
      <c r="E6" s="6">
        <v>0.09030426116341425</v>
      </c>
      <c r="F6" s="6">
        <v>0.9863396538834367</v>
      </c>
      <c r="G6" s="6">
        <v>0</v>
      </c>
      <c r="H6" s="6">
        <v>0.00260133574075044</v>
      </c>
      <c r="I6" s="6">
        <v>0</v>
      </c>
      <c r="J6" s="6">
        <v>0.011059010375812686</v>
      </c>
    </row>
    <row r="7" spans="1:10" ht="14.25">
      <c r="A7" s="1">
        <v>3</v>
      </c>
      <c r="B7" s="1" t="s">
        <v>111</v>
      </c>
      <c r="C7" s="3">
        <v>28331.01</v>
      </c>
      <c r="D7" s="3">
        <v>34305.75339</v>
      </c>
      <c r="E7" s="6">
        <v>0.016837341184835958</v>
      </c>
      <c r="F7" s="6">
        <v>0.8474681446182146</v>
      </c>
      <c r="G7" s="6">
        <v>0</v>
      </c>
      <c r="H7" s="6">
        <v>0</v>
      </c>
      <c r="I7" s="6">
        <v>0</v>
      </c>
      <c r="J7" s="6">
        <v>0.1525318553817854</v>
      </c>
    </row>
    <row r="8" spans="1:10" ht="14.25">
      <c r="A8" s="1">
        <v>4</v>
      </c>
      <c r="B8" s="1" t="s">
        <v>122</v>
      </c>
      <c r="C8" s="3">
        <v>25789.467</v>
      </c>
      <c r="D8" s="3">
        <v>30178.175</v>
      </c>
      <c r="E8" s="6">
        <v>0.020497840069202054</v>
      </c>
      <c r="F8" s="6">
        <v>0.6801029326347867</v>
      </c>
      <c r="G8" s="6">
        <v>0</v>
      </c>
      <c r="H8" s="6">
        <v>0</v>
      </c>
      <c r="I8" s="6">
        <v>0</v>
      </c>
      <c r="J8" s="6">
        <v>0.3198970673652133</v>
      </c>
    </row>
    <row r="9" spans="1:10" ht="14.25">
      <c r="A9" s="1">
        <v>5</v>
      </c>
      <c r="B9" s="1" t="s">
        <v>126</v>
      </c>
      <c r="C9" s="3">
        <v>22620.354</v>
      </c>
      <c r="D9" s="3">
        <v>27439.402</v>
      </c>
      <c r="E9" s="6">
        <v>0.007652310517216633</v>
      </c>
      <c r="F9" s="6">
        <v>1</v>
      </c>
      <c r="G9" s="6">
        <v>0</v>
      </c>
      <c r="H9" s="6">
        <v>0</v>
      </c>
      <c r="I9" s="6">
        <v>0</v>
      </c>
      <c r="J9" s="6">
        <v>0</v>
      </c>
    </row>
    <row r="10" spans="1:10" ht="14.25">
      <c r="A10" s="1">
        <v>6</v>
      </c>
      <c r="B10" s="1" t="s">
        <v>138</v>
      </c>
      <c r="C10" s="3">
        <v>38725.502</v>
      </c>
      <c r="D10" s="3">
        <v>5671.136</v>
      </c>
      <c r="E10" s="6">
        <v>0.008319386874309689</v>
      </c>
      <c r="F10" s="6">
        <v>0</v>
      </c>
      <c r="G10" s="6">
        <v>0</v>
      </c>
      <c r="H10" s="6">
        <v>0</v>
      </c>
      <c r="I10" s="6">
        <v>0</v>
      </c>
      <c r="J10" s="6">
        <v>1</v>
      </c>
    </row>
    <row r="11" spans="1:10" ht="14.25">
      <c r="A11" s="1">
        <v>7</v>
      </c>
      <c r="B11" s="1" t="s">
        <v>144</v>
      </c>
      <c r="C11" s="3">
        <v>9275.254</v>
      </c>
      <c r="D11" s="3">
        <v>9190.266</v>
      </c>
      <c r="E11" s="6">
        <v>0.05588196951846084</v>
      </c>
      <c r="F11" s="6">
        <v>0.9312724021811428</v>
      </c>
      <c r="G11" s="6">
        <v>0</v>
      </c>
      <c r="H11" s="6">
        <v>0.06872759781885714</v>
      </c>
      <c r="I11" s="6">
        <v>0</v>
      </c>
      <c r="J11" s="6">
        <v>0</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4973.971</v>
      </c>
      <c r="D5" s="3">
        <v>750.591</v>
      </c>
      <c r="E5" s="6">
        <v>0.022620868326609818</v>
      </c>
      <c r="F5" s="6">
        <v>1</v>
      </c>
      <c r="G5" s="6">
        <v>0</v>
      </c>
      <c r="H5" s="6">
        <v>0</v>
      </c>
      <c r="I5" s="6">
        <v>0</v>
      </c>
      <c r="J5" s="6">
        <v>0</v>
      </c>
    </row>
    <row r="6" spans="1:10" ht="14.25">
      <c r="A6" s="1">
        <v>2</v>
      </c>
      <c r="B6" s="1" t="s">
        <v>106</v>
      </c>
      <c r="C6" s="3">
        <v>589146.391</v>
      </c>
      <c r="D6" s="3">
        <v>677398.4846500001</v>
      </c>
      <c r="E6" s="6">
        <v>0.05306876129029551</v>
      </c>
      <c r="F6" s="6">
        <v>0.9606437983200463</v>
      </c>
      <c r="G6" s="6">
        <v>0.0005547551343358788</v>
      </c>
      <c r="H6" s="6">
        <v>0.0005867790132974482</v>
      </c>
      <c r="I6" s="6">
        <v>0.0006123294508134033</v>
      </c>
      <c r="J6" s="6">
        <v>0.03760233808150702</v>
      </c>
    </row>
    <row r="7" spans="1:10" ht="14.25">
      <c r="A7" s="1">
        <v>3</v>
      </c>
      <c r="B7" s="1" t="s">
        <v>111</v>
      </c>
      <c r="C7" s="3">
        <v>28558.3</v>
      </c>
      <c r="D7" s="3">
        <v>29808.8872</v>
      </c>
      <c r="E7" s="6">
        <v>0.008956316750203303</v>
      </c>
      <c r="F7" s="6">
        <v>1</v>
      </c>
      <c r="G7" s="6">
        <v>0</v>
      </c>
      <c r="H7" s="6">
        <v>0</v>
      </c>
      <c r="I7" s="6">
        <v>0</v>
      </c>
      <c r="J7" s="6">
        <v>0</v>
      </c>
    </row>
    <row r="8" spans="1:10" ht="14.25">
      <c r="A8" s="1">
        <v>4</v>
      </c>
      <c r="B8" s="1" t="s">
        <v>122</v>
      </c>
      <c r="C8" s="3">
        <v>18066.634</v>
      </c>
      <c r="D8" s="3">
        <v>38069.31656</v>
      </c>
      <c r="E8" s="6">
        <v>0.008131512015519114</v>
      </c>
      <c r="F8" s="6">
        <v>0.9574680796565057</v>
      </c>
      <c r="G8" s="6">
        <v>0.021112933678045804</v>
      </c>
      <c r="H8" s="6">
        <v>0</v>
      </c>
      <c r="I8" s="6">
        <v>0</v>
      </c>
      <c r="J8" s="6">
        <v>0.021418986665448527</v>
      </c>
    </row>
    <row r="9" spans="1:10" ht="14.25">
      <c r="A9" s="1">
        <v>5</v>
      </c>
      <c r="B9" s="1" t="s">
        <v>126</v>
      </c>
      <c r="C9" s="3">
        <v>22066.551</v>
      </c>
      <c r="D9" s="3">
        <v>22081.533939999998</v>
      </c>
      <c r="E9" s="6">
        <v>0.01054438503820635</v>
      </c>
      <c r="F9" s="6">
        <v>4.834817415461271</v>
      </c>
      <c r="G9" s="6">
        <v>0</v>
      </c>
      <c r="H9" s="6">
        <v>0</v>
      </c>
      <c r="I9" s="6">
        <v>0</v>
      </c>
      <c r="J9" s="6">
        <v>0.016517677114336993</v>
      </c>
    </row>
    <row r="10" spans="1:10" ht="14.25">
      <c r="A10" s="1">
        <v>6</v>
      </c>
      <c r="B10" s="1" t="s">
        <v>138</v>
      </c>
      <c r="C10" s="3">
        <v>46051.665</v>
      </c>
      <c r="D10" s="3">
        <v>7885.787</v>
      </c>
      <c r="E10" s="6">
        <v>0.002227764735806328</v>
      </c>
      <c r="F10" s="6">
        <v>0</v>
      </c>
      <c r="G10" s="6">
        <v>0</v>
      </c>
      <c r="H10" s="6">
        <v>0</v>
      </c>
      <c r="I10" s="6">
        <v>0</v>
      </c>
      <c r="J10" s="6">
        <v>1</v>
      </c>
    </row>
    <row r="11" spans="1:10" ht="14.25">
      <c r="A11" s="1">
        <v>7</v>
      </c>
      <c r="B11" s="1" t="s">
        <v>144</v>
      </c>
      <c r="C11" s="3">
        <v>11557.079</v>
      </c>
      <c r="D11" s="3">
        <v>9788.696</v>
      </c>
      <c r="E11" s="6">
        <v>0.03392558652066257</v>
      </c>
      <c r="F11" s="6">
        <v>0.697042767832615</v>
      </c>
      <c r="G11" s="6">
        <v>0.07456534829288734</v>
      </c>
      <c r="H11" s="6">
        <v>0</v>
      </c>
      <c r="I11" s="6">
        <v>0</v>
      </c>
      <c r="J11" s="6">
        <v>0.22839188387449783</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P22" sqref="P22"/>
    </sheetView>
  </sheetViews>
  <sheetFormatPr defaultColWidth="9.140625" defaultRowHeight="15"/>
  <sheetData>
    <row r="1" spans="1:4" ht="14.25">
      <c r="A1" t="s">
        <v>65</v>
      </c>
      <c r="B1" t="str">
        <f>CONCATENATE(MIN(B2:B38),"-",MAX(B2:B9))</f>
        <v>2006-2013</v>
      </c>
      <c r="D1" t="s">
        <v>46</v>
      </c>
    </row>
    <row r="2" spans="1:4" ht="14.25">
      <c r="A2" t="str">
        <f aca="true" t="shared" si="0" ref="A2:A9">A1</f>
        <v>Pineapple</v>
      </c>
      <c r="B2">
        <v>2006</v>
      </c>
      <c r="D2" t="s">
        <v>36</v>
      </c>
    </row>
    <row r="3" spans="1:4" ht="14.25">
      <c r="A3" t="str">
        <f t="shared" si="0"/>
        <v>Pineapple</v>
      </c>
      <c r="B3">
        <f>B2+1</f>
        <v>2007</v>
      </c>
      <c r="D3" t="s">
        <v>35</v>
      </c>
    </row>
    <row r="4" spans="1:2" ht="14.25">
      <c r="A4" t="str">
        <f t="shared" si="0"/>
        <v>Pineapple</v>
      </c>
      <c r="B4">
        <f aca="true" t="shared" si="1" ref="B4:B9">B3+1</f>
        <v>2008</v>
      </c>
    </row>
    <row r="5" spans="1:5" ht="14.25">
      <c r="A5" t="str">
        <f t="shared" si="0"/>
        <v>Pineapple</v>
      </c>
      <c r="B5">
        <f t="shared" si="1"/>
        <v>2009</v>
      </c>
      <c r="D5" s="58" t="s">
        <v>871</v>
      </c>
      <c r="E5" s="57"/>
    </row>
    <row r="6" spans="1:5" ht="14.25">
      <c r="A6" t="str">
        <f t="shared" si="0"/>
        <v>Pineapple</v>
      </c>
      <c r="B6">
        <f t="shared" si="1"/>
        <v>2010</v>
      </c>
      <c r="D6" s="58" t="s">
        <v>872</v>
      </c>
      <c r="E6" s="57"/>
    </row>
    <row r="7" spans="1:5" ht="14.25">
      <c r="A7" t="str">
        <f t="shared" si="0"/>
        <v>Pineapple</v>
      </c>
      <c r="B7">
        <f t="shared" si="1"/>
        <v>2011</v>
      </c>
      <c r="D7" s="58" t="s">
        <v>873</v>
      </c>
      <c r="E7" s="57"/>
    </row>
    <row r="8" spans="1:5" ht="14.25">
      <c r="A8" t="str">
        <f t="shared" si="0"/>
        <v>Pineapple</v>
      </c>
      <c r="B8">
        <f t="shared" si="1"/>
        <v>2012</v>
      </c>
      <c r="D8" s="58" t="s">
        <v>874</v>
      </c>
      <c r="E8" s="57"/>
    </row>
    <row r="9" spans="1:5" ht="14.25">
      <c r="A9" t="str">
        <f t="shared" si="0"/>
        <v>Pineapple</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6656.769</v>
      </c>
      <c r="D5" s="3">
        <v>1671.04498</v>
      </c>
      <c r="E5" s="6">
        <v>0.020735334792517802</v>
      </c>
      <c r="F5" s="6">
        <v>0.9290448331494611</v>
      </c>
      <c r="G5" s="6">
        <v>0.0709551668505389</v>
      </c>
      <c r="H5" s="6">
        <v>0</v>
      </c>
      <c r="I5" s="6">
        <v>0</v>
      </c>
      <c r="J5" s="6">
        <v>0</v>
      </c>
    </row>
    <row r="6" spans="1:10" ht="14.25">
      <c r="A6" s="1">
        <v>2</v>
      </c>
      <c r="B6" s="1" t="s">
        <v>106</v>
      </c>
      <c r="C6" s="3">
        <v>677451.367</v>
      </c>
      <c r="D6" s="3">
        <v>731752.3304</v>
      </c>
      <c r="E6" s="6">
        <v>0.044293133189854415</v>
      </c>
      <c r="F6" s="6">
        <v>0.977714801577535</v>
      </c>
      <c r="G6" s="6">
        <v>0.0017564244645048225</v>
      </c>
      <c r="H6" s="6">
        <v>0.001756397298239018</v>
      </c>
      <c r="I6" s="6">
        <v>0</v>
      </c>
      <c r="J6" s="6">
        <v>0.01877237665972105</v>
      </c>
    </row>
    <row r="7" spans="1:10" ht="14.25">
      <c r="A7" s="1">
        <v>3</v>
      </c>
      <c r="B7" s="1" t="s">
        <v>111</v>
      </c>
      <c r="C7" s="3">
        <v>24695.343</v>
      </c>
      <c r="D7" s="3">
        <v>29395.509</v>
      </c>
      <c r="E7" s="6">
        <v>0.019345769238002</v>
      </c>
      <c r="F7" s="6">
        <v>0.7806676102882826</v>
      </c>
      <c r="G7" s="6">
        <v>0.07013193549627228</v>
      </c>
      <c r="H7" s="6">
        <v>0</v>
      </c>
      <c r="I7" s="6">
        <v>0</v>
      </c>
      <c r="J7" s="6">
        <v>0.14920045421544514</v>
      </c>
    </row>
    <row r="8" spans="1:10" ht="14.25">
      <c r="A8" s="1">
        <v>4</v>
      </c>
      <c r="B8" s="1" t="s">
        <v>122</v>
      </c>
      <c r="C8" s="3">
        <v>12649.631</v>
      </c>
      <c r="D8" s="3">
        <v>14171.302</v>
      </c>
      <c r="E8" s="6">
        <v>0.05392086097972815</v>
      </c>
      <c r="F8" s="6">
        <v>0.9307820598626244</v>
      </c>
      <c r="G8" s="6">
        <v>0</v>
      </c>
      <c r="H8" s="6">
        <v>0</v>
      </c>
      <c r="I8" s="6">
        <v>0</v>
      </c>
      <c r="J8" s="6">
        <v>0.06921794013737567</v>
      </c>
    </row>
    <row r="9" spans="1:10" ht="14.25">
      <c r="A9" s="1">
        <v>5</v>
      </c>
      <c r="B9" s="1" t="s">
        <v>126</v>
      </c>
      <c r="C9" s="3">
        <v>22090.745</v>
      </c>
      <c r="D9" s="3">
        <v>21789.274</v>
      </c>
      <c r="E9" s="6">
        <v>0.04261205101087752</v>
      </c>
      <c r="F9" s="6">
        <v>1</v>
      </c>
      <c r="G9" s="6">
        <v>0</v>
      </c>
      <c r="H9" s="6">
        <v>0</v>
      </c>
      <c r="I9" s="6">
        <v>0</v>
      </c>
      <c r="J9" s="6">
        <v>0</v>
      </c>
    </row>
    <row r="10" spans="1:10" ht="14.25">
      <c r="A10" s="1">
        <v>6</v>
      </c>
      <c r="B10" s="1" t="s">
        <v>138</v>
      </c>
      <c r="C10" s="3">
        <v>49999.723</v>
      </c>
      <c r="D10" s="3">
        <v>6646.724</v>
      </c>
      <c r="E10" s="6">
        <v>0.0017736782654894769</v>
      </c>
      <c r="F10" s="6">
        <v>0.0625974298886086</v>
      </c>
      <c r="G10" s="6">
        <v>0</v>
      </c>
      <c r="H10" s="6">
        <v>0</v>
      </c>
      <c r="I10" s="6">
        <v>0</v>
      </c>
      <c r="J10" s="6">
        <v>0.9374025701113913</v>
      </c>
    </row>
    <row r="11" spans="1:10" ht="14.25">
      <c r="A11" s="1">
        <v>7</v>
      </c>
      <c r="B11" s="1" t="s">
        <v>144</v>
      </c>
      <c r="C11" s="3">
        <v>16202.621</v>
      </c>
      <c r="D11" s="3">
        <v>14104.168</v>
      </c>
      <c r="E11" s="6">
        <v>0.023628156257786213</v>
      </c>
      <c r="F11" s="6">
        <v>0.7371768266380376</v>
      </c>
      <c r="G11" s="6">
        <v>0</v>
      </c>
      <c r="H11" s="6">
        <v>0</v>
      </c>
      <c r="I11" s="6">
        <v>0</v>
      </c>
      <c r="J11" s="6">
        <v>0.2628231733619622</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Pineapple (2006-2013)</v>
      </c>
      <c r="C2" s="10"/>
      <c r="D2" s="10"/>
      <c r="E2" s="11"/>
      <c r="F2" s="11"/>
      <c r="G2" s="11"/>
      <c r="H2" s="11"/>
      <c r="I2" s="11"/>
      <c r="J2" s="11"/>
    </row>
    <row r="3" spans="2:10" ht="14.25">
      <c r="B3" s="2"/>
      <c r="C3" s="10"/>
      <c r="D3" s="10"/>
      <c r="E3" s="11"/>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17419.186</v>
      </c>
      <c r="D5" s="3">
        <v>2587.3579699999996</v>
      </c>
      <c r="E5" s="6">
        <v>0.0009760036293391625</v>
      </c>
      <c r="F5" s="6">
        <v>1</v>
      </c>
      <c r="G5" s="6">
        <v>0</v>
      </c>
      <c r="H5" s="6">
        <v>0</v>
      </c>
      <c r="I5" s="6">
        <v>0</v>
      </c>
      <c r="J5" s="6">
        <v>0</v>
      </c>
    </row>
    <row r="6" spans="1:10" ht="14.25">
      <c r="A6" s="1">
        <v>2</v>
      </c>
      <c r="B6" s="1" t="s">
        <v>106</v>
      </c>
      <c r="C6" s="3">
        <v>2093963.301</v>
      </c>
      <c r="D6" s="3">
        <v>742379.8163</v>
      </c>
      <c r="E6" s="6">
        <v>0.0411843115318555</v>
      </c>
      <c r="F6" s="6">
        <v>0.9797559538524178</v>
      </c>
      <c r="G6" s="6">
        <v>6.854051264493858E-06</v>
      </c>
      <c r="H6" s="6">
        <v>0.005053763873701726</v>
      </c>
      <c r="I6" s="6">
        <v>0</v>
      </c>
      <c r="J6" s="6">
        <v>0.015183428222616058</v>
      </c>
    </row>
    <row r="7" spans="1:10" ht="14.25">
      <c r="A7" s="1">
        <v>3</v>
      </c>
      <c r="B7" s="1" t="s">
        <v>111</v>
      </c>
      <c r="C7" s="3">
        <v>64670.754</v>
      </c>
      <c r="D7" s="3">
        <v>26714.769</v>
      </c>
      <c r="E7" s="6">
        <v>0.02815966467813364</v>
      </c>
      <c r="F7" s="6">
        <v>0.907804608376413</v>
      </c>
      <c r="G7" s="6">
        <v>0.009248616990085372</v>
      </c>
      <c r="H7" s="6">
        <v>0</v>
      </c>
      <c r="I7" s="6">
        <v>0</v>
      </c>
      <c r="J7" s="6">
        <v>0.08294677463350167</v>
      </c>
    </row>
    <row r="8" spans="1:10" ht="14.25">
      <c r="A8" s="1">
        <v>4</v>
      </c>
      <c r="B8" s="1" t="s">
        <v>122</v>
      </c>
      <c r="C8" s="3">
        <v>43901.565</v>
      </c>
      <c r="D8" s="3">
        <v>14998.293</v>
      </c>
      <c r="E8" s="6">
        <v>0.02447461862556067</v>
      </c>
      <c r="F8" s="6">
        <v>1</v>
      </c>
      <c r="G8" s="6">
        <v>0</v>
      </c>
      <c r="H8" s="6">
        <v>0</v>
      </c>
      <c r="I8" s="6">
        <v>0</v>
      </c>
      <c r="J8" s="6">
        <v>0</v>
      </c>
    </row>
    <row r="9" spans="1:10" ht="14.25">
      <c r="A9" s="1">
        <v>5</v>
      </c>
      <c r="B9" s="1" t="s">
        <v>126</v>
      </c>
      <c r="C9" s="3">
        <v>81723.159</v>
      </c>
      <c r="D9" s="3">
        <v>26070.611800000002</v>
      </c>
      <c r="E9" s="6">
        <v>0.01936394318143453</v>
      </c>
      <c r="F9" s="6">
        <v>1</v>
      </c>
      <c r="G9" s="6">
        <v>0</v>
      </c>
      <c r="H9" s="6">
        <v>0</v>
      </c>
      <c r="I9" s="6">
        <v>0</v>
      </c>
      <c r="J9" s="6">
        <v>0</v>
      </c>
    </row>
    <row r="10" spans="1:10" ht="14.25">
      <c r="A10" s="1">
        <v>6</v>
      </c>
      <c r="B10" s="1" t="s">
        <v>138</v>
      </c>
      <c r="C10" s="3">
        <v>109319.568</v>
      </c>
      <c r="D10" s="3">
        <v>30628.47225</v>
      </c>
      <c r="E10" s="6">
        <v>0.010440801519854903</v>
      </c>
      <c r="F10" s="6">
        <v>0</v>
      </c>
      <c r="G10" s="6">
        <v>0</v>
      </c>
      <c r="H10" s="6">
        <v>0</v>
      </c>
      <c r="I10" s="6">
        <v>0</v>
      </c>
      <c r="J10" s="6">
        <v>1</v>
      </c>
    </row>
    <row r="11" spans="1:10" ht="14.25">
      <c r="A11" s="1">
        <v>7</v>
      </c>
      <c r="B11" s="1" t="s">
        <v>144</v>
      </c>
      <c r="C11" s="3">
        <v>42338.031</v>
      </c>
      <c r="D11" s="3">
        <v>15627.863</v>
      </c>
      <c r="E11" s="6">
        <v>0.018006764522490445</v>
      </c>
      <c r="F11" s="6">
        <v>0.8849724268554968</v>
      </c>
      <c r="G11" s="6">
        <v>0</v>
      </c>
      <c r="H11" s="6">
        <v>0.03290674844530341</v>
      </c>
      <c r="I11" s="6">
        <v>0</v>
      </c>
      <c r="J11" s="6">
        <v>0.0821208246991997</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Pineapple (2006-2013)</v>
      </c>
      <c r="C2" s="10"/>
      <c r="D2" s="10"/>
      <c r="E2" s="11"/>
      <c r="F2" s="11"/>
      <c r="G2" s="11"/>
      <c r="H2" s="11"/>
      <c r="I2" s="11"/>
      <c r="J2" s="11"/>
    </row>
    <row r="3" spans="2:10" ht="14.25">
      <c r="B3" s="2"/>
      <c r="C3" s="10"/>
      <c r="D3" s="10"/>
      <c r="E3" s="11"/>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21729.3</v>
      </c>
      <c r="D5" s="3">
        <v>8938.96398</v>
      </c>
      <c r="E5" s="6">
        <v>0.08455587808225258</v>
      </c>
      <c r="F5" s="6">
        <v>0.6084532512858577</v>
      </c>
      <c r="G5" s="6">
        <v>0.28384610040529423</v>
      </c>
      <c r="H5" s="6">
        <v>0</v>
      </c>
      <c r="I5" s="6">
        <v>0</v>
      </c>
      <c r="J5" s="6">
        <v>0.10770064830884808</v>
      </c>
    </row>
    <row r="6" spans="1:10" ht="14.25">
      <c r="A6" s="1">
        <v>2</v>
      </c>
      <c r="B6" s="1" t="s">
        <v>106</v>
      </c>
      <c r="C6" s="3">
        <v>2365388.217</v>
      </c>
      <c r="D6" s="3">
        <v>841206.9985</v>
      </c>
      <c r="E6" s="6">
        <v>0.02458530906179962</v>
      </c>
      <c r="F6" s="6">
        <v>0.9501568225188678</v>
      </c>
      <c r="G6" s="6">
        <v>0</v>
      </c>
      <c r="H6" s="6">
        <v>0.00976590437746692</v>
      </c>
      <c r="I6" s="6">
        <v>0</v>
      </c>
      <c r="J6" s="6">
        <v>0.04007727310366517</v>
      </c>
    </row>
    <row r="7" spans="1:10" ht="14.25">
      <c r="A7" s="1">
        <v>3</v>
      </c>
      <c r="B7" s="1" t="s">
        <v>111</v>
      </c>
      <c r="C7" s="3">
        <v>23625.189</v>
      </c>
      <c r="D7" s="3">
        <v>14304.519</v>
      </c>
      <c r="E7" s="6">
        <v>0.04385817416521539</v>
      </c>
      <c r="F7" s="6">
        <v>0.87114069436567</v>
      </c>
      <c r="G7" s="6">
        <v>0</v>
      </c>
      <c r="H7" s="6">
        <v>0</v>
      </c>
      <c r="I7" s="6">
        <v>0</v>
      </c>
      <c r="J7" s="6">
        <v>0.12885930563433007</v>
      </c>
    </row>
    <row r="8" spans="1:10" ht="14.25">
      <c r="A8" s="1">
        <v>4</v>
      </c>
      <c r="B8" s="1" t="s">
        <v>122</v>
      </c>
      <c r="C8" s="3">
        <v>42314.865</v>
      </c>
      <c r="D8" s="3">
        <v>17357.504</v>
      </c>
      <c r="E8" s="6">
        <v>0.028373707673068002</v>
      </c>
      <c r="F8" s="6">
        <v>0.8898025822750387</v>
      </c>
      <c r="G8" s="6">
        <v>0</v>
      </c>
      <c r="H8" s="6">
        <v>0</v>
      </c>
      <c r="I8" s="6">
        <v>0</v>
      </c>
      <c r="J8" s="6">
        <v>0.11019741772496128</v>
      </c>
    </row>
    <row r="9" spans="1:10" ht="14.25">
      <c r="A9" s="1">
        <v>5</v>
      </c>
      <c r="B9" s="1" t="s">
        <v>126</v>
      </c>
      <c r="C9" s="3">
        <v>111863.934</v>
      </c>
      <c r="D9" s="3">
        <v>41661.599</v>
      </c>
      <c r="E9" s="6">
        <v>0.028930907524168673</v>
      </c>
      <c r="F9" s="6">
        <v>0.9849128358663151</v>
      </c>
      <c r="G9" s="6">
        <v>0</v>
      </c>
      <c r="H9" s="6">
        <v>0</v>
      </c>
      <c r="I9" s="6">
        <v>0</v>
      </c>
      <c r="J9" s="6">
        <v>0.015087164133684907</v>
      </c>
    </row>
    <row r="10" spans="1:10" ht="14.25">
      <c r="A10" s="1">
        <v>6</v>
      </c>
      <c r="B10" s="1" t="s">
        <v>138</v>
      </c>
      <c r="C10" s="3">
        <v>165665.088</v>
      </c>
      <c r="D10" s="3">
        <v>54082.347</v>
      </c>
      <c r="E10" s="6">
        <v>0.027621403156646872</v>
      </c>
      <c r="F10" s="6">
        <v>0.10683632713588305</v>
      </c>
      <c r="G10" s="6">
        <v>0</v>
      </c>
      <c r="H10" s="6">
        <v>0.0064903956634793395</v>
      </c>
      <c r="I10" s="6">
        <v>0</v>
      </c>
      <c r="J10" s="6">
        <v>0.8866732772006374</v>
      </c>
    </row>
    <row r="11" spans="1:10" ht="14.25">
      <c r="A11" s="1">
        <v>7</v>
      </c>
      <c r="B11" s="1" t="s">
        <v>144</v>
      </c>
      <c r="C11" s="3">
        <v>44028.786</v>
      </c>
      <c r="D11" s="3">
        <v>13574.302</v>
      </c>
      <c r="E11" s="6">
        <v>0.0068241154149986825</v>
      </c>
      <c r="F11" s="6">
        <v>0.8203397916438054</v>
      </c>
      <c r="G11" s="6">
        <v>0</v>
      </c>
      <c r="H11" s="6">
        <v>0</v>
      </c>
      <c r="I11" s="6">
        <v>0</v>
      </c>
      <c r="J11" s="6">
        <v>0.1796602083561946</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Pineapple (2006-2013)</v>
      </c>
      <c r="C2" s="10"/>
      <c r="D2" s="10"/>
      <c r="E2" s="11"/>
      <c r="F2" s="11"/>
      <c r="G2" s="11"/>
      <c r="H2" s="11"/>
      <c r="I2" s="11"/>
      <c r="J2" s="11"/>
    </row>
    <row r="3" spans="2:10" ht="14.25">
      <c r="B3" s="2"/>
      <c r="C3" s="10"/>
      <c r="D3" s="10"/>
      <c r="E3" s="11"/>
      <c r="F3" s="152" t="s">
        <v>11</v>
      </c>
      <c r="G3" s="152"/>
      <c r="H3" s="152"/>
      <c r="I3" s="152"/>
      <c r="J3" s="152"/>
    </row>
    <row r="4" spans="2:10" ht="14.25">
      <c r="B4" s="7" t="s">
        <v>3</v>
      </c>
      <c r="C4" s="8" t="s">
        <v>4</v>
      </c>
      <c r="D4" s="8" t="s">
        <v>1</v>
      </c>
      <c r="E4" s="8" t="s">
        <v>5</v>
      </c>
      <c r="F4" s="8" t="s">
        <v>6</v>
      </c>
      <c r="G4" s="7" t="s">
        <v>7</v>
      </c>
      <c r="H4" s="7" t="s">
        <v>8</v>
      </c>
      <c r="I4" s="7" t="s">
        <v>9</v>
      </c>
      <c r="J4" s="7" t="s">
        <v>10</v>
      </c>
    </row>
    <row r="5" spans="1:10" ht="14.25">
      <c r="A5" s="1">
        <v>1</v>
      </c>
      <c r="B5" s="1" t="s">
        <v>1022</v>
      </c>
      <c r="C5" s="3">
        <v>21729.3</v>
      </c>
      <c r="D5" s="3">
        <v>8938.96398</v>
      </c>
      <c r="E5" s="6">
        <v>0.08455587808225258</v>
      </c>
      <c r="F5" s="6">
        <v>0.6084532512858577</v>
      </c>
      <c r="G5" s="6">
        <v>0.28384610040529423</v>
      </c>
      <c r="H5" s="6">
        <v>0</v>
      </c>
      <c r="I5" s="6">
        <v>0</v>
      </c>
      <c r="J5" s="6">
        <v>0.10770064830884808</v>
      </c>
    </row>
    <row r="6" spans="1:10" ht="14.25">
      <c r="A6" s="1">
        <v>2</v>
      </c>
      <c r="B6" s="1" t="s">
        <v>106</v>
      </c>
      <c r="C6" s="3">
        <v>2365388.217</v>
      </c>
      <c r="D6" s="3">
        <v>841206.9985</v>
      </c>
      <c r="E6" s="6">
        <v>0.02458530906179962</v>
      </c>
      <c r="F6" s="6">
        <v>0.9501568225188678</v>
      </c>
      <c r="G6" s="6">
        <v>0</v>
      </c>
      <c r="H6" s="6">
        <v>0.00976590437746692</v>
      </c>
      <c r="I6" s="6">
        <v>0</v>
      </c>
      <c r="J6" s="6">
        <v>0.04007727310366517</v>
      </c>
    </row>
    <row r="7" spans="1:10" ht="14.25">
      <c r="A7" s="1">
        <v>3</v>
      </c>
      <c r="B7" s="1" t="s">
        <v>111</v>
      </c>
      <c r="C7" s="3">
        <v>23625.189</v>
      </c>
      <c r="D7" s="3">
        <v>14304.519</v>
      </c>
      <c r="E7" s="6">
        <v>0.04385817416521539</v>
      </c>
      <c r="F7" s="6">
        <v>0.87114069436567</v>
      </c>
      <c r="G7" s="6">
        <v>0</v>
      </c>
      <c r="H7" s="6">
        <v>0</v>
      </c>
      <c r="I7" s="6">
        <v>0</v>
      </c>
      <c r="J7" s="6">
        <v>0.12885930563433007</v>
      </c>
    </row>
    <row r="8" spans="1:10" ht="14.25">
      <c r="A8" s="1">
        <v>4</v>
      </c>
      <c r="B8" s="1" t="s">
        <v>122</v>
      </c>
      <c r="C8" s="3">
        <v>42314.865</v>
      </c>
      <c r="D8" s="3">
        <v>17357.504</v>
      </c>
      <c r="E8" s="6">
        <v>0.028373707673068002</v>
      </c>
      <c r="F8" s="6">
        <v>0.8898025822750387</v>
      </c>
      <c r="G8" s="6">
        <v>0</v>
      </c>
      <c r="H8" s="6">
        <v>0</v>
      </c>
      <c r="I8" s="6">
        <v>0</v>
      </c>
      <c r="J8" s="6">
        <v>0.11019741772496128</v>
      </c>
    </row>
    <row r="9" spans="1:10" ht="14.25">
      <c r="A9" s="1">
        <v>5</v>
      </c>
      <c r="B9" s="1" t="s">
        <v>126</v>
      </c>
      <c r="C9" s="3">
        <v>111863.934</v>
      </c>
      <c r="D9" s="3">
        <v>41661.599</v>
      </c>
      <c r="E9" s="6">
        <v>0.028930907524168673</v>
      </c>
      <c r="F9" s="6">
        <v>0.9849128358663151</v>
      </c>
      <c r="G9" s="6">
        <v>0</v>
      </c>
      <c r="H9" s="6">
        <v>0</v>
      </c>
      <c r="I9" s="6">
        <v>0</v>
      </c>
      <c r="J9" s="6">
        <v>0.015087164133684907</v>
      </c>
    </row>
    <row r="10" spans="1:10" ht="14.25">
      <c r="A10" s="1">
        <v>6</v>
      </c>
      <c r="B10" s="1" t="s">
        <v>138</v>
      </c>
      <c r="C10" s="3">
        <v>165665.088</v>
      </c>
      <c r="D10" s="3">
        <v>54082.347</v>
      </c>
      <c r="E10" s="6">
        <v>0.027621403156646872</v>
      </c>
      <c r="F10" s="6">
        <v>0.10683632713588305</v>
      </c>
      <c r="G10" s="6">
        <v>0</v>
      </c>
      <c r="H10" s="6">
        <v>0.0064903956634793395</v>
      </c>
      <c r="I10" s="6">
        <v>0</v>
      </c>
      <c r="J10" s="6">
        <v>0.8866732772006374</v>
      </c>
    </row>
    <row r="11" spans="1:10" ht="14.25">
      <c r="A11" s="1">
        <v>7</v>
      </c>
      <c r="B11" s="1" t="s">
        <v>144</v>
      </c>
      <c r="C11" s="3">
        <v>44028.786</v>
      </c>
      <c r="D11" s="3">
        <v>13574.302</v>
      </c>
      <c r="E11" s="6">
        <v>0.0068241154149986825</v>
      </c>
      <c r="F11" s="6">
        <v>0.8203397916438054</v>
      </c>
      <c r="G11" s="6">
        <v>0</v>
      </c>
      <c r="H11" s="6">
        <v>0</v>
      </c>
      <c r="I11" s="6">
        <v>0</v>
      </c>
      <c r="J11" s="6">
        <v>0.1796602083561946</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Pineapple (2006-2013)</v>
      </c>
    </row>
    <row r="3" spans="2:12" ht="14.25">
      <c r="B3" s="12"/>
      <c r="C3" s="8"/>
      <c r="D3" s="8"/>
      <c r="E3" s="7"/>
      <c r="F3" s="152" t="s">
        <v>12</v>
      </c>
      <c r="G3" s="152"/>
      <c r="H3" s="152"/>
      <c r="I3" s="152"/>
      <c r="J3" s="152"/>
      <c r="K3" s="152"/>
      <c r="L3" s="152"/>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1022</v>
      </c>
      <c r="C5" s="3">
        <v>87558.81395</v>
      </c>
      <c r="D5" s="3">
        <v>20854.371860000003</v>
      </c>
      <c r="E5" s="6">
        <v>0.03151652282009871</v>
      </c>
      <c r="F5" s="13">
        <v>0.9974385920712794</v>
      </c>
      <c r="G5" s="13">
        <v>0</v>
      </c>
      <c r="H5" s="13">
        <v>0</v>
      </c>
      <c r="I5" s="13">
        <v>0.002561407928720785</v>
      </c>
      <c r="J5" s="13">
        <v>0</v>
      </c>
      <c r="K5" s="13">
        <v>0</v>
      </c>
    </row>
    <row r="6" spans="1:11" ht="14.25">
      <c r="A6" s="1">
        <v>2</v>
      </c>
      <c r="B6" s="1" t="s">
        <v>106</v>
      </c>
      <c r="C6" s="3">
        <v>9968989.716</v>
      </c>
      <c r="D6" s="3">
        <v>5781169.897639999</v>
      </c>
      <c r="E6" s="6">
        <v>0.031241065801130494</v>
      </c>
      <c r="F6" s="13">
        <v>0.9885802671332742</v>
      </c>
      <c r="G6" s="13">
        <v>0.004300869173219052</v>
      </c>
      <c r="H6" s="13">
        <v>0.006162596722374014</v>
      </c>
      <c r="I6" s="13">
        <v>0.00019865073875761357</v>
      </c>
      <c r="J6" s="13">
        <v>0.000757616232375277</v>
      </c>
      <c r="K6" s="13">
        <v>0</v>
      </c>
    </row>
    <row r="7" spans="1:11" ht="14.25">
      <c r="A7" s="1">
        <v>3</v>
      </c>
      <c r="B7" s="1" t="s">
        <v>111</v>
      </c>
      <c r="C7" s="3">
        <v>248686.74</v>
      </c>
      <c r="D7" s="3">
        <v>224623.72084999995</v>
      </c>
      <c r="E7" s="6">
        <v>0.021812477540158668</v>
      </c>
      <c r="F7" s="13">
        <v>0.30281892793898635</v>
      </c>
      <c r="G7" s="13">
        <v>0.002389963121366574</v>
      </c>
      <c r="H7" s="13">
        <v>0.028122906116682094</v>
      </c>
      <c r="I7" s="13">
        <v>0</v>
      </c>
      <c r="J7" s="13">
        <v>0</v>
      </c>
      <c r="K7" s="13">
        <v>0</v>
      </c>
    </row>
    <row r="8" spans="1:11" ht="14.25">
      <c r="A8" s="1">
        <v>4</v>
      </c>
      <c r="B8" s="1" t="s">
        <v>122</v>
      </c>
      <c r="C8" s="3">
        <v>244677.089</v>
      </c>
      <c r="D8" s="3">
        <v>201980.39256</v>
      </c>
      <c r="E8" s="6">
        <v>0.019324344291132143</v>
      </c>
      <c r="F8" s="13">
        <v>0.9817677146360874</v>
      </c>
      <c r="G8" s="13">
        <v>0</v>
      </c>
      <c r="H8" s="13">
        <v>0.018232285363912738</v>
      </c>
      <c r="I8" s="13">
        <v>0</v>
      </c>
      <c r="J8" s="13">
        <v>0</v>
      </c>
      <c r="K8" s="13">
        <v>0</v>
      </c>
    </row>
    <row r="9" spans="1:11" ht="14.25">
      <c r="A9" s="1">
        <v>5</v>
      </c>
      <c r="B9" s="1" t="s">
        <v>126</v>
      </c>
      <c r="C9" s="3">
        <v>409892.455</v>
      </c>
      <c r="D9" s="3">
        <v>229084.85974</v>
      </c>
      <c r="E9" s="6">
        <v>0.02054955668687437</v>
      </c>
      <c r="F9" s="13">
        <v>1</v>
      </c>
      <c r="G9" s="13">
        <v>0</v>
      </c>
      <c r="H9" s="13">
        <v>0</v>
      </c>
      <c r="I9" s="13">
        <v>0</v>
      </c>
      <c r="J9" s="13">
        <v>0</v>
      </c>
      <c r="K9" s="13">
        <v>0</v>
      </c>
    </row>
    <row r="10" spans="1:11" ht="14.25">
      <c r="A10" s="1">
        <v>6</v>
      </c>
      <c r="B10" s="1" t="s">
        <v>138</v>
      </c>
      <c r="C10" s="3">
        <v>623397.769</v>
      </c>
      <c r="D10" s="3">
        <v>184460.95835</v>
      </c>
      <c r="E10" s="6">
        <v>0.01607696758708142</v>
      </c>
      <c r="F10" s="13">
        <v>0.04747937391803071</v>
      </c>
      <c r="G10" s="13">
        <v>0</v>
      </c>
      <c r="H10" s="13">
        <v>0</v>
      </c>
      <c r="I10" s="13">
        <v>0</v>
      </c>
      <c r="J10" s="13">
        <v>0</v>
      </c>
      <c r="K10" s="13">
        <v>0</v>
      </c>
    </row>
    <row r="11" spans="1:11" ht="14.25">
      <c r="A11" s="1">
        <v>7</v>
      </c>
      <c r="B11" s="1" t="s">
        <v>144</v>
      </c>
      <c r="C11" s="3">
        <v>150526.53</v>
      </c>
      <c r="D11" s="3">
        <v>81368.049</v>
      </c>
      <c r="E11" s="6">
        <v>0.019732716967343387</v>
      </c>
      <c r="F11" s="13">
        <v>0.5052921486687492</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5539.379</v>
      </c>
      <c r="D5" s="3">
        <v>1355.051</v>
      </c>
      <c r="E5" s="6">
        <v>0.029130614299355925</v>
      </c>
      <c r="F5" s="13">
        <v>1</v>
      </c>
      <c r="G5" s="13">
        <v>0</v>
      </c>
      <c r="H5" s="13">
        <v>0</v>
      </c>
      <c r="I5" s="13">
        <v>0</v>
      </c>
      <c r="J5" s="13">
        <v>0</v>
      </c>
      <c r="K5" s="13">
        <v>0</v>
      </c>
    </row>
    <row r="6" spans="1:11" ht="14.25">
      <c r="A6" s="1">
        <v>2</v>
      </c>
      <c r="B6" s="1" t="s">
        <v>106</v>
      </c>
      <c r="C6" s="3">
        <v>522519.654</v>
      </c>
      <c r="D6" s="3">
        <v>602844.783</v>
      </c>
      <c r="E6" s="6">
        <v>0.04888393696971244</v>
      </c>
      <c r="F6" s="13">
        <v>0.9711433732828786</v>
      </c>
      <c r="G6" s="13">
        <v>0.026895263273062173</v>
      </c>
      <c r="H6" s="13">
        <v>0</v>
      </c>
      <c r="I6" s="13">
        <v>0.0019613634440590823</v>
      </c>
      <c r="J6" s="13">
        <v>0</v>
      </c>
      <c r="K6" s="13">
        <v>0</v>
      </c>
    </row>
    <row r="7" spans="1:11" ht="14.25">
      <c r="A7" s="1">
        <v>3</v>
      </c>
      <c r="B7" s="1" t="s">
        <v>111</v>
      </c>
      <c r="C7" s="3">
        <v>35829.974</v>
      </c>
      <c r="D7" s="3">
        <v>38950.28684</v>
      </c>
      <c r="E7" s="6">
        <v>0.022354144853505762</v>
      </c>
      <c r="F7" s="13">
        <v>0.29548126791207485</v>
      </c>
      <c r="G7" s="13">
        <v>0</v>
      </c>
      <c r="H7" s="13">
        <v>0</v>
      </c>
      <c r="I7" s="13">
        <v>0</v>
      </c>
      <c r="J7" s="13">
        <v>0</v>
      </c>
      <c r="K7" s="13">
        <v>0</v>
      </c>
    </row>
    <row r="8" spans="1:11" ht="14.25">
      <c r="A8" s="1">
        <v>4</v>
      </c>
      <c r="B8" s="1" t="s">
        <v>122</v>
      </c>
      <c r="C8" s="3">
        <v>33086.041</v>
      </c>
      <c r="D8" s="3">
        <v>34489.437</v>
      </c>
      <c r="E8" s="6">
        <v>0.024505489159624853</v>
      </c>
      <c r="F8" s="13">
        <v>1</v>
      </c>
      <c r="G8" s="13">
        <v>0</v>
      </c>
      <c r="H8" s="13">
        <v>0</v>
      </c>
      <c r="I8" s="13">
        <v>0</v>
      </c>
      <c r="J8" s="13">
        <v>0</v>
      </c>
      <c r="K8" s="13">
        <v>0</v>
      </c>
    </row>
    <row r="9" spans="1:11" ht="14.25">
      <c r="A9" s="1">
        <v>5</v>
      </c>
      <c r="B9" s="1" t="s">
        <v>126</v>
      </c>
      <c r="C9" s="3">
        <v>12684.683</v>
      </c>
      <c r="D9" s="3">
        <v>21425.632</v>
      </c>
      <c r="E9" s="6">
        <v>0.03837664807487573</v>
      </c>
      <c r="F9" s="13">
        <v>1</v>
      </c>
      <c r="G9" s="13">
        <v>0</v>
      </c>
      <c r="H9" s="13">
        <v>0</v>
      </c>
      <c r="I9" s="13">
        <v>0</v>
      </c>
      <c r="J9" s="13">
        <v>0</v>
      </c>
      <c r="K9" s="13">
        <v>0</v>
      </c>
    </row>
    <row r="10" spans="1:11" ht="14.25">
      <c r="A10" s="1">
        <v>6</v>
      </c>
      <c r="B10" s="1" t="s">
        <v>138</v>
      </c>
      <c r="C10" s="3">
        <v>22072.528</v>
      </c>
      <c r="D10" s="3">
        <v>11817.846099999999</v>
      </c>
      <c r="E10" s="6">
        <v>0.006196356310196041</v>
      </c>
      <c r="F10" s="13">
        <v>0.1231892288503578</v>
      </c>
      <c r="G10" s="13">
        <v>0</v>
      </c>
      <c r="H10" s="13">
        <v>0</v>
      </c>
      <c r="I10" s="13">
        <v>0</v>
      </c>
      <c r="J10" s="13">
        <v>0</v>
      </c>
      <c r="K10" s="13">
        <v>0</v>
      </c>
    </row>
    <row r="11" spans="1:11" ht="14.25">
      <c r="A11" s="1">
        <v>7</v>
      </c>
      <c r="B11" s="1" t="s">
        <v>144</v>
      </c>
      <c r="C11" s="3">
        <v>3373.219</v>
      </c>
      <c r="D11" s="3">
        <v>3999.239</v>
      </c>
      <c r="E11" s="6">
        <v>0.009970786955501224</v>
      </c>
      <c r="F11" s="13">
        <v>1</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1022</v>
      </c>
      <c r="C5" s="3">
        <v>5127.201</v>
      </c>
      <c r="D5" s="3">
        <v>1389.959</v>
      </c>
      <c r="E5" s="6">
        <v>0.0038523195284906205</v>
      </c>
      <c r="F5" s="13">
        <v>1</v>
      </c>
      <c r="G5" s="13">
        <v>0</v>
      </c>
      <c r="H5" s="13">
        <v>0</v>
      </c>
      <c r="I5" s="13">
        <v>0</v>
      </c>
      <c r="J5" s="13">
        <v>0</v>
      </c>
      <c r="K5" s="13">
        <v>0</v>
      </c>
    </row>
    <row r="6" spans="1:11" ht="14.25">
      <c r="A6" s="1">
        <v>2</v>
      </c>
      <c r="B6" s="1" t="s">
        <v>106</v>
      </c>
      <c r="C6" s="3">
        <v>574954.2</v>
      </c>
      <c r="D6" s="3">
        <v>622628.6865</v>
      </c>
      <c r="E6" s="6">
        <v>0.057929667568524044</v>
      </c>
      <c r="F6" s="13">
        <v>0.9823913344566321</v>
      </c>
      <c r="G6" s="13">
        <v>0</v>
      </c>
      <c r="H6" s="13">
        <v>0.017608665543367923</v>
      </c>
      <c r="I6" s="13">
        <v>0</v>
      </c>
      <c r="J6" s="13">
        <v>0</v>
      </c>
      <c r="K6" s="13">
        <v>0</v>
      </c>
    </row>
    <row r="7" spans="1:11" ht="14.25">
      <c r="A7" s="1">
        <v>3</v>
      </c>
      <c r="B7" s="1" t="s">
        <v>111</v>
      </c>
      <c r="C7" s="3">
        <v>33411.105</v>
      </c>
      <c r="D7" s="3">
        <v>47713.98241999999</v>
      </c>
      <c r="E7" s="6">
        <v>0.014353637054017172</v>
      </c>
      <c r="F7" s="13">
        <v>0.4601782140335958</v>
      </c>
      <c r="G7" s="13">
        <v>0</v>
      </c>
      <c r="H7" s="13">
        <v>0</v>
      </c>
      <c r="I7" s="13">
        <v>0</v>
      </c>
      <c r="J7" s="13">
        <v>0</v>
      </c>
      <c r="K7" s="13">
        <v>0</v>
      </c>
    </row>
    <row r="8" spans="1:11" ht="14.25">
      <c r="A8" s="1">
        <v>4</v>
      </c>
      <c r="B8" s="1" t="s">
        <v>122</v>
      </c>
      <c r="C8" s="3">
        <v>27456.703</v>
      </c>
      <c r="D8" s="3">
        <v>35386.845</v>
      </c>
      <c r="E8" s="6">
        <v>0.020780999649259994</v>
      </c>
      <c r="F8" s="13">
        <v>1</v>
      </c>
      <c r="G8" s="13">
        <v>0</v>
      </c>
      <c r="H8" s="13">
        <v>0</v>
      </c>
      <c r="I8" s="13">
        <v>0</v>
      </c>
      <c r="J8" s="13">
        <v>0</v>
      </c>
      <c r="K8" s="13">
        <v>0</v>
      </c>
    </row>
    <row r="9" spans="1:11" ht="14.25">
      <c r="A9" s="1">
        <v>5</v>
      </c>
      <c r="B9" s="1" t="s">
        <v>126</v>
      </c>
      <c r="C9" s="3">
        <v>20160.075</v>
      </c>
      <c r="D9" s="3">
        <v>22833.624</v>
      </c>
      <c r="E9" s="6">
        <v>0.0007139023750888167</v>
      </c>
      <c r="F9" s="13">
        <v>1</v>
      </c>
      <c r="G9" s="13">
        <v>0</v>
      </c>
      <c r="H9" s="13">
        <v>0</v>
      </c>
      <c r="I9" s="13">
        <v>0</v>
      </c>
      <c r="J9" s="13">
        <v>0</v>
      </c>
      <c r="K9" s="13">
        <v>0</v>
      </c>
    </row>
    <row r="10" spans="1:11" ht="14.25">
      <c r="A10" s="1">
        <v>6</v>
      </c>
      <c r="B10" s="1" t="s">
        <v>138</v>
      </c>
      <c r="C10" s="3">
        <v>29017.761</v>
      </c>
      <c r="D10" s="3">
        <v>6882.795</v>
      </c>
      <c r="E10" s="6">
        <v>0.0039418118847406</v>
      </c>
      <c r="F10" s="13">
        <v>0.12268807965347317</v>
      </c>
      <c r="G10" s="13">
        <v>0</v>
      </c>
      <c r="H10" s="13">
        <v>0</v>
      </c>
      <c r="I10" s="13">
        <v>0</v>
      </c>
      <c r="J10" s="13">
        <v>0</v>
      </c>
      <c r="K10" s="13">
        <v>0</v>
      </c>
    </row>
    <row r="11" spans="1:11" ht="14.25">
      <c r="A11" s="1">
        <v>7</v>
      </c>
      <c r="B11" s="1" t="s">
        <v>144</v>
      </c>
      <c r="C11" s="3">
        <v>7753.793</v>
      </c>
      <c r="D11" s="3">
        <v>5826.594</v>
      </c>
      <c r="E11" s="6">
        <v>0.03518774841836092</v>
      </c>
      <c r="F11" s="13">
        <v>0.9654993129903746</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6340.57345</v>
      </c>
      <c r="D5" s="3">
        <v>1781.41245</v>
      </c>
      <c r="E5" s="6">
        <v>0.016216228271872274</v>
      </c>
      <c r="F5" s="13">
        <v>1</v>
      </c>
      <c r="G5" s="13">
        <v>0</v>
      </c>
      <c r="H5" s="13">
        <v>0</v>
      </c>
      <c r="I5" s="13">
        <v>0</v>
      </c>
      <c r="J5" s="13">
        <v>0</v>
      </c>
      <c r="K5" s="13">
        <v>0</v>
      </c>
    </row>
    <row r="6" spans="1:11" ht="14.25">
      <c r="A6" s="1">
        <v>2</v>
      </c>
      <c r="B6" s="1" t="s">
        <v>106</v>
      </c>
      <c r="C6" s="3">
        <v>583894.135</v>
      </c>
      <c r="D6" s="3">
        <v>665684.50729</v>
      </c>
      <c r="E6" s="6">
        <v>0.05644872277095379</v>
      </c>
      <c r="F6" s="13">
        <v>0.9981393192300234</v>
      </c>
      <c r="G6" s="13">
        <v>0</v>
      </c>
      <c r="H6" s="13">
        <v>0.0018606807699767145</v>
      </c>
      <c r="I6" s="13">
        <v>0</v>
      </c>
      <c r="J6" s="13">
        <v>0</v>
      </c>
      <c r="K6" s="13">
        <v>0</v>
      </c>
    </row>
    <row r="7" spans="1:11" ht="14.25">
      <c r="A7" s="1">
        <v>3</v>
      </c>
      <c r="B7" s="1" t="s">
        <v>111</v>
      </c>
      <c r="C7" s="3">
        <v>28331.01</v>
      </c>
      <c r="D7" s="3">
        <v>34305.75339</v>
      </c>
      <c r="E7" s="6">
        <v>0.016837341184835958</v>
      </c>
      <c r="F7" s="13">
        <v>0.3922965622596558</v>
      </c>
      <c r="G7" s="13">
        <v>0</v>
      </c>
      <c r="H7" s="13">
        <v>0.05765811804236889</v>
      </c>
      <c r="I7" s="13">
        <v>0</v>
      </c>
      <c r="J7" s="13">
        <v>0</v>
      </c>
      <c r="K7" s="13">
        <v>0</v>
      </c>
    </row>
    <row r="8" spans="1:11" ht="14.25">
      <c r="A8" s="1">
        <v>4</v>
      </c>
      <c r="B8" s="1" t="s">
        <v>122</v>
      </c>
      <c r="C8" s="3">
        <v>25789.467</v>
      </c>
      <c r="D8" s="3">
        <v>30178.175</v>
      </c>
      <c r="E8" s="6">
        <v>0.020497840069202054</v>
      </c>
      <c r="F8" s="13">
        <v>0.8486628226478421</v>
      </c>
      <c r="G8" s="13">
        <v>0</v>
      </c>
      <c r="H8" s="13">
        <v>0.1513371773521578</v>
      </c>
      <c r="I8" s="13">
        <v>0</v>
      </c>
      <c r="J8" s="13">
        <v>0</v>
      </c>
      <c r="K8" s="13">
        <v>0</v>
      </c>
    </row>
    <row r="9" spans="1:11" ht="14.25">
      <c r="A9" s="1">
        <v>5</v>
      </c>
      <c r="B9" s="1" t="s">
        <v>126</v>
      </c>
      <c r="C9" s="3">
        <v>22620.354</v>
      </c>
      <c r="D9" s="3">
        <v>27439.402</v>
      </c>
      <c r="E9" s="6">
        <v>0.007652310517216633</v>
      </c>
      <c r="F9" s="13">
        <v>1</v>
      </c>
      <c r="G9" s="13">
        <v>0</v>
      </c>
      <c r="H9" s="13">
        <v>0</v>
      </c>
      <c r="I9" s="13">
        <v>0</v>
      </c>
      <c r="J9" s="13">
        <v>0</v>
      </c>
      <c r="K9" s="13">
        <v>0</v>
      </c>
    </row>
    <row r="10" spans="1:11" ht="14.25">
      <c r="A10" s="1">
        <v>6</v>
      </c>
      <c r="B10" s="1" t="s">
        <v>138</v>
      </c>
      <c r="C10" s="3">
        <v>38725.502</v>
      </c>
      <c r="D10" s="3">
        <v>5671.136</v>
      </c>
      <c r="E10" s="6">
        <v>0.008319386874309689</v>
      </c>
      <c r="F10" s="13">
        <v>0.27068830724058807</v>
      </c>
      <c r="G10" s="13">
        <v>0</v>
      </c>
      <c r="H10" s="13">
        <v>0</v>
      </c>
      <c r="I10" s="13">
        <v>0</v>
      </c>
      <c r="J10" s="13">
        <v>0</v>
      </c>
      <c r="K10" s="13">
        <v>0</v>
      </c>
    </row>
    <row r="11" spans="1:11" ht="14.25">
      <c r="A11" s="1">
        <v>7</v>
      </c>
      <c r="B11" s="1" t="s">
        <v>144</v>
      </c>
      <c r="C11" s="3">
        <v>9275.254</v>
      </c>
      <c r="D11" s="3">
        <v>9190.266</v>
      </c>
      <c r="E11" s="6">
        <v>0.04989933936756928</v>
      </c>
      <c r="F11" s="13">
        <v>1</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4973.971</v>
      </c>
      <c r="D5" s="3">
        <v>750.591</v>
      </c>
      <c r="E5" s="6">
        <v>0.022620868326609818</v>
      </c>
      <c r="F5" s="13">
        <v>1</v>
      </c>
      <c r="G5" s="13">
        <v>0</v>
      </c>
      <c r="H5" s="13">
        <v>0</v>
      </c>
      <c r="I5" s="13">
        <v>0</v>
      </c>
      <c r="J5" s="13">
        <v>0</v>
      </c>
      <c r="K5" s="13">
        <v>0</v>
      </c>
    </row>
    <row r="6" spans="1:11" ht="14.25">
      <c r="A6" s="1">
        <v>2</v>
      </c>
      <c r="B6" s="1" t="s">
        <v>106</v>
      </c>
      <c r="C6" s="3">
        <v>589146.391</v>
      </c>
      <c r="D6" s="3">
        <v>677398.4846500001</v>
      </c>
      <c r="E6" s="6">
        <v>0.03419672181028725</v>
      </c>
      <c r="F6" s="13">
        <v>0.9945041100737696</v>
      </c>
      <c r="G6" s="13">
        <v>0</v>
      </c>
      <c r="H6" s="13">
        <v>0.005495889926230354</v>
      </c>
      <c r="I6" s="13">
        <v>0</v>
      </c>
      <c r="J6" s="13">
        <v>0</v>
      </c>
      <c r="K6" s="13">
        <v>0</v>
      </c>
    </row>
    <row r="7" spans="1:11" ht="14.25">
      <c r="A7" s="1">
        <v>3</v>
      </c>
      <c r="B7" s="1" t="s">
        <v>111</v>
      </c>
      <c r="C7" s="3">
        <v>28558.3</v>
      </c>
      <c r="D7" s="3">
        <v>29808.8872</v>
      </c>
      <c r="E7" s="6">
        <v>0.00941027558694748</v>
      </c>
      <c r="F7" s="13">
        <v>0.7019168570967093</v>
      </c>
      <c r="G7" s="13">
        <v>0.048240759003258006</v>
      </c>
      <c r="H7" s="13">
        <v>0</v>
      </c>
      <c r="I7" s="13">
        <v>0</v>
      </c>
      <c r="J7" s="13">
        <v>0</v>
      </c>
      <c r="K7" s="13">
        <v>0</v>
      </c>
    </row>
    <row r="8" spans="1:11" ht="14.25">
      <c r="A8" s="1">
        <v>4</v>
      </c>
      <c r="B8" s="1" t="s">
        <v>122</v>
      </c>
      <c r="C8" s="3">
        <v>18066.634</v>
      </c>
      <c r="D8" s="3">
        <v>38069.31656</v>
      </c>
      <c r="E8" s="6">
        <v>0.008131512015519114</v>
      </c>
      <c r="F8" s="13">
        <v>0.9577615579365361</v>
      </c>
      <c r="G8" s="13">
        <v>0</v>
      </c>
      <c r="H8" s="13">
        <v>0.04223844206346389</v>
      </c>
      <c r="I8" s="13">
        <v>0</v>
      </c>
      <c r="J8" s="13">
        <v>0</v>
      </c>
      <c r="K8" s="13">
        <v>0</v>
      </c>
    </row>
    <row r="9" spans="1:11" ht="14.25">
      <c r="A9" s="1">
        <v>5</v>
      </c>
      <c r="B9" s="1" t="s">
        <v>126</v>
      </c>
      <c r="C9" s="3">
        <v>22066.551</v>
      </c>
      <c r="D9" s="3">
        <v>22081.533939999998</v>
      </c>
      <c r="E9" s="6">
        <v>0.0026544295585501625</v>
      </c>
      <c r="F9" s="13">
        <v>1</v>
      </c>
      <c r="G9" s="13">
        <v>0</v>
      </c>
      <c r="H9" s="13">
        <v>0</v>
      </c>
      <c r="I9" s="13">
        <v>0</v>
      </c>
      <c r="J9" s="13">
        <v>0</v>
      </c>
      <c r="K9" s="13">
        <v>0</v>
      </c>
    </row>
    <row r="10" spans="1:11" ht="14.25">
      <c r="A10" s="1">
        <v>6</v>
      </c>
      <c r="B10" s="1" t="s">
        <v>138</v>
      </c>
      <c r="C10" s="3">
        <v>22072.528</v>
      </c>
      <c r="D10" s="3">
        <v>11817.846099999999</v>
      </c>
      <c r="E10" s="6">
        <v>0.006196356310196041</v>
      </c>
      <c r="F10" s="13">
        <v>0.14929698082751047</v>
      </c>
      <c r="G10" s="13">
        <v>0</v>
      </c>
      <c r="H10" s="13">
        <v>0</v>
      </c>
      <c r="I10" s="13">
        <v>0</v>
      </c>
      <c r="J10" s="13">
        <v>0</v>
      </c>
      <c r="K10" s="13">
        <v>0</v>
      </c>
    </row>
    <row r="11" spans="1:11" ht="14.25">
      <c r="A11" s="1">
        <v>7</v>
      </c>
      <c r="B11" s="1" t="s">
        <v>144</v>
      </c>
      <c r="C11" s="3">
        <v>3373.219</v>
      </c>
      <c r="D11" s="3">
        <v>3999.239</v>
      </c>
      <c r="E11" s="6">
        <v>0.009970786955501224</v>
      </c>
      <c r="F11" s="13">
        <v>2.9704636087572487</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6656.769</v>
      </c>
      <c r="D5" s="3">
        <v>1671.04498</v>
      </c>
      <c r="E5" s="6">
        <v>0.020735334792517802</v>
      </c>
      <c r="F5" s="13">
        <v>1</v>
      </c>
      <c r="G5" s="13">
        <v>0</v>
      </c>
      <c r="H5" s="13">
        <v>0</v>
      </c>
      <c r="I5" s="13">
        <v>0</v>
      </c>
      <c r="J5" s="13">
        <v>0</v>
      </c>
      <c r="K5" s="13">
        <v>0</v>
      </c>
    </row>
    <row r="6" spans="1:11" ht="14.25">
      <c r="A6" s="1">
        <v>2</v>
      </c>
      <c r="B6" s="1" t="s">
        <v>106</v>
      </c>
      <c r="C6" s="3">
        <v>677451.367</v>
      </c>
      <c r="D6" s="3">
        <v>731752.3304</v>
      </c>
      <c r="E6" s="6">
        <v>0.03749795607659346</v>
      </c>
      <c r="F6" s="13">
        <v>0.9701651006800096</v>
      </c>
      <c r="G6" s="13">
        <v>0.0256855029664503</v>
      </c>
      <c r="H6" s="13">
        <v>0.0041493963535403225</v>
      </c>
      <c r="I6" s="13">
        <v>0</v>
      </c>
      <c r="J6" s="13">
        <v>0</v>
      </c>
      <c r="K6" s="13">
        <v>0</v>
      </c>
    </row>
    <row r="7" spans="1:11" ht="14.25">
      <c r="A7" s="1">
        <v>3</v>
      </c>
      <c r="B7" s="1" t="s">
        <v>111</v>
      </c>
      <c r="C7" s="3">
        <v>24695.343</v>
      </c>
      <c r="D7" s="3">
        <v>29395.509</v>
      </c>
      <c r="E7" s="6">
        <v>0.019345769238002</v>
      </c>
      <c r="F7" s="13">
        <v>0.34143026225232925</v>
      </c>
      <c r="G7" s="13">
        <v>0</v>
      </c>
      <c r="H7" s="13">
        <v>0.0792694933792368</v>
      </c>
      <c r="I7" s="13">
        <v>0</v>
      </c>
      <c r="J7" s="13">
        <v>0</v>
      </c>
      <c r="K7" s="13">
        <v>0</v>
      </c>
    </row>
    <row r="8" spans="1:11" ht="14.25">
      <c r="A8" s="1">
        <v>4</v>
      </c>
      <c r="B8" s="1" t="s">
        <v>122</v>
      </c>
      <c r="C8" s="3">
        <v>12649.631</v>
      </c>
      <c r="D8" s="3">
        <v>14171.302</v>
      </c>
      <c r="E8" s="6">
        <v>0.01633429628993442</v>
      </c>
      <c r="F8" s="13">
        <v>1</v>
      </c>
      <c r="G8" s="13">
        <v>0</v>
      </c>
      <c r="H8" s="13">
        <v>0</v>
      </c>
      <c r="I8" s="13">
        <v>0</v>
      </c>
      <c r="J8" s="13">
        <v>0</v>
      </c>
      <c r="K8" s="13">
        <v>0</v>
      </c>
    </row>
    <row r="9" spans="1:11" ht="14.25">
      <c r="A9" s="1">
        <v>5</v>
      </c>
      <c r="B9" s="1" t="s">
        <v>126</v>
      </c>
      <c r="C9" s="3">
        <v>22090.745</v>
      </c>
      <c r="D9" s="3">
        <v>21789.274</v>
      </c>
      <c r="E9" s="6">
        <v>0.01905132179546854</v>
      </c>
      <c r="F9" s="13">
        <v>1</v>
      </c>
      <c r="G9" s="13">
        <v>0</v>
      </c>
      <c r="H9" s="13">
        <v>0</v>
      </c>
      <c r="I9" s="13">
        <v>0</v>
      </c>
      <c r="J9" s="13">
        <v>0</v>
      </c>
      <c r="K9" s="13">
        <v>0</v>
      </c>
    </row>
    <row r="10" spans="1:11" ht="14.25">
      <c r="A10" s="1">
        <v>6</v>
      </c>
      <c r="B10" s="1" t="s">
        <v>138</v>
      </c>
      <c r="C10" s="3">
        <v>22072.528</v>
      </c>
      <c r="D10" s="3">
        <v>11817.846099999999</v>
      </c>
      <c r="E10" s="6">
        <v>0.006196356310196041</v>
      </c>
      <c r="F10" s="13">
        <v>0.05397529555631609</v>
      </c>
      <c r="G10" s="13">
        <v>0</v>
      </c>
      <c r="H10" s="13">
        <v>0</v>
      </c>
      <c r="I10" s="13">
        <v>0</v>
      </c>
      <c r="J10" s="13">
        <v>0</v>
      </c>
      <c r="K10" s="13">
        <v>0</v>
      </c>
    </row>
    <row r="11" spans="1:11" ht="14.25">
      <c r="A11" s="1">
        <v>7</v>
      </c>
      <c r="B11" s="1" t="s">
        <v>144</v>
      </c>
      <c r="C11" s="3">
        <v>3373.219</v>
      </c>
      <c r="D11" s="3">
        <v>3999.239</v>
      </c>
      <c r="E11" s="6">
        <v>0.009970786955501224</v>
      </c>
      <c r="F11" s="13">
        <v>2.2570693980804424</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1:11" ht="14.25">
      <c r="A15" s="1" t="s">
        <v>875</v>
      </c>
      <c r="B15" s="1" t="s">
        <v>875</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G33" sqref="G33"/>
    </sheetView>
  </sheetViews>
  <sheetFormatPr defaultColWidth="9.140625" defaultRowHeight="15"/>
  <cols>
    <col min="1" max="1" width="2.00390625" style="0" bestFit="1" customWidth="1"/>
    <col min="2" max="2" width="46.7109375" style="0" bestFit="1" customWidth="1"/>
  </cols>
  <sheetData>
    <row r="1" spans="2:3" ht="21">
      <c r="B1" s="123" t="s">
        <v>868</v>
      </c>
      <c r="C1" s="64"/>
    </row>
    <row r="2" spans="1:3" ht="14.25">
      <c r="A2" s="62"/>
      <c r="B2" s="63" t="s">
        <v>866</v>
      </c>
      <c r="C2" s="64"/>
    </row>
    <row r="3" spans="1:3" ht="14.25">
      <c r="A3" s="62"/>
      <c r="B3" s="71" t="s">
        <v>63</v>
      </c>
      <c r="C3" s="64"/>
    </row>
    <row r="4" spans="1:3" ht="14.25">
      <c r="A4" s="65">
        <v>1</v>
      </c>
      <c r="B4" s="61" t="s">
        <v>56</v>
      </c>
      <c r="C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24"/>
      <c r="C7" s="64"/>
      <c r="D7" s="64"/>
      <c r="E7" s="64"/>
      <c r="F7" s="64"/>
      <c r="G7" s="64"/>
      <c r="H7" s="64"/>
      <c r="I7" s="64"/>
      <c r="J7" s="64"/>
      <c r="K7" s="64"/>
      <c r="L7" s="16"/>
    </row>
    <row r="8" spans="1:12" ht="14.25">
      <c r="A8" s="62"/>
      <c r="B8" s="125" t="s">
        <v>867</v>
      </c>
      <c r="C8" s="64"/>
      <c r="D8" s="64"/>
      <c r="E8" s="64"/>
      <c r="F8" s="64"/>
      <c r="G8" s="64"/>
      <c r="H8" s="64"/>
      <c r="I8" s="64"/>
      <c r="J8" s="64"/>
      <c r="K8" s="64"/>
      <c r="L8" s="16"/>
    </row>
    <row r="9" spans="1:12" ht="14.25">
      <c r="A9" s="65">
        <v>1</v>
      </c>
      <c r="B9" s="52" t="str">
        <f>'Summary of Production and Trade'!A1</f>
        <v>Pineapple: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851</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852</v>
      </c>
      <c r="C17" s="141" t="s">
        <v>41</v>
      </c>
      <c r="D17" s="142"/>
      <c r="E17" s="142"/>
      <c r="F17" s="142"/>
      <c r="G17" s="142"/>
      <c r="H17" s="142"/>
      <c r="I17" s="142"/>
      <c r="J17" s="142"/>
      <c r="K17" s="143"/>
      <c r="L17" s="16"/>
    </row>
    <row r="18" spans="1:12" ht="14.25">
      <c r="A18" s="65">
        <v>1</v>
      </c>
      <c r="B18" s="65" t="s">
        <v>853</v>
      </c>
      <c r="C18" s="60" t="s">
        <v>854</v>
      </c>
      <c r="D18" s="60">
        <v>2006</v>
      </c>
      <c r="E18" s="60">
        <v>2007</v>
      </c>
      <c r="F18" s="60">
        <v>2008</v>
      </c>
      <c r="G18" s="60">
        <v>2009</v>
      </c>
      <c r="H18" s="60">
        <v>2010</v>
      </c>
      <c r="I18" s="60">
        <v>2011</v>
      </c>
      <c r="J18" s="60">
        <v>2012</v>
      </c>
      <c r="K18" s="60">
        <v>2013</v>
      </c>
      <c r="L18" s="16"/>
    </row>
    <row r="19" spans="1:12" ht="14.25">
      <c r="A19" s="65">
        <v>2</v>
      </c>
      <c r="B19" s="65" t="s">
        <v>855</v>
      </c>
      <c r="C19" s="126" t="s">
        <v>854</v>
      </c>
      <c r="D19" s="60">
        <v>2006</v>
      </c>
      <c r="E19" s="60">
        <v>2007</v>
      </c>
      <c r="F19" s="60">
        <v>2008</v>
      </c>
      <c r="G19" s="60">
        <v>2009</v>
      </c>
      <c r="H19" s="60">
        <v>2010</v>
      </c>
      <c r="I19" s="60">
        <v>2011</v>
      </c>
      <c r="J19" s="60">
        <v>2012</v>
      </c>
      <c r="K19" s="60">
        <v>2013</v>
      </c>
      <c r="L19" s="16"/>
    </row>
    <row r="20" spans="1:12" ht="14.25">
      <c r="A20" s="65">
        <v>3</v>
      </c>
      <c r="B20" s="65" t="s">
        <v>856</v>
      </c>
      <c r="C20" s="126" t="s">
        <v>854</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857</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858</v>
      </c>
      <c r="C28" s="54"/>
      <c r="D28" s="54"/>
      <c r="E28" s="54"/>
      <c r="F28" s="54"/>
      <c r="G28" s="54"/>
      <c r="H28" s="54"/>
      <c r="I28" s="54"/>
      <c r="J28" s="54"/>
      <c r="K28" s="54"/>
      <c r="L28" s="53"/>
    </row>
    <row r="29" ht="14.25">
      <c r="B29" s="57" t="s">
        <v>859</v>
      </c>
    </row>
    <row r="30" ht="14.25">
      <c r="B30" s="57" t="s">
        <v>860</v>
      </c>
    </row>
    <row r="31" ht="14.25">
      <c r="B31" s="122" t="s">
        <v>861</v>
      </c>
    </row>
    <row r="35" ht="15.75">
      <c r="B35" s="172" t="s">
        <v>1024</v>
      </c>
    </row>
    <row r="36" ht="14.25">
      <c r="B36" s="173"/>
    </row>
    <row r="37" ht="14.25">
      <c r="B37" s="174" t="s">
        <v>1025</v>
      </c>
    </row>
    <row r="38" ht="14.25">
      <c r="B38" s="174" t="s">
        <v>1026</v>
      </c>
    </row>
    <row r="39" ht="14.25">
      <c r="B39" s="174" t="s">
        <v>1027</v>
      </c>
    </row>
    <row r="40" ht="14.25">
      <c r="B40" s="174" t="s">
        <v>1028</v>
      </c>
    </row>
    <row r="41" ht="14.25">
      <c r="B41" s="173"/>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Statistics!A1" display="Notes on Statistics "/>
    <hyperlink ref="B23" location="'Import Regs (2014)'!A1" display="Import Regulations"/>
    <hyperlink ref="B24" location="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17419.186</v>
      </c>
      <c r="D5" s="3">
        <v>2587.3579699999996</v>
      </c>
      <c r="E5" s="6">
        <v>0.0009760036293391625</v>
      </c>
      <c r="F5" s="13">
        <v>1</v>
      </c>
      <c r="G5" s="13">
        <v>0</v>
      </c>
      <c r="H5" s="13">
        <v>0</v>
      </c>
      <c r="I5" s="13">
        <v>0</v>
      </c>
      <c r="J5" s="13">
        <v>0</v>
      </c>
      <c r="K5" s="13">
        <v>0</v>
      </c>
    </row>
    <row r="6" spans="1:11" ht="14.25">
      <c r="A6" s="1">
        <v>2</v>
      </c>
      <c r="B6" s="1" t="s">
        <v>106</v>
      </c>
      <c r="C6" s="3">
        <v>2093963.301</v>
      </c>
      <c r="D6" s="3">
        <v>742379.8163</v>
      </c>
      <c r="E6" s="6">
        <v>0.030346515287672952</v>
      </c>
      <c r="F6" s="13">
        <v>0.9931413612465904</v>
      </c>
      <c r="G6" s="13">
        <v>0</v>
      </c>
      <c r="H6" s="13">
        <v>0.006858638753409537</v>
      </c>
      <c r="I6" s="13">
        <v>0</v>
      </c>
      <c r="J6" s="13">
        <v>0</v>
      </c>
      <c r="K6" s="13">
        <v>0</v>
      </c>
    </row>
    <row r="7" spans="1:11" ht="14.25">
      <c r="A7" s="1">
        <v>3</v>
      </c>
      <c r="B7" s="1" t="s">
        <v>111</v>
      </c>
      <c r="C7" s="3">
        <v>64670.754</v>
      </c>
      <c r="D7" s="3">
        <v>26714.769</v>
      </c>
      <c r="E7" s="6">
        <v>0.02815966467813364</v>
      </c>
      <c r="F7" s="13">
        <v>0.23456355535132195</v>
      </c>
      <c r="G7" s="13">
        <v>0</v>
      </c>
      <c r="H7" s="13">
        <v>0.04787030059033717</v>
      </c>
      <c r="I7" s="13">
        <v>0</v>
      </c>
      <c r="J7" s="13">
        <v>0</v>
      </c>
      <c r="K7" s="13">
        <v>0</v>
      </c>
    </row>
    <row r="8" spans="1:11" ht="14.25">
      <c r="A8" s="1">
        <v>4</v>
      </c>
      <c r="B8" s="1" t="s">
        <v>122</v>
      </c>
      <c r="C8" s="3">
        <v>43901.565</v>
      </c>
      <c r="D8" s="3">
        <v>14998.293</v>
      </c>
      <c r="E8" s="6">
        <v>0.018416422689682257</v>
      </c>
      <c r="F8" s="13">
        <v>1</v>
      </c>
      <c r="G8" s="13">
        <v>0</v>
      </c>
      <c r="H8" s="13">
        <v>0</v>
      </c>
      <c r="I8" s="13">
        <v>0</v>
      </c>
      <c r="J8" s="13">
        <v>0</v>
      </c>
      <c r="K8" s="13">
        <v>0</v>
      </c>
    </row>
    <row r="9" spans="1:11" ht="14.25">
      <c r="A9" s="1">
        <v>5</v>
      </c>
      <c r="B9" s="1" t="s">
        <v>126</v>
      </c>
      <c r="C9" s="3">
        <v>81723.159</v>
      </c>
      <c r="D9" s="3">
        <v>26070.611800000002</v>
      </c>
      <c r="E9" s="6">
        <v>0.007082243920161792</v>
      </c>
      <c r="F9" s="13">
        <v>1</v>
      </c>
      <c r="G9" s="13">
        <v>0</v>
      </c>
      <c r="H9" s="13">
        <v>0</v>
      </c>
      <c r="I9" s="13">
        <v>0</v>
      </c>
      <c r="J9" s="13">
        <v>0</v>
      </c>
      <c r="K9" s="13">
        <v>0</v>
      </c>
    </row>
    <row r="10" spans="1:11" ht="14.25">
      <c r="A10" s="1">
        <v>6</v>
      </c>
      <c r="B10" s="1" t="s">
        <v>138</v>
      </c>
      <c r="C10" s="3">
        <v>22072.528</v>
      </c>
      <c r="D10" s="3">
        <v>11817.846099999999</v>
      </c>
      <c r="E10" s="6">
        <v>0.006196356310196041</v>
      </c>
      <c r="F10" s="13">
        <v>0.7872511733690027</v>
      </c>
      <c r="G10" s="13">
        <v>0</v>
      </c>
      <c r="H10" s="13">
        <v>0</v>
      </c>
      <c r="I10" s="13">
        <v>0</v>
      </c>
      <c r="J10" s="13">
        <v>0</v>
      </c>
      <c r="K10" s="13">
        <v>0</v>
      </c>
    </row>
    <row r="11" spans="1:11" ht="14.25">
      <c r="A11" s="1">
        <v>7</v>
      </c>
      <c r="B11" s="1" t="s">
        <v>144</v>
      </c>
      <c r="C11" s="3">
        <v>3373.219</v>
      </c>
      <c r="D11" s="3">
        <v>3999.239</v>
      </c>
      <c r="E11" s="6">
        <v>0.009970786955501224</v>
      </c>
      <c r="F11" s="13">
        <v>1.7465241740449602</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1:11" ht="14.25">
      <c r="A15" s="1" t="s">
        <v>875</v>
      </c>
      <c r="B15" s="1" t="s">
        <v>875</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1022</v>
      </c>
      <c r="C5" s="3">
        <v>21729.3</v>
      </c>
      <c r="D5" s="3">
        <v>8938.96398</v>
      </c>
      <c r="E5" s="6">
        <v>0.08455587808225258</v>
      </c>
      <c r="F5" s="13">
        <v>0.9961268591074602</v>
      </c>
      <c r="G5" s="13">
        <v>0</v>
      </c>
      <c r="H5" s="13">
        <v>0</v>
      </c>
      <c r="I5" s="13">
        <v>0.0038731408925397515</v>
      </c>
      <c r="J5" s="13">
        <v>0</v>
      </c>
      <c r="K5" s="13">
        <v>0</v>
      </c>
    </row>
    <row r="6" spans="1:11" ht="14.25">
      <c r="A6" s="1">
        <v>2</v>
      </c>
      <c r="B6" s="1" t="s">
        <v>106</v>
      </c>
      <c r="C6" s="3">
        <v>2365388.217</v>
      </c>
      <c r="D6" s="3">
        <v>841206.9985</v>
      </c>
      <c r="E6" s="6">
        <v>0.02214319870862556</v>
      </c>
      <c r="F6" s="13">
        <v>0.9880562617829926</v>
      </c>
      <c r="G6" s="13">
        <v>0</v>
      </c>
      <c r="H6" s="13">
        <v>0.010842958171823633</v>
      </c>
      <c r="I6" s="13">
        <v>0</v>
      </c>
      <c r="J6" s="13">
        <v>0.0011007800451836966</v>
      </c>
      <c r="K6" s="13">
        <v>0</v>
      </c>
    </row>
    <row r="7" spans="1:11" ht="14.25">
      <c r="A7" s="1">
        <v>3</v>
      </c>
      <c r="B7" s="1" t="s">
        <v>111</v>
      </c>
      <c r="C7" s="3">
        <v>23625.189</v>
      </c>
      <c r="D7" s="3">
        <v>14304.519</v>
      </c>
      <c r="E7" s="6">
        <v>0.04385817416521539</v>
      </c>
      <c r="F7" s="13">
        <v>1</v>
      </c>
      <c r="G7" s="13">
        <v>0</v>
      </c>
      <c r="H7" s="13">
        <v>0</v>
      </c>
      <c r="I7" s="13">
        <v>0</v>
      </c>
      <c r="J7" s="13">
        <v>0</v>
      </c>
      <c r="K7" s="13">
        <v>0</v>
      </c>
    </row>
    <row r="8" spans="1:11" ht="14.25">
      <c r="A8" s="1">
        <v>4</v>
      </c>
      <c r="B8" s="1" t="s">
        <v>122</v>
      </c>
      <c r="C8" s="3">
        <v>42314.865</v>
      </c>
      <c r="D8" s="3">
        <v>17357.504</v>
      </c>
      <c r="E8" s="6">
        <v>0.02381584568151814</v>
      </c>
      <c r="F8" s="13">
        <v>1</v>
      </c>
      <c r="G8" s="13">
        <v>0</v>
      </c>
      <c r="H8" s="13">
        <v>0</v>
      </c>
      <c r="I8" s="13">
        <v>0</v>
      </c>
      <c r="J8" s="13">
        <v>0</v>
      </c>
      <c r="K8" s="13">
        <v>0</v>
      </c>
    </row>
    <row r="9" spans="1:11" ht="14.25">
      <c r="A9" s="1">
        <v>5</v>
      </c>
      <c r="B9" s="1" t="s">
        <v>126</v>
      </c>
      <c r="C9" s="3">
        <v>111863.934</v>
      </c>
      <c r="D9" s="3">
        <v>41661.599</v>
      </c>
      <c r="E9" s="6">
        <v>0.027709978540984618</v>
      </c>
      <c r="F9" s="6">
        <v>1</v>
      </c>
      <c r="G9" s="6">
        <v>0</v>
      </c>
      <c r="H9" s="6">
        <v>0</v>
      </c>
      <c r="I9" s="6">
        <v>0</v>
      </c>
      <c r="J9" s="6">
        <v>0</v>
      </c>
      <c r="K9" s="6">
        <v>0</v>
      </c>
    </row>
    <row r="10" spans="1:11" ht="14.25">
      <c r="A10" s="1">
        <v>6</v>
      </c>
      <c r="B10" s="1" t="s">
        <v>138</v>
      </c>
      <c r="C10" s="3">
        <v>22072.528</v>
      </c>
      <c r="D10" s="3">
        <v>11817.846099999999</v>
      </c>
      <c r="E10" s="6">
        <v>0.006196356310196041</v>
      </c>
      <c r="F10" s="6">
        <v>3.3034904246344072</v>
      </c>
      <c r="G10" s="6">
        <v>0</v>
      </c>
      <c r="H10" s="6">
        <v>0</v>
      </c>
      <c r="I10" s="6">
        <v>0</v>
      </c>
      <c r="J10" s="6">
        <v>0</v>
      </c>
      <c r="K10" s="6">
        <v>0</v>
      </c>
    </row>
    <row r="11" spans="1:11" ht="14.25">
      <c r="A11" s="1">
        <v>7</v>
      </c>
      <c r="B11" s="1" t="s">
        <v>144</v>
      </c>
      <c r="C11" s="3">
        <v>3373.219</v>
      </c>
      <c r="D11" s="3">
        <v>3999.239</v>
      </c>
      <c r="E11" s="6">
        <v>0.009970786955501224</v>
      </c>
      <c r="F11" s="6">
        <v>0.5614495067116684</v>
      </c>
      <c r="G11" s="6">
        <v>0</v>
      </c>
      <c r="H11" s="6">
        <v>0</v>
      </c>
      <c r="I11" s="6">
        <v>0</v>
      </c>
      <c r="J11" s="6">
        <v>0</v>
      </c>
      <c r="K11" s="6">
        <v>0</v>
      </c>
    </row>
    <row r="12" spans="1:11" ht="14.25">
      <c r="A12" s="1" t="s">
        <v>875</v>
      </c>
      <c r="B12" s="1" t="s">
        <v>875</v>
      </c>
      <c r="C12" s="3" t="s">
        <v>875</v>
      </c>
      <c r="D12" s="3" t="s">
        <v>875</v>
      </c>
      <c r="E12" s="6" t="s">
        <v>875</v>
      </c>
      <c r="F12" s="6" t="s">
        <v>875</v>
      </c>
      <c r="G12" s="6" t="s">
        <v>875</v>
      </c>
      <c r="H12" s="6" t="s">
        <v>875</v>
      </c>
      <c r="I12" s="6" t="s">
        <v>875</v>
      </c>
      <c r="J12" s="6" t="s">
        <v>875</v>
      </c>
      <c r="K12" s="6" t="s">
        <v>875</v>
      </c>
    </row>
    <row r="13" spans="1:11" ht="14.25">
      <c r="A13" s="1" t="s">
        <v>875</v>
      </c>
      <c r="B13" s="1" t="s">
        <v>875</v>
      </c>
      <c r="C13" s="3" t="s">
        <v>875</v>
      </c>
      <c r="D13" s="3" t="s">
        <v>875</v>
      </c>
      <c r="E13" s="6" t="s">
        <v>875</v>
      </c>
      <c r="F13" s="6" t="s">
        <v>875</v>
      </c>
      <c r="G13" s="6" t="s">
        <v>875</v>
      </c>
      <c r="H13" s="6" t="s">
        <v>875</v>
      </c>
      <c r="I13" s="6" t="s">
        <v>875</v>
      </c>
      <c r="J13" s="6" t="s">
        <v>875</v>
      </c>
      <c r="K13" s="6" t="s">
        <v>875</v>
      </c>
    </row>
    <row r="14" spans="1:11" ht="14.25">
      <c r="A14" s="1" t="s">
        <v>875</v>
      </c>
      <c r="B14" s="1" t="s">
        <v>875</v>
      </c>
      <c r="C14" s="3" t="s">
        <v>875</v>
      </c>
      <c r="D14" s="3" t="s">
        <v>875</v>
      </c>
      <c r="E14" s="6" t="s">
        <v>875</v>
      </c>
      <c r="F14" s="6" t="s">
        <v>875</v>
      </c>
      <c r="G14" s="6" t="s">
        <v>875</v>
      </c>
      <c r="H14" s="6" t="s">
        <v>875</v>
      </c>
      <c r="I14" s="6" t="s">
        <v>875</v>
      </c>
      <c r="J14" s="6" t="s">
        <v>875</v>
      </c>
      <c r="K14" s="6" t="s">
        <v>875</v>
      </c>
    </row>
    <row r="15" spans="1:6" ht="14.25">
      <c r="A15" s="1" t="s">
        <v>875</v>
      </c>
      <c r="B15" s="1" t="s">
        <v>875</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1022</v>
      </c>
      <c r="C5" s="3">
        <v>19772.4345</v>
      </c>
      <c r="D5" s="3">
        <v>2379.99148</v>
      </c>
      <c r="E5" s="6">
        <v>0.016704005587233818</v>
      </c>
      <c r="F5" s="13">
        <v>1</v>
      </c>
      <c r="G5" s="13">
        <v>0</v>
      </c>
      <c r="H5" s="13">
        <v>0</v>
      </c>
      <c r="I5" s="13">
        <v>0</v>
      </c>
      <c r="J5" s="13">
        <v>0</v>
      </c>
      <c r="K5" s="13">
        <v>0</v>
      </c>
    </row>
    <row r="6" spans="1:11" ht="14.25">
      <c r="A6" s="1">
        <v>2</v>
      </c>
      <c r="B6" s="1" t="s">
        <v>106</v>
      </c>
      <c r="C6" s="3">
        <v>2561672.451</v>
      </c>
      <c r="D6" s="3">
        <v>897274.291</v>
      </c>
      <c r="E6" s="6">
        <v>0.022704071524325672</v>
      </c>
      <c r="F6" s="13">
        <v>0.9958450455618564</v>
      </c>
      <c r="G6" s="13">
        <v>0</v>
      </c>
      <c r="H6" s="13">
        <v>0.0008869749837573205</v>
      </c>
      <c r="I6" s="13">
        <v>0.00020236119854098438</v>
      </c>
      <c r="J6" s="13">
        <v>0.00306561825584527</v>
      </c>
      <c r="K6" s="13">
        <v>0</v>
      </c>
    </row>
    <row r="7" spans="1:11" ht="14.25">
      <c r="A7" s="1">
        <v>3</v>
      </c>
      <c r="B7" s="1" t="s">
        <v>111</v>
      </c>
      <c r="C7" s="3">
        <v>9565.065</v>
      </c>
      <c r="D7" s="3">
        <v>3430.014</v>
      </c>
      <c r="E7" s="6">
        <v>0.006605231064404066</v>
      </c>
      <c r="F7" s="13">
        <v>1</v>
      </c>
      <c r="G7" s="13">
        <v>0</v>
      </c>
      <c r="H7" s="13">
        <v>0</v>
      </c>
      <c r="I7" s="13">
        <v>0</v>
      </c>
      <c r="J7" s="13">
        <v>0</v>
      </c>
      <c r="K7" s="13">
        <v>0</v>
      </c>
    </row>
    <row r="8" spans="1:11" ht="14.25">
      <c r="A8" s="1">
        <v>4</v>
      </c>
      <c r="B8" s="1" t="s">
        <v>122</v>
      </c>
      <c r="C8" s="3">
        <v>41412.183</v>
      </c>
      <c r="D8" s="3">
        <v>17329.52</v>
      </c>
      <c r="E8" s="6">
        <v>0.015657774879016133</v>
      </c>
      <c r="F8" s="13">
        <v>1</v>
      </c>
      <c r="G8" s="13">
        <v>0</v>
      </c>
      <c r="H8" s="13">
        <v>0</v>
      </c>
      <c r="I8" s="13">
        <v>0</v>
      </c>
      <c r="J8" s="13">
        <v>0</v>
      </c>
      <c r="K8" s="13">
        <v>0</v>
      </c>
    </row>
    <row r="9" spans="1:11" ht="14.25">
      <c r="A9" s="1">
        <v>5</v>
      </c>
      <c r="B9" s="1" t="s">
        <v>126</v>
      </c>
      <c r="C9" s="3">
        <v>116682.954</v>
      </c>
      <c r="D9" s="3">
        <v>45783.183</v>
      </c>
      <c r="E9" s="6">
        <v>0.030774501752242535</v>
      </c>
      <c r="F9" s="6">
        <v>1</v>
      </c>
      <c r="G9" s="6">
        <v>0</v>
      </c>
      <c r="H9" s="6">
        <v>0</v>
      </c>
      <c r="I9" s="6">
        <v>0</v>
      </c>
      <c r="J9" s="6">
        <v>0</v>
      </c>
      <c r="K9" s="6">
        <v>0</v>
      </c>
    </row>
    <row r="10" spans="1:11" ht="14.25">
      <c r="A10" s="1">
        <v>6</v>
      </c>
      <c r="B10" s="1" t="s">
        <v>138</v>
      </c>
      <c r="C10" s="3">
        <v>22072.528</v>
      </c>
      <c r="D10" s="3">
        <v>11817.846099999999</v>
      </c>
      <c r="E10" s="6">
        <v>0.006196356310196041</v>
      </c>
      <c r="F10" s="6">
        <v>3.014585114187279</v>
      </c>
      <c r="G10" s="6">
        <v>0</v>
      </c>
      <c r="H10" s="6">
        <v>0</v>
      </c>
      <c r="I10" s="6">
        <v>0</v>
      </c>
      <c r="J10" s="6">
        <v>0</v>
      </c>
      <c r="K10" s="6">
        <v>0</v>
      </c>
    </row>
    <row r="11" spans="1:11" ht="14.25">
      <c r="A11" s="1">
        <v>7</v>
      </c>
      <c r="B11" s="1" t="s">
        <v>144</v>
      </c>
      <c r="C11" s="3">
        <v>3373.219</v>
      </c>
      <c r="D11" s="3">
        <v>3999.239</v>
      </c>
      <c r="E11" s="6">
        <v>0.009970786955501224</v>
      </c>
      <c r="F11" s="6">
        <v>1.5539320573359585</v>
      </c>
      <c r="G11" s="6">
        <v>0</v>
      </c>
      <c r="H11" s="6">
        <v>0</v>
      </c>
      <c r="I11" s="6">
        <v>0</v>
      </c>
      <c r="J11" s="6">
        <v>0</v>
      </c>
      <c r="K11" s="6">
        <v>0</v>
      </c>
    </row>
    <row r="12" spans="1:11" ht="14.25">
      <c r="A12" s="1" t="s">
        <v>875</v>
      </c>
      <c r="B12" s="1" t="s">
        <v>875</v>
      </c>
      <c r="C12" s="3" t="s">
        <v>875</v>
      </c>
      <c r="D12" s="3" t="s">
        <v>875</v>
      </c>
      <c r="E12" s="6" t="s">
        <v>875</v>
      </c>
      <c r="F12" s="6" t="s">
        <v>875</v>
      </c>
      <c r="G12" s="6" t="s">
        <v>875</v>
      </c>
      <c r="H12" s="6" t="s">
        <v>875</v>
      </c>
      <c r="I12" s="6" t="s">
        <v>875</v>
      </c>
      <c r="J12" s="6" t="s">
        <v>875</v>
      </c>
      <c r="K12" s="6" t="s">
        <v>875</v>
      </c>
    </row>
    <row r="13" spans="1:11" ht="14.25">
      <c r="A13" s="1" t="s">
        <v>875</v>
      </c>
      <c r="B13" s="1" t="s">
        <v>875</v>
      </c>
      <c r="C13" s="3" t="s">
        <v>875</v>
      </c>
      <c r="D13" s="3" t="s">
        <v>875</v>
      </c>
      <c r="E13" s="6" t="s">
        <v>875</v>
      </c>
      <c r="F13" s="6" t="s">
        <v>875</v>
      </c>
      <c r="G13" s="6" t="s">
        <v>875</v>
      </c>
      <c r="H13" s="6" t="s">
        <v>875</v>
      </c>
      <c r="I13" s="6" t="s">
        <v>875</v>
      </c>
      <c r="J13" s="6" t="s">
        <v>875</v>
      </c>
      <c r="K13" s="6" t="s">
        <v>875</v>
      </c>
    </row>
    <row r="14" spans="1:11" ht="14.25">
      <c r="A14" s="1" t="s">
        <v>875</v>
      </c>
      <c r="B14" s="1" t="s">
        <v>875</v>
      </c>
      <c r="C14" s="3" t="s">
        <v>875</v>
      </c>
      <c r="D14" s="3" t="s">
        <v>875</v>
      </c>
      <c r="E14" s="6" t="s">
        <v>875</v>
      </c>
      <c r="F14" s="6" t="s">
        <v>875</v>
      </c>
      <c r="G14" s="6" t="s">
        <v>875</v>
      </c>
      <c r="H14" s="6" t="s">
        <v>875</v>
      </c>
      <c r="I14" s="6" t="s">
        <v>875</v>
      </c>
      <c r="J14" s="6" t="s">
        <v>875</v>
      </c>
      <c r="K14" s="6" t="s">
        <v>875</v>
      </c>
    </row>
    <row r="15" spans="1:6" ht="14.25">
      <c r="A15" s="1" t="s">
        <v>875</v>
      </c>
      <c r="B15" s="1" t="s">
        <v>875</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73"/>
  <sheetViews>
    <sheetView zoomScalePageLayoutView="0" workbookViewId="0" topLeftCell="A1">
      <pane ySplit="1" topLeftCell="A50" activePane="bottomLeft" state="frozen"/>
      <selection pane="topLeft" activeCell="U56" sqref="U56"/>
      <selection pane="bottomLeft" activeCell="U56" sqref="U56"/>
    </sheetView>
  </sheetViews>
  <sheetFormatPr defaultColWidth="38.140625" defaultRowHeight="15"/>
  <cols>
    <col min="1" max="1" width="31.421875" style="1" bestFit="1" customWidth="1"/>
    <col min="2" max="2" width="14.28125" style="1" bestFit="1" customWidth="1"/>
    <col min="3" max="20" width="6.421875" style="1" bestFit="1" customWidth="1"/>
    <col min="21" max="21" width="90.57421875" style="0" customWidth="1"/>
  </cols>
  <sheetData>
    <row r="1" spans="1:22" s="80" customFormat="1" ht="158.25" customHeight="1" thickBot="1">
      <c r="A1" s="73" t="s">
        <v>0</v>
      </c>
      <c r="B1" s="74" t="s">
        <v>66</v>
      </c>
      <c r="C1" s="75" t="s">
        <v>67</v>
      </c>
      <c r="D1" s="75" t="s">
        <v>68</v>
      </c>
      <c r="E1" s="75" t="s">
        <v>69</v>
      </c>
      <c r="F1" s="75" t="s">
        <v>70</v>
      </c>
      <c r="G1" s="75" t="s">
        <v>71</v>
      </c>
      <c r="H1" s="75" t="s">
        <v>72</v>
      </c>
      <c r="I1" s="75" t="s">
        <v>73</v>
      </c>
      <c r="J1" s="76" t="s">
        <v>74</v>
      </c>
      <c r="K1" s="77" t="s">
        <v>75</v>
      </c>
      <c r="L1" s="75" t="s">
        <v>76</v>
      </c>
      <c r="M1" s="75" t="s">
        <v>77</v>
      </c>
      <c r="N1" s="75" t="s">
        <v>78</v>
      </c>
      <c r="O1" s="75" t="s">
        <v>79</v>
      </c>
      <c r="P1" s="75" t="s">
        <v>80</v>
      </c>
      <c r="Q1" s="75" t="s">
        <v>81</v>
      </c>
      <c r="R1" s="75" t="s">
        <v>82</v>
      </c>
      <c r="S1" s="75" t="s">
        <v>83</v>
      </c>
      <c r="T1" s="76" t="s">
        <v>84</v>
      </c>
      <c r="U1" s="78" t="s">
        <v>85</v>
      </c>
      <c r="V1" s="79"/>
    </row>
    <row r="2" spans="1:21" ht="14.25">
      <c r="A2" s="81" t="s">
        <v>86</v>
      </c>
      <c r="B2" s="82" t="s">
        <v>87</v>
      </c>
      <c r="C2" s="83" t="s">
        <v>88</v>
      </c>
      <c r="D2" s="83" t="s">
        <v>88</v>
      </c>
      <c r="E2" s="83"/>
      <c r="F2" s="83"/>
      <c r="G2" s="83"/>
      <c r="H2" s="83"/>
      <c r="I2" s="83"/>
      <c r="J2" s="84"/>
      <c r="K2" s="85"/>
      <c r="L2" s="86"/>
      <c r="M2" s="86"/>
      <c r="N2" s="86"/>
      <c r="O2" s="86"/>
      <c r="P2" s="86"/>
      <c r="Q2" s="86"/>
      <c r="R2" s="86"/>
      <c r="S2" s="86"/>
      <c r="T2" s="86"/>
      <c r="U2" s="84"/>
    </row>
    <row r="3" spans="1:21" ht="14.25">
      <c r="A3" s="87" t="s">
        <v>89</v>
      </c>
      <c r="B3" s="88" t="s">
        <v>87</v>
      </c>
      <c r="C3" s="89" t="s">
        <v>88</v>
      </c>
      <c r="D3" s="89" t="s">
        <v>88</v>
      </c>
      <c r="E3" s="89"/>
      <c r="F3" s="89"/>
      <c r="G3" s="89"/>
      <c r="H3" s="89"/>
      <c r="I3" s="89"/>
      <c r="J3" s="90"/>
      <c r="K3" s="88"/>
      <c r="L3" s="89"/>
      <c r="M3" s="89"/>
      <c r="N3" s="89"/>
      <c r="O3" s="89"/>
      <c r="P3" s="89"/>
      <c r="Q3" s="89"/>
      <c r="R3" s="89"/>
      <c r="S3" s="89"/>
      <c r="T3" s="89"/>
      <c r="U3" s="90"/>
    </row>
    <row r="4" spans="1:21" ht="14.25">
      <c r="A4" s="87" t="s">
        <v>90</v>
      </c>
      <c r="B4" s="88" t="s">
        <v>87</v>
      </c>
      <c r="C4" s="89" t="s">
        <v>88</v>
      </c>
      <c r="D4" s="89" t="s">
        <v>88</v>
      </c>
      <c r="E4" s="89"/>
      <c r="F4" s="89"/>
      <c r="G4" s="89"/>
      <c r="H4" s="89"/>
      <c r="I4" s="89"/>
      <c r="J4" s="90"/>
      <c r="K4" s="88"/>
      <c r="L4" s="89"/>
      <c r="M4" s="89"/>
      <c r="N4" s="89"/>
      <c r="O4" s="89"/>
      <c r="P4" s="89"/>
      <c r="Q4" s="89"/>
      <c r="R4" s="89"/>
      <c r="S4" s="89"/>
      <c r="T4" s="89"/>
      <c r="U4" s="90"/>
    </row>
    <row r="5" spans="1:21" ht="14.25">
      <c r="A5" s="87" t="s">
        <v>91</v>
      </c>
      <c r="B5" s="88" t="s">
        <v>87</v>
      </c>
      <c r="C5" s="89" t="s">
        <v>88</v>
      </c>
      <c r="D5" s="89" t="s">
        <v>88</v>
      </c>
      <c r="E5" s="89"/>
      <c r="F5" s="89"/>
      <c r="G5" s="89"/>
      <c r="H5" s="89"/>
      <c r="I5" s="89"/>
      <c r="J5" s="90"/>
      <c r="K5" s="88"/>
      <c r="L5" s="89"/>
      <c r="M5" s="89"/>
      <c r="N5" s="89"/>
      <c r="O5" s="89"/>
      <c r="P5" s="89"/>
      <c r="Q5" s="89"/>
      <c r="R5" s="89"/>
      <c r="S5" s="89"/>
      <c r="T5" s="89"/>
      <c r="U5" s="90"/>
    </row>
    <row r="6" spans="1:21" ht="14.25">
      <c r="A6" s="87" t="s">
        <v>92</v>
      </c>
      <c r="B6" s="88" t="s">
        <v>87</v>
      </c>
      <c r="C6" s="89" t="s">
        <v>88</v>
      </c>
      <c r="D6" s="89" t="s">
        <v>88</v>
      </c>
      <c r="E6" s="89"/>
      <c r="F6" s="89"/>
      <c r="G6" s="89"/>
      <c r="H6" s="89"/>
      <c r="I6" s="89"/>
      <c r="J6" s="90"/>
      <c r="K6" s="88"/>
      <c r="L6" s="89"/>
      <c r="M6" s="89"/>
      <c r="N6" s="89"/>
      <c r="O6" s="89"/>
      <c r="P6" s="89"/>
      <c r="Q6" s="89"/>
      <c r="R6" s="89"/>
      <c r="S6" s="89"/>
      <c r="T6" s="89"/>
      <c r="U6" s="90"/>
    </row>
    <row r="7" spans="1:21" ht="14.25">
      <c r="A7" s="87" t="s">
        <v>93</v>
      </c>
      <c r="B7" s="88" t="s">
        <v>87</v>
      </c>
      <c r="C7" s="89" t="s">
        <v>88</v>
      </c>
      <c r="D7" s="89" t="s">
        <v>88</v>
      </c>
      <c r="E7" s="89"/>
      <c r="F7" s="89"/>
      <c r="G7" s="89"/>
      <c r="H7" s="89"/>
      <c r="I7" s="89"/>
      <c r="J7" s="90"/>
      <c r="K7" s="88"/>
      <c r="L7" s="89"/>
      <c r="M7" s="89"/>
      <c r="N7" s="89"/>
      <c r="O7" s="89"/>
      <c r="P7" s="89"/>
      <c r="Q7" s="89"/>
      <c r="R7" s="89"/>
      <c r="S7" s="89"/>
      <c r="T7" s="89"/>
      <c r="U7" s="90"/>
    </row>
    <row r="8" spans="1:21" ht="14.25">
      <c r="A8" s="87" t="s">
        <v>94</v>
      </c>
      <c r="B8" s="88" t="s">
        <v>87</v>
      </c>
      <c r="C8" s="89" t="s">
        <v>88</v>
      </c>
      <c r="D8" s="89" t="s">
        <v>88</v>
      </c>
      <c r="E8" s="89"/>
      <c r="F8" s="89"/>
      <c r="G8" s="89"/>
      <c r="H8" s="89"/>
      <c r="I8" s="89"/>
      <c r="J8" s="90"/>
      <c r="K8" s="88"/>
      <c r="L8" s="89"/>
      <c r="M8" s="89"/>
      <c r="N8" s="89"/>
      <c r="O8" s="89"/>
      <c r="P8" s="89"/>
      <c r="Q8" s="89"/>
      <c r="R8" s="89"/>
      <c r="S8" s="89"/>
      <c r="T8" s="89"/>
      <c r="U8" s="90"/>
    </row>
    <row r="9" spans="1:21" ht="14.25">
      <c r="A9" s="87" t="s">
        <v>95</v>
      </c>
      <c r="B9" s="88" t="s">
        <v>87</v>
      </c>
      <c r="C9" s="89" t="s">
        <v>88</v>
      </c>
      <c r="D9" s="89" t="s">
        <v>88</v>
      </c>
      <c r="E9" s="89"/>
      <c r="F9" s="89"/>
      <c r="G9" s="89"/>
      <c r="H9" s="89"/>
      <c r="I9" s="89"/>
      <c r="J9" s="90"/>
      <c r="K9" s="88"/>
      <c r="L9" s="89"/>
      <c r="M9" s="89"/>
      <c r="N9" s="89"/>
      <c r="O9" s="89"/>
      <c r="P9" s="89"/>
      <c r="Q9" s="89"/>
      <c r="R9" s="89"/>
      <c r="S9" s="89"/>
      <c r="T9" s="89"/>
      <c r="U9" s="90"/>
    </row>
    <row r="10" spans="1:21" ht="14.25">
      <c r="A10" s="87" t="s">
        <v>96</v>
      </c>
      <c r="B10" s="88" t="s">
        <v>87</v>
      </c>
      <c r="C10" s="89" t="s">
        <v>88</v>
      </c>
      <c r="D10" s="89" t="s">
        <v>88</v>
      </c>
      <c r="E10" s="89"/>
      <c r="F10" s="89"/>
      <c r="G10" s="89"/>
      <c r="H10" s="89"/>
      <c r="I10" s="89"/>
      <c r="J10" s="90"/>
      <c r="K10" s="88"/>
      <c r="L10" s="89"/>
      <c r="M10" s="89"/>
      <c r="N10" s="89"/>
      <c r="O10" s="89"/>
      <c r="P10" s="89"/>
      <c r="Q10" s="89"/>
      <c r="R10" s="89"/>
      <c r="S10" s="89"/>
      <c r="T10" s="89"/>
      <c r="U10" s="90"/>
    </row>
    <row r="11" spans="1:21" ht="14.25">
      <c r="A11" s="87" t="s">
        <v>97</v>
      </c>
      <c r="B11" s="88" t="s">
        <v>87</v>
      </c>
      <c r="C11" s="89" t="s">
        <v>88</v>
      </c>
      <c r="D11" s="89" t="s">
        <v>88</v>
      </c>
      <c r="E11" s="89"/>
      <c r="F11" s="89"/>
      <c r="G11" s="89"/>
      <c r="H11" s="89"/>
      <c r="I11" s="89"/>
      <c r="J11" s="90"/>
      <c r="K11" s="88"/>
      <c r="L11" s="89"/>
      <c r="M11" s="89"/>
      <c r="N11" s="89"/>
      <c r="O11" s="89"/>
      <c r="P11" s="89"/>
      <c r="Q11" s="89"/>
      <c r="R11" s="89"/>
      <c r="S11" s="89"/>
      <c r="T11" s="89"/>
      <c r="U11" s="90"/>
    </row>
    <row r="12" spans="1:21" ht="14.25">
      <c r="A12" s="87" t="s">
        <v>98</v>
      </c>
      <c r="B12" s="88" t="s">
        <v>87</v>
      </c>
      <c r="C12" s="89" t="s">
        <v>88</v>
      </c>
      <c r="D12" s="89" t="s">
        <v>88</v>
      </c>
      <c r="E12" s="89"/>
      <c r="F12" s="89"/>
      <c r="G12" s="89"/>
      <c r="H12" s="89"/>
      <c r="I12" s="89"/>
      <c r="J12" s="90"/>
      <c r="K12" s="88"/>
      <c r="L12" s="89"/>
      <c r="M12" s="89"/>
      <c r="N12" s="89"/>
      <c r="O12" s="89"/>
      <c r="P12" s="89"/>
      <c r="Q12" s="89"/>
      <c r="R12" s="89"/>
      <c r="S12" s="89"/>
      <c r="T12" s="89"/>
      <c r="U12" s="90"/>
    </row>
    <row r="13" spans="1:21" ht="14.25">
      <c r="A13" s="87" t="s">
        <v>99</v>
      </c>
      <c r="B13" s="88" t="s">
        <v>87</v>
      </c>
      <c r="C13" s="89" t="s">
        <v>88</v>
      </c>
      <c r="D13" s="89" t="s">
        <v>88</v>
      </c>
      <c r="E13" s="89"/>
      <c r="F13" s="89"/>
      <c r="G13" s="89"/>
      <c r="H13" s="89"/>
      <c r="I13" s="89"/>
      <c r="J13" s="90"/>
      <c r="K13" s="88"/>
      <c r="L13" s="89"/>
      <c r="M13" s="89"/>
      <c r="N13" s="89"/>
      <c r="O13" s="89"/>
      <c r="P13" s="89"/>
      <c r="Q13" s="89"/>
      <c r="R13" s="89"/>
      <c r="S13" s="89"/>
      <c r="T13" s="89"/>
      <c r="U13" s="90"/>
    </row>
    <row r="14" spans="1:21" ht="14.25">
      <c r="A14" s="87" t="s">
        <v>100</v>
      </c>
      <c r="B14" s="88" t="s">
        <v>87</v>
      </c>
      <c r="C14" s="89" t="s">
        <v>88</v>
      </c>
      <c r="D14" s="89" t="s">
        <v>88</v>
      </c>
      <c r="E14" s="89"/>
      <c r="F14" s="89"/>
      <c r="G14" s="89"/>
      <c r="H14" s="89"/>
      <c r="I14" s="89"/>
      <c r="J14" s="90"/>
      <c r="K14" s="88"/>
      <c r="L14" s="89"/>
      <c r="M14" s="89"/>
      <c r="N14" s="89"/>
      <c r="O14" s="89"/>
      <c r="P14" s="89"/>
      <c r="Q14" s="89"/>
      <c r="R14" s="89"/>
      <c r="S14" s="89"/>
      <c r="T14" s="89"/>
      <c r="U14" s="90"/>
    </row>
    <row r="15" spans="1:21" ht="14.25">
      <c r="A15" s="87" t="s">
        <v>101</v>
      </c>
      <c r="B15" s="88" t="s">
        <v>87</v>
      </c>
      <c r="C15" s="89" t="s">
        <v>88</v>
      </c>
      <c r="D15" s="89" t="s">
        <v>88</v>
      </c>
      <c r="E15" s="89"/>
      <c r="F15" s="89"/>
      <c r="G15" s="89"/>
      <c r="H15" s="89"/>
      <c r="I15" s="89"/>
      <c r="J15" s="90"/>
      <c r="K15" s="88"/>
      <c r="L15" s="89"/>
      <c r="M15" s="89"/>
      <c r="N15" s="89"/>
      <c r="O15" s="89"/>
      <c r="P15" s="89"/>
      <c r="Q15" s="89"/>
      <c r="R15" s="89"/>
      <c r="S15" s="89"/>
      <c r="T15" s="89"/>
      <c r="U15" s="90"/>
    </row>
    <row r="16" spans="1:21" ht="14.25">
      <c r="A16" s="87" t="s">
        <v>102</v>
      </c>
      <c r="B16" s="88" t="s">
        <v>87</v>
      </c>
      <c r="C16" s="89" t="s">
        <v>88</v>
      </c>
      <c r="D16" s="89" t="s">
        <v>88</v>
      </c>
      <c r="E16" s="89"/>
      <c r="F16" s="89"/>
      <c r="G16" s="89"/>
      <c r="H16" s="89"/>
      <c r="I16" s="89"/>
      <c r="J16" s="90"/>
      <c r="K16" s="88"/>
      <c r="L16" s="89"/>
      <c r="M16" s="89"/>
      <c r="N16" s="89"/>
      <c r="O16" s="89"/>
      <c r="P16" s="89"/>
      <c r="Q16" s="89"/>
      <c r="R16" s="89"/>
      <c r="S16" s="89"/>
      <c r="T16" s="89"/>
      <c r="U16" s="90"/>
    </row>
    <row r="17" spans="1:21" ht="14.25">
      <c r="A17" s="87" t="s">
        <v>103</v>
      </c>
      <c r="B17" s="88" t="s">
        <v>87</v>
      </c>
      <c r="C17" s="89" t="s">
        <v>88</v>
      </c>
      <c r="D17" s="89" t="s">
        <v>88</v>
      </c>
      <c r="E17" s="89"/>
      <c r="F17" s="89"/>
      <c r="G17" s="89"/>
      <c r="H17" s="89"/>
      <c r="I17" s="89"/>
      <c r="J17" s="90"/>
      <c r="K17" s="88"/>
      <c r="L17" s="89">
        <v>1</v>
      </c>
      <c r="M17" s="89"/>
      <c r="N17" s="89"/>
      <c r="O17" s="89"/>
      <c r="P17" s="89"/>
      <c r="Q17" s="89"/>
      <c r="R17" s="89"/>
      <c r="S17" s="89"/>
      <c r="T17" s="89"/>
      <c r="U17" s="90"/>
    </row>
    <row r="18" spans="1:21" ht="14.25">
      <c r="A18" s="87" t="s">
        <v>104</v>
      </c>
      <c r="B18" s="88" t="s">
        <v>87</v>
      </c>
      <c r="C18" s="89" t="s">
        <v>88</v>
      </c>
      <c r="D18" s="89" t="s">
        <v>88</v>
      </c>
      <c r="E18" s="89"/>
      <c r="F18" s="89"/>
      <c r="G18" s="89"/>
      <c r="H18" s="89"/>
      <c r="I18" s="89"/>
      <c r="J18" s="90"/>
      <c r="K18" s="88"/>
      <c r="L18" s="89"/>
      <c r="M18" s="89"/>
      <c r="N18" s="89"/>
      <c r="O18" s="89"/>
      <c r="P18" s="89"/>
      <c r="Q18" s="89"/>
      <c r="R18" s="89"/>
      <c r="S18" s="89"/>
      <c r="T18" s="89"/>
      <c r="U18" s="90" t="s">
        <v>105</v>
      </c>
    </row>
    <row r="19" spans="1:21" ht="14.25">
      <c r="A19" s="87" t="s">
        <v>106</v>
      </c>
      <c r="B19" s="88" t="s">
        <v>87</v>
      </c>
      <c r="C19" s="89" t="s">
        <v>88</v>
      </c>
      <c r="D19" s="89" t="s">
        <v>88</v>
      </c>
      <c r="E19" s="89"/>
      <c r="F19" s="89"/>
      <c r="G19" s="89"/>
      <c r="H19" s="89"/>
      <c r="I19" s="89"/>
      <c r="J19" s="90"/>
      <c r="K19" s="88"/>
      <c r="L19" s="89"/>
      <c r="M19" s="89"/>
      <c r="N19" s="89"/>
      <c r="O19" s="89"/>
      <c r="P19" s="89"/>
      <c r="Q19" s="89"/>
      <c r="R19" s="89"/>
      <c r="S19" s="89"/>
      <c r="T19" s="89"/>
      <c r="U19" s="90"/>
    </row>
    <row r="20" spans="1:21" ht="14.25">
      <c r="A20" s="87" t="s">
        <v>107</v>
      </c>
      <c r="B20" s="88" t="s">
        <v>87</v>
      </c>
      <c r="C20" s="89" t="s">
        <v>88</v>
      </c>
      <c r="D20" s="89" t="s">
        <v>88</v>
      </c>
      <c r="E20" s="89"/>
      <c r="F20" s="89"/>
      <c r="G20" s="89"/>
      <c r="H20" s="89"/>
      <c r="I20" s="89"/>
      <c r="J20" s="90"/>
      <c r="K20" s="88"/>
      <c r="L20" s="89"/>
      <c r="M20" s="89"/>
      <c r="N20" s="89"/>
      <c r="O20" s="89"/>
      <c r="P20" s="89"/>
      <c r="Q20" s="89"/>
      <c r="R20" s="89"/>
      <c r="S20" s="89"/>
      <c r="T20" s="89"/>
      <c r="U20" s="90"/>
    </row>
    <row r="21" spans="1:21" ht="14.25">
      <c r="A21" s="87" t="s">
        <v>108</v>
      </c>
      <c r="B21" s="88" t="s">
        <v>87</v>
      </c>
      <c r="C21" s="89" t="s">
        <v>88</v>
      </c>
      <c r="D21" s="89" t="s">
        <v>88</v>
      </c>
      <c r="E21" s="89"/>
      <c r="F21" s="89"/>
      <c r="G21" s="89"/>
      <c r="H21" s="89"/>
      <c r="I21" s="89"/>
      <c r="J21" s="90"/>
      <c r="K21" s="88"/>
      <c r="L21" s="89"/>
      <c r="M21" s="89"/>
      <c r="N21" s="89"/>
      <c r="O21" s="89"/>
      <c r="P21" s="89"/>
      <c r="Q21" s="89"/>
      <c r="R21" s="89"/>
      <c r="S21" s="89"/>
      <c r="T21" s="89"/>
      <c r="U21" s="90"/>
    </row>
    <row r="22" spans="1:21" ht="14.25">
      <c r="A22" s="87" t="s">
        <v>109</v>
      </c>
      <c r="B22" s="88" t="s">
        <v>87</v>
      </c>
      <c r="C22" s="89" t="s">
        <v>88</v>
      </c>
      <c r="D22" s="89" t="s">
        <v>88</v>
      </c>
      <c r="E22" s="89"/>
      <c r="F22" s="89"/>
      <c r="G22" s="89"/>
      <c r="H22" s="89"/>
      <c r="I22" s="89"/>
      <c r="J22" s="90"/>
      <c r="K22" s="88"/>
      <c r="L22" s="89"/>
      <c r="M22" s="89"/>
      <c r="N22" s="89"/>
      <c r="O22" s="89"/>
      <c r="P22" s="89"/>
      <c r="Q22" s="89"/>
      <c r="R22" s="89"/>
      <c r="S22" s="89"/>
      <c r="T22" s="89"/>
      <c r="U22" s="90"/>
    </row>
    <row r="23" spans="1:21" ht="14.25">
      <c r="A23" s="87" t="s">
        <v>110</v>
      </c>
      <c r="B23" s="88" t="s">
        <v>87</v>
      </c>
      <c r="C23" s="89" t="s">
        <v>88</v>
      </c>
      <c r="D23" s="89" t="s">
        <v>88</v>
      </c>
      <c r="E23" s="89"/>
      <c r="F23" s="89"/>
      <c r="G23" s="89"/>
      <c r="H23" s="89"/>
      <c r="I23" s="89"/>
      <c r="J23" s="90"/>
      <c r="K23" s="88"/>
      <c r="L23" s="89"/>
      <c r="M23" s="89"/>
      <c r="N23" s="89"/>
      <c r="O23" s="89"/>
      <c r="P23" s="89"/>
      <c r="Q23" s="89"/>
      <c r="R23" s="89"/>
      <c r="S23" s="89"/>
      <c r="T23" s="89"/>
      <c r="U23" s="90"/>
    </row>
    <row r="24" spans="1:21" ht="14.25">
      <c r="A24" s="87" t="s">
        <v>111</v>
      </c>
      <c r="B24" s="88" t="s">
        <v>87</v>
      </c>
      <c r="C24" s="89" t="s">
        <v>88</v>
      </c>
      <c r="D24" s="89" t="s">
        <v>88</v>
      </c>
      <c r="E24" s="89"/>
      <c r="F24" s="89"/>
      <c r="G24" s="89"/>
      <c r="H24" s="89"/>
      <c r="I24" s="89"/>
      <c r="J24" s="90"/>
      <c r="K24" s="88"/>
      <c r="L24" s="89"/>
      <c r="M24" s="89"/>
      <c r="N24" s="89"/>
      <c r="O24" s="89"/>
      <c r="P24" s="89"/>
      <c r="Q24" s="89"/>
      <c r="R24" s="89"/>
      <c r="S24" s="89"/>
      <c r="T24" s="89"/>
      <c r="U24" s="90"/>
    </row>
    <row r="25" spans="1:21" ht="14.25">
      <c r="A25" s="87" t="s">
        <v>112</v>
      </c>
      <c r="B25" s="88" t="s">
        <v>87</v>
      </c>
      <c r="C25" s="89" t="s">
        <v>88</v>
      </c>
      <c r="D25" s="89" t="s">
        <v>88</v>
      </c>
      <c r="E25" s="89"/>
      <c r="F25" s="89"/>
      <c r="G25" s="89"/>
      <c r="H25" s="89"/>
      <c r="I25" s="89"/>
      <c r="J25" s="90"/>
      <c r="K25" s="88"/>
      <c r="L25" s="89"/>
      <c r="M25" s="89"/>
      <c r="N25" s="89"/>
      <c r="O25" s="89"/>
      <c r="P25" s="89"/>
      <c r="Q25" s="89"/>
      <c r="R25" s="89"/>
      <c r="S25" s="89"/>
      <c r="T25" s="89"/>
      <c r="U25" s="90"/>
    </row>
    <row r="26" spans="1:21" ht="14.25">
      <c r="A26" s="87" t="s">
        <v>113</v>
      </c>
      <c r="B26" s="88" t="s">
        <v>87</v>
      </c>
      <c r="C26" s="89" t="s">
        <v>88</v>
      </c>
      <c r="D26" s="89" t="s">
        <v>88</v>
      </c>
      <c r="E26" s="89"/>
      <c r="F26" s="89"/>
      <c r="G26" s="89"/>
      <c r="H26" s="89"/>
      <c r="I26" s="89"/>
      <c r="J26" s="90"/>
      <c r="K26" s="88"/>
      <c r="L26" s="89"/>
      <c r="M26" s="89"/>
      <c r="N26" s="89"/>
      <c r="O26" s="89"/>
      <c r="P26" s="89"/>
      <c r="Q26" s="89"/>
      <c r="R26" s="89"/>
      <c r="S26" s="89"/>
      <c r="T26" s="89"/>
      <c r="U26" s="90"/>
    </row>
    <row r="27" spans="1:21" ht="14.25">
      <c r="A27" s="87" t="s">
        <v>114</v>
      </c>
      <c r="B27" s="88" t="s">
        <v>87</v>
      </c>
      <c r="C27" s="89" t="s">
        <v>88</v>
      </c>
      <c r="D27" s="89" t="s">
        <v>88</v>
      </c>
      <c r="E27" s="89"/>
      <c r="F27" s="89"/>
      <c r="G27" s="89"/>
      <c r="H27" s="89"/>
      <c r="I27" s="89"/>
      <c r="J27" s="90"/>
      <c r="K27" s="88"/>
      <c r="L27" s="89"/>
      <c r="M27" s="89"/>
      <c r="N27" s="89"/>
      <c r="O27" s="89"/>
      <c r="P27" s="89"/>
      <c r="Q27" s="89"/>
      <c r="R27" s="89"/>
      <c r="S27" s="89"/>
      <c r="T27" s="89"/>
      <c r="U27" s="90" t="s">
        <v>115</v>
      </c>
    </row>
    <row r="28" spans="1:21" ht="14.25">
      <c r="A28" s="87" t="s">
        <v>116</v>
      </c>
      <c r="B28" s="88" t="s">
        <v>87</v>
      </c>
      <c r="C28" s="89" t="s">
        <v>88</v>
      </c>
      <c r="D28" s="89" t="s">
        <v>88</v>
      </c>
      <c r="E28" s="89"/>
      <c r="F28" s="89"/>
      <c r="G28" s="89"/>
      <c r="H28" s="89"/>
      <c r="I28" s="89"/>
      <c r="J28" s="90"/>
      <c r="K28" s="88"/>
      <c r="L28" s="89"/>
      <c r="M28" s="89"/>
      <c r="N28" s="89"/>
      <c r="O28" s="89"/>
      <c r="P28" s="89"/>
      <c r="Q28" s="89"/>
      <c r="R28" s="89"/>
      <c r="S28" s="89"/>
      <c r="T28" s="89"/>
      <c r="U28" s="90"/>
    </row>
    <row r="29" spans="1:21" ht="14.25">
      <c r="A29" s="87" t="s">
        <v>117</v>
      </c>
      <c r="B29" s="88" t="s">
        <v>87</v>
      </c>
      <c r="C29" s="89" t="s">
        <v>88</v>
      </c>
      <c r="D29" s="89" t="s">
        <v>88</v>
      </c>
      <c r="E29" s="89"/>
      <c r="F29" s="89"/>
      <c r="G29" s="89"/>
      <c r="H29" s="89"/>
      <c r="I29" s="89"/>
      <c r="J29" s="90"/>
      <c r="K29" s="88"/>
      <c r="L29" s="89"/>
      <c r="M29" s="89"/>
      <c r="N29" s="89"/>
      <c r="O29" s="89"/>
      <c r="P29" s="89"/>
      <c r="Q29" s="89"/>
      <c r="R29" s="89"/>
      <c r="S29" s="89"/>
      <c r="T29" s="89"/>
      <c r="U29" s="90" t="s">
        <v>118</v>
      </c>
    </row>
    <row r="30" spans="1:21" ht="14.25">
      <c r="A30" s="87" t="s">
        <v>119</v>
      </c>
      <c r="B30" s="88" t="s">
        <v>87</v>
      </c>
      <c r="C30" s="89" t="s">
        <v>88</v>
      </c>
      <c r="D30" s="89" t="s">
        <v>88</v>
      </c>
      <c r="E30" s="89"/>
      <c r="F30" s="89"/>
      <c r="G30" s="89"/>
      <c r="H30" s="89"/>
      <c r="I30" s="89"/>
      <c r="J30" s="90"/>
      <c r="K30" s="88"/>
      <c r="L30" s="89"/>
      <c r="M30" s="89"/>
      <c r="N30" s="89"/>
      <c r="O30" s="89"/>
      <c r="P30" s="89"/>
      <c r="Q30" s="89"/>
      <c r="R30" s="89"/>
      <c r="S30" s="89"/>
      <c r="T30" s="89"/>
      <c r="U30" s="90"/>
    </row>
    <row r="31" spans="1:21" ht="14.25">
      <c r="A31" s="87" t="s">
        <v>120</v>
      </c>
      <c r="B31" s="88" t="s">
        <v>87</v>
      </c>
      <c r="C31" s="89" t="s">
        <v>88</v>
      </c>
      <c r="D31" s="89" t="s">
        <v>88</v>
      </c>
      <c r="E31" s="89"/>
      <c r="F31" s="89"/>
      <c r="G31" s="89"/>
      <c r="H31" s="89"/>
      <c r="I31" s="89"/>
      <c r="J31" s="90"/>
      <c r="K31" s="88"/>
      <c r="L31" s="89"/>
      <c r="M31" s="89"/>
      <c r="N31" s="89"/>
      <c r="O31" s="89"/>
      <c r="P31" s="89"/>
      <c r="Q31" s="89"/>
      <c r="R31" s="89"/>
      <c r="S31" s="89"/>
      <c r="T31" s="89"/>
      <c r="U31" s="90"/>
    </row>
    <row r="32" spans="1:21" ht="14.25">
      <c r="A32" s="87" t="s">
        <v>121</v>
      </c>
      <c r="B32" s="88" t="s">
        <v>87</v>
      </c>
      <c r="C32" s="89" t="s">
        <v>88</v>
      </c>
      <c r="D32" s="89" t="s">
        <v>88</v>
      </c>
      <c r="E32" s="89"/>
      <c r="F32" s="89"/>
      <c r="G32" s="89"/>
      <c r="H32" s="89"/>
      <c r="I32" s="89"/>
      <c r="J32" s="90"/>
      <c r="K32" s="88"/>
      <c r="L32" s="89"/>
      <c r="M32" s="89"/>
      <c r="N32" s="89"/>
      <c r="O32" s="89"/>
      <c r="P32" s="89"/>
      <c r="Q32" s="89"/>
      <c r="R32" s="89"/>
      <c r="S32" s="89"/>
      <c r="T32" s="89"/>
      <c r="U32" s="90"/>
    </row>
    <row r="33" spans="1:21" ht="14.25">
      <c r="A33" s="87" t="s">
        <v>122</v>
      </c>
      <c r="B33" s="88" t="s">
        <v>87</v>
      </c>
      <c r="C33" s="89" t="s">
        <v>88</v>
      </c>
      <c r="D33" s="89" t="s">
        <v>88</v>
      </c>
      <c r="E33" s="89"/>
      <c r="F33" s="89"/>
      <c r="G33" s="89"/>
      <c r="H33" s="89"/>
      <c r="I33" s="89"/>
      <c r="J33" s="90"/>
      <c r="K33" s="88"/>
      <c r="L33" s="89"/>
      <c r="M33" s="89"/>
      <c r="N33" s="89"/>
      <c r="O33" s="89"/>
      <c r="P33" s="89"/>
      <c r="Q33" s="89"/>
      <c r="R33" s="89"/>
      <c r="S33" s="89"/>
      <c r="T33" s="89"/>
      <c r="U33" s="90"/>
    </row>
    <row r="34" spans="1:21" ht="14.25">
      <c r="A34" s="87" t="s">
        <v>123</v>
      </c>
      <c r="B34" s="88" t="s">
        <v>87</v>
      </c>
      <c r="C34" s="89" t="s">
        <v>88</v>
      </c>
      <c r="D34" s="89" t="s">
        <v>88</v>
      </c>
      <c r="E34" s="89"/>
      <c r="F34" s="89"/>
      <c r="G34" s="89"/>
      <c r="H34" s="89"/>
      <c r="I34" s="89"/>
      <c r="J34" s="90"/>
      <c r="K34" s="88"/>
      <c r="L34" s="89"/>
      <c r="M34" s="89"/>
      <c r="N34" s="89"/>
      <c r="O34" s="89"/>
      <c r="P34" s="89"/>
      <c r="Q34" s="89"/>
      <c r="R34" s="89"/>
      <c r="S34" s="89"/>
      <c r="T34" s="89"/>
      <c r="U34" s="90"/>
    </row>
    <row r="35" spans="1:21" ht="14.25">
      <c r="A35" s="87" t="s">
        <v>124</v>
      </c>
      <c r="B35" s="88" t="s">
        <v>87</v>
      </c>
      <c r="C35" s="89" t="s">
        <v>88</v>
      </c>
      <c r="D35" s="89" t="s">
        <v>88</v>
      </c>
      <c r="E35" s="89"/>
      <c r="F35" s="89"/>
      <c r="G35" s="89"/>
      <c r="H35" s="89"/>
      <c r="I35" s="89"/>
      <c r="J35" s="90"/>
      <c r="K35" s="88"/>
      <c r="L35" s="89"/>
      <c r="M35" s="89"/>
      <c r="N35" s="89"/>
      <c r="O35" s="89"/>
      <c r="P35" s="89"/>
      <c r="Q35" s="89"/>
      <c r="R35" s="89"/>
      <c r="S35" s="89"/>
      <c r="T35" s="89"/>
      <c r="U35" s="90"/>
    </row>
    <row r="36" spans="1:21" ht="14.25">
      <c r="A36" s="87" t="s">
        <v>125</v>
      </c>
      <c r="B36" s="88" t="s">
        <v>87</v>
      </c>
      <c r="C36" s="89" t="s">
        <v>88</v>
      </c>
      <c r="D36" s="89" t="s">
        <v>88</v>
      </c>
      <c r="E36" s="89"/>
      <c r="F36" s="89"/>
      <c r="G36" s="89"/>
      <c r="H36" s="89"/>
      <c r="I36" s="89"/>
      <c r="J36" s="90"/>
      <c r="K36" s="88"/>
      <c r="L36" s="89"/>
      <c r="M36" s="89"/>
      <c r="N36" s="89"/>
      <c r="O36" s="89"/>
      <c r="P36" s="89"/>
      <c r="Q36" s="89"/>
      <c r="R36" s="89"/>
      <c r="S36" s="89"/>
      <c r="T36" s="89"/>
      <c r="U36" s="90"/>
    </row>
    <row r="37" spans="1:21" ht="14.25">
      <c r="A37" s="87" t="s">
        <v>126</v>
      </c>
      <c r="B37" s="88" t="s">
        <v>87</v>
      </c>
      <c r="C37" s="89" t="s">
        <v>88</v>
      </c>
      <c r="D37" s="89" t="s">
        <v>88</v>
      </c>
      <c r="E37" s="89"/>
      <c r="F37" s="89"/>
      <c r="G37" s="89"/>
      <c r="H37" s="89"/>
      <c r="I37" s="89"/>
      <c r="J37" s="90"/>
      <c r="K37" s="88"/>
      <c r="L37" s="89"/>
      <c r="M37" s="89"/>
      <c r="N37" s="89"/>
      <c r="O37" s="89"/>
      <c r="P37" s="89"/>
      <c r="Q37" s="89"/>
      <c r="R37" s="89"/>
      <c r="S37" s="89"/>
      <c r="T37" s="89"/>
      <c r="U37" s="90"/>
    </row>
    <row r="38" spans="1:21" ht="14.25">
      <c r="A38" s="87" t="s">
        <v>127</v>
      </c>
      <c r="B38" s="88" t="s">
        <v>128</v>
      </c>
      <c r="C38" s="89" t="s">
        <v>88</v>
      </c>
      <c r="D38" s="89" t="s">
        <v>88</v>
      </c>
      <c r="E38" s="89"/>
      <c r="F38" s="89"/>
      <c r="G38" s="89"/>
      <c r="H38" s="89"/>
      <c r="I38" s="89"/>
      <c r="J38" s="90"/>
      <c r="K38" s="88"/>
      <c r="L38" s="89"/>
      <c r="M38" s="89"/>
      <c r="N38" s="89"/>
      <c r="O38" s="89"/>
      <c r="P38" s="89"/>
      <c r="Q38" s="89"/>
      <c r="R38" s="89"/>
      <c r="S38" s="89"/>
      <c r="T38" s="89"/>
      <c r="U38" s="90"/>
    </row>
    <row r="39" spans="1:21" ht="14.25">
      <c r="A39" s="87" t="s">
        <v>129</v>
      </c>
      <c r="B39" s="88" t="s">
        <v>87</v>
      </c>
      <c r="C39" s="89" t="s">
        <v>88</v>
      </c>
      <c r="D39" s="89" t="s">
        <v>88</v>
      </c>
      <c r="E39" s="89"/>
      <c r="F39" s="89"/>
      <c r="G39" s="89"/>
      <c r="H39" s="89"/>
      <c r="I39" s="89"/>
      <c r="J39" s="90"/>
      <c r="K39" s="88"/>
      <c r="L39" s="89"/>
      <c r="M39" s="89"/>
      <c r="N39" s="89"/>
      <c r="O39" s="89"/>
      <c r="P39" s="89"/>
      <c r="Q39" s="89"/>
      <c r="R39" s="89"/>
      <c r="S39" s="89"/>
      <c r="T39" s="89"/>
      <c r="U39" s="90"/>
    </row>
    <row r="40" spans="1:21" ht="14.25">
      <c r="A40" s="87" t="s">
        <v>130</v>
      </c>
      <c r="B40" s="88" t="s">
        <v>87</v>
      </c>
      <c r="C40" s="89" t="s">
        <v>88</v>
      </c>
      <c r="D40" s="89" t="s">
        <v>88</v>
      </c>
      <c r="E40" s="89"/>
      <c r="F40" s="89"/>
      <c r="G40" s="89"/>
      <c r="H40" s="89"/>
      <c r="I40" s="89"/>
      <c r="J40" s="90"/>
      <c r="K40" s="88"/>
      <c r="L40" s="89"/>
      <c r="M40" s="89"/>
      <c r="N40" s="89"/>
      <c r="O40" s="89"/>
      <c r="P40" s="89"/>
      <c r="Q40" s="89"/>
      <c r="R40" s="89"/>
      <c r="S40" s="89"/>
      <c r="T40" s="89"/>
      <c r="U40" s="90"/>
    </row>
    <row r="41" spans="1:21" ht="14.25">
      <c r="A41" s="87" t="s">
        <v>131</v>
      </c>
      <c r="B41" s="88" t="s">
        <v>87</v>
      </c>
      <c r="C41" s="89" t="s">
        <v>88</v>
      </c>
      <c r="D41" s="89" t="s">
        <v>88</v>
      </c>
      <c r="E41" s="89"/>
      <c r="F41" s="89"/>
      <c r="G41" s="89"/>
      <c r="H41" s="89"/>
      <c r="I41" s="89"/>
      <c r="J41" s="90"/>
      <c r="K41" s="88"/>
      <c r="L41" s="89"/>
      <c r="M41" s="89"/>
      <c r="N41" s="89"/>
      <c r="O41" s="89"/>
      <c r="P41" s="89"/>
      <c r="Q41" s="89"/>
      <c r="R41" s="89"/>
      <c r="S41" s="89"/>
      <c r="T41" s="89"/>
      <c r="U41" s="90"/>
    </row>
    <row r="42" spans="1:21" ht="14.25">
      <c r="A42" s="87" t="s">
        <v>132</v>
      </c>
      <c r="B42" s="88" t="s">
        <v>133</v>
      </c>
      <c r="C42" s="89" t="s">
        <v>134</v>
      </c>
      <c r="D42" s="89" t="s">
        <v>88</v>
      </c>
      <c r="E42" s="89"/>
      <c r="F42" s="89" t="s">
        <v>88</v>
      </c>
      <c r="G42" s="89" t="s">
        <v>88</v>
      </c>
      <c r="H42" s="89" t="s">
        <v>88</v>
      </c>
      <c r="I42" s="89"/>
      <c r="J42" s="90"/>
      <c r="K42" s="88"/>
      <c r="L42" s="89"/>
      <c r="M42" s="89"/>
      <c r="N42" s="89"/>
      <c r="O42" s="89">
        <v>1</v>
      </c>
      <c r="P42" s="89"/>
      <c r="Q42" s="89"/>
      <c r="R42" s="89"/>
      <c r="S42" s="89"/>
      <c r="T42" s="89"/>
      <c r="U42" s="90"/>
    </row>
    <row r="43" spans="1:21" ht="14.25">
      <c r="A43" s="87" t="s">
        <v>135</v>
      </c>
      <c r="B43" s="88" t="s">
        <v>87</v>
      </c>
      <c r="C43" s="89" t="s">
        <v>88</v>
      </c>
      <c r="D43" s="89" t="s">
        <v>88</v>
      </c>
      <c r="E43" s="89"/>
      <c r="F43" s="89"/>
      <c r="G43" s="89"/>
      <c r="H43" s="89"/>
      <c r="I43" s="89"/>
      <c r="J43" s="90"/>
      <c r="K43" s="88"/>
      <c r="L43" s="89"/>
      <c r="M43" s="89"/>
      <c r="N43" s="89"/>
      <c r="O43" s="89"/>
      <c r="P43" s="89"/>
      <c r="Q43" s="89"/>
      <c r="R43" s="89"/>
      <c r="S43" s="89"/>
      <c r="T43" s="89"/>
      <c r="U43" s="90"/>
    </row>
    <row r="44" spans="1:21" ht="14.25">
      <c r="A44" s="87" t="s">
        <v>136</v>
      </c>
      <c r="B44" s="88" t="s">
        <v>87</v>
      </c>
      <c r="C44" s="89" t="s">
        <v>88</v>
      </c>
      <c r="D44" s="89" t="s">
        <v>88</v>
      </c>
      <c r="E44" s="89"/>
      <c r="F44" s="89"/>
      <c r="G44" s="89"/>
      <c r="H44" s="89"/>
      <c r="I44" s="89"/>
      <c r="J44" s="90"/>
      <c r="K44" s="88"/>
      <c r="L44" s="89"/>
      <c r="M44" s="89"/>
      <c r="N44" s="89"/>
      <c r="O44" s="89"/>
      <c r="P44" s="89"/>
      <c r="Q44" s="89"/>
      <c r="R44" s="89"/>
      <c r="S44" s="89"/>
      <c r="T44" s="89"/>
      <c r="U44" s="90"/>
    </row>
    <row r="45" spans="1:21" ht="14.25">
      <c r="A45" s="87" t="s">
        <v>137</v>
      </c>
      <c r="B45" s="88" t="s">
        <v>87</v>
      </c>
      <c r="C45" s="89" t="s">
        <v>88</v>
      </c>
      <c r="D45" s="89" t="s">
        <v>88</v>
      </c>
      <c r="E45" s="89"/>
      <c r="F45" s="89"/>
      <c r="G45" s="89"/>
      <c r="H45" s="89"/>
      <c r="I45" s="89"/>
      <c r="J45" s="90"/>
      <c r="K45" s="88"/>
      <c r="L45" s="89"/>
      <c r="M45" s="89"/>
      <c r="N45" s="89"/>
      <c r="O45" s="89"/>
      <c r="P45" s="89"/>
      <c r="Q45" s="89"/>
      <c r="R45" s="89"/>
      <c r="S45" s="89"/>
      <c r="T45" s="89"/>
      <c r="U45" s="90"/>
    </row>
    <row r="46" spans="1:21" ht="14.25">
      <c r="A46" s="87" t="s">
        <v>138</v>
      </c>
      <c r="B46" s="88" t="s">
        <v>87</v>
      </c>
      <c r="C46" s="89" t="s">
        <v>88</v>
      </c>
      <c r="D46" s="89" t="s">
        <v>88</v>
      </c>
      <c r="E46" s="89"/>
      <c r="F46" s="89"/>
      <c r="G46" s="89"/>
      <c r="H46" s="89"/>
      <c r="I46" s="89"/>
      <c r="J46" s="90"/>
      <c r="K46" s="88"/>
      <c r="L46" s="89"/>
      <c r="M46" s="89"/>
      <c r="N46" s="89"/>
      <c r="O46" s="89"/>
      <c r="P46" s="89"/>
      <c r="Q46" s="89"/>
      <c r="R46" s="89"/>
      <c r="S46" s="89"/>
      <c r="T46" s="89"/>
      <c r="U46" s="90"/>
    </row>
    <row r="47" spans="1:21" ht="14.25">
      <c r="A47" s="87" t="s">
        <v>139</v>
      </c>
      <c r="B47" s="88" t="s">
        <v>87</v>
      </c>
      <c r="C47" s="89" t="s">
        <v>88</v>
      </c>
      <c r="D47" s="89" t="s">
        <v>88</v>
      </c>
      <c r="E47" s="89"/>
      <c r="F47" s="89"/>
      <c r="G47" s="89"/>
      <c r="H47" s="89"/>
      <c r="I47" s="89"/>
      <c r="J47" s="90"/>
      <c r="K47" s="88"/>
      <c r="L47" s="89"/>
      <c r="M47" s="89"/>
      <c r="N47" s="89"/>
      <c r="O47" s="89"/>
      <c r="P47" s="89"/>
      <c r="Q47" s="89"/>
      <c r="R47" s="89"/>
      <c r="S47" s="89"/>
      <c r="T47" s="89"/>
      <c r="U47" s="90"/>
    </row>
    <row r="48" spans="1:21" ht="14.25">
      <c r="A48" s="87" t="s">
        <v>140</v>
      </c>
      <c r="B48" s="88" t="s">
        <v>87</v>
      </c>
      <c r="C48" s="89" t="s">
        <v>88</v>
      </c>
      <c r="D48" s="89" t="s">
        <v>88</v>
      </c>
      <c r="E48" s="89"/>
      <c r="F48" s="89"/>
      <c r="G48" s="89"/>
      <c r="H48" s="89"/>
      <c r="I48" s="89"/>
      <c r="J48" s="90"/>
      <c r="K48" s="88"/>
      <c r="L48" s="89"/>
      <c r="M48" s="89"/>
      <c r="N48" s="89"/>
      <c r="O48" s="89"/>
      <c r="P48" s="89"/>
      <c r="Q48" s="89"/>
      <c r="R48" s="89"/>
      <c r="S48" s="89"/>
      <c r="T48" s="89"/>
      <c r="U48" s="90"/>
    </row>
    <row r="49" spans="1:21" ht="14.25">
      <c r="A49" s="87" t="s">
        <v>141</v>
      </c>
      <c r="B49" s="88" t="s">
        <v>87</v>
      </c>
      <c r="C49" s="89" t="s">
        <v>88</v>
      </c>
      <c r="D49" s="89" t="s">
        <v>88</v>
      </c>
      <c r="E49" s="89"/>
      <c r="F49" s="89"/>
      <c r="G49" s="89"/>
      <c r="H49" s="89"/>
      <c r="I49" s="89"/>
      <c r="J49" s="90"/>
      <c r="K49" s="88"/>
      <c r="L49" s="89"/>
      <c r="M49" s="89"/>
      <c r="N49" s="89"/>
      <c r="O49" s="89"/>
      <c r="P49" s="89"/>
      <c r="Q49" s="89"/>
      <c r="R49" s="89"/>
      <c r="S49" s="89"/>
      <c r="T49" s="89"/>
      <c r="U49" s="90"/>
    </row>
    <row r="50" spans="1:21" ht="14.25">
      <c r="A50" s="87" t="s">
        <v>142</v>
      </c>
      <c r="B50" s="88" t="s">
        <v>87</v>
      </c>
      <c r="C50" s="89" t="s">
        <v>88</v>
      </c>
      <c r="D50" s="89" t="s">
        <v>88</v>
      </c>
      <c r="E50" s="89"/>
      <c r="F50" s="89"/>
      <c r="G50" s="89"/>
      <c r="H50" s="89"/>
      <c r="I50" s="89"/>
      <c r="J50" s="90"/>
      <c r="K50" s="88"/>
      <c r="L50" s="89"/>
      <c r="M50" s="89"/>
      <c r="N50" s="89"/>
      <c r="O50" s="89"/>
      <c r="P50" s="89"/>
      <c r="Q50" s="89"/>
      <c r="R50" s="89"/>
      <c r="S50" s="89"/>
      <c r="T50" s="89"/>
      <c r="U50" s="90"/>
    </row>
    <row r="51" spans="1:21" ht="14.25">
      <c r="A51" s="87" t="s">
        <v>143</v>
      </c>
      <c r="B51" s="88" t="s">
        <v>87</v>
      </c>
      <c r="C51" s="89" t="s">
        <v>88</v>
      </c>
      <c r="D51" s="89" t="s">
        <v>88</v>
      </c>
      <c r="E51" s="89"/>
      <c r="F51" s="89"/>
      <c r="G51" s="89"/>
      <c r="H51" s="89"/>
      <c r="I51" s="89"/>
      <c r="J51" s="90"/>
      <c r="K51" s="88"/>
      <c r="L51" s="89"/>
      <c r="M51" s="89"/>
      <c r="N51" s="89"/>
      <c r="O51" s="89"/>
      <c r="P51" s="89"/>
      <c r="Q51" s="89"/>
      <c r="R51" s="89"/>
      <c r="S51" s="89"/>
      <c r="T51" s="89"/>
      <c r="U51" s="90"/>
    </row>
    <row r="52" spans="1:21" ht="14.25">
      <c r="A52" s="87" t="s">
        <v>144</v>
      </c>
      <c r="B52" s="88" t="s">
        <v>87</v>
      </c>
      <c r="C52" s="89" t="s">
        <v>88</v>
      </c>
      <c r="D52" s="89" t="s">
        <v>88</v>
      </c>
      <c r="E52" s="89"/>
      <c r="F52" s="89"/>
      <c r="G52" s="89"/>
      <c r="H52" s="89"/>
      <c r="I52" s="89"/>
      <c r="J52" s="90"/>
      <c r="K52" s="88"/>
      <c r="L52" s="89"/>
      <c r="M52" s="89"/>
      <c r="N52" s="89"/>
      <c r="O52" s="89"/>
      <c r="P52" s="89"/>
      <c r="Q52" s="89"/>
      <c r="R52" s="89"/>
      <c r="S52" s="89"/>
      <c r="T52" s="89"/>
      <c r="U52" s="90"/>
    </row>
    <row r="53" spans="1:21" ht="14.25">
      <c r="A53" s="87" t="s">
        <v>145</v>
      </c>
      <c r="B53" s="88" t="s">
        <v>87</v>
      </c>
      <c r="C53" s="89" t="s">
        <v>88</v>
      </c>
      <c r="D53" s="89" t="s">
        <v>88</v>
      </c>
      <c r="E53" s="89"/>
      <c r="F53" s="89"/>
      <c r="G53" s="89"/>
      <c r="H53" s="89"/>
      <c r="I53" s="89"/>
      <c r="J53" s="90"/>
      <c r="K53" s="88"/>
      <c r="L53" s="89"/>
      <c r="M53" s="89"/>
      <c r="N53" s="89"/>
      <c r="O53" s="89"/>
      <c r="P53" s="89"/>
      <c r="Q53" s="89"/>
      <c r="R53" s="89"/>
      <c r="S53" s="89"/>
      <c r="T53" s="89"/>
      <c r="U53" s="90"/>
    </row>
    <row r="54" spans="1:21" ht="14.25">
      <c r="A54" s="87" t="s">
        <v>146</v>
      </c>
      <c r="B54" s="88" t="s">
        <v>87</v>
      </c>
      <c r="C54" s="89" t="s">
        <v>88</v>
      </c>
      <c r="D54" s="89" t="s">
        <v>88</v>
      </c>
      <c r="E54" s="89"/>
      <c r="F54" s="89"/>
      <c r="G54" s="89"/>
      <c r="H54" s="89"/>
      <c r="I54" s="89"/>
      <c r="J54" s="90"/>
      <c r="K54" s="88"/>
      <c r="L54" s="89"/>
      <c r="M54" s="89"/>
      <c r="N54" s="89"/>
      <c r="O54" s="89"/>
      <c r="P54" s="89"/>
      <c r="Q54" s="89"/>
      <c r="R54" s="89"/>
      <c r="S54" s="89"/>
      <c r="T54" s="89"/>
      <c r="U54" s="90"/>
    </row>
    <row r="55" spans="1:21" ht="14.25">
      <c r="A55" s="87" t="s">
        <v>147</v>
      </c>
      <c r="B55" s="88" t="s">
        <v>87</v>
      </c>
      <c r="C55" s="89" t="s">
        <v>88</v>
      </c>
      <c r="D55" s="89" t="s">
        <v>88</v>
      </c>
      <c r="E55" s="89"/>
      <c r="F55" s="89"/>
      <c r="G55" s="89"/>
      <c r="H55" s="89"/>
      <c r="I55" s="89"/>
      <c r="J55" s="90"/>
      <c r="K55" s="88"/>
      <c r="L55" s="89"/>
      <c r="M55" s="89"/>
      <c r="N55" s="89"/>
      <c r="O55" s="89"/>
      <c r="P55" s="89"/>
      <c r="Q55" s="89"/>
      <c r="R55" s="89"/>
      <c r="S55" s="89"/>
      <c r="T55" s="89"/>
      <c r="U55" s="90" t="s">
        <v>115</v>
      </c>
    </row>
    <row r="56" spans="1:21" ht="14.25">
      <c r="A56" s="87" t="s">
        <v>148</v>
      </c>
      <c r="B56" s="88" t="s">
        <v>87</v>
      </c>
      <c r="C56" s="89" t="s">
        <v>88</v>
      </c>
      <c r="D56" s="89" t="s">
        <v>88</v>
      </c>
      <c r="E56" s="89"/>
      <c r="F56" s="89"/>
      <c r="G56" s="89"/>
      <c r="H56" s="89"/>
      <c r="I56" s="89"/>
      <c r="J56" s="90"/>
      <c r="K56" s="88"/>
      <c r="L56" s="89"/>
      <c r="M56" s="89"/>
      <c r="N56" s="89"/>
      <c r="O56" s="89"/>
      <c r="P56" s="89"/>
      <c r="Q56" s="89"/>
      <c r="R56" s="89"/>
      <c r="S56" s="89"/>
      <c r="T56" s="89"/>
      <c r="U56" s="90"/>
    </row>
    <row r="57" spans="1:21" ht="14.25">
      <c r="A57" s="87" t="s">
        <v>149</v>
      </c>
      <c r="B57" s="88" t="s">
        <v>87</v>
      </c>
      <c r="C57" s="89" t="s">
        <v>88</v>
      </c>
      <c r="D57" s="89" t="s">
        <v>88</v>
      </c>
      <c r="E57" s="89"/>
      <c r="F57" s="89"/>
      <c r="G57" s="89"/>
      <c r="H57" s="89"/>
      <c r="I57" s="89"/>
      <c r="J57" s="90"/>
      <c r="K57" s="88"/>
      <c r="L57" s="89"/>
      <c r="M57" s="89"/>
      <c r="N57" s="89"/>
      <c r="O57" s="89"/>
      <c r="P57" s="89"/>
      <c r="Q57" s="89"/>
      <c r="R57" s="89"/>
      <c r="S57" s="89"/>
      <c r="T57" s="89"/>
      <c r="U57" s="90"/>
    </row>
    <row r="58" spans="1:21" ht="14.25">
      <c r="A58" s="87" t="s">
        <v>150</v>
      </c>
      <c r="B58" s="88" t="s">
        <v>87</v>
      </c>
      <c r="C58" s="89" t="s">
        <v>88</v>
      </c>
      <c r="D58" s="89" t="s">
        <v>88</v>
      </c>
      <c r="E58" s="89"/>
      <c r="F58" s="89"/>
      <c r="G58" s="89"/>
      <c r="H58" s="89"/>
      <c r="I58" s="89"/>
      <c r="J58" s="90"/>
      <c r="K58" s="88"/>
      <c r="L58" s="89"/>
      <c r="M58" s="89"/>
      <c r="N58" s="89"/>
      <c r="O58" s="89"/>
      <c r="P58" s="89"/>
      <c r="Q58" s="89"/>
      <c r="R58" s="89"/>
      <c r="S58" s="89"/>
      <c r="T58" s="89"/>
      <c r="U58" s="90"/>
    </row>
    <row r="59" spans="1:21" ht="14.25">
      <c r="A59" s="87" t="s">
        <v>151</v>
      </c>
      <c r="B59" s="88" t="s">
        <v>87</v>
      </c>
      <c r="C59" s="89" t="s">
        <v>88</v>
      </c>
      <c r="D59" s="89" t="s">
        <v>88</v>
      </c>
      <c r="E59" s="89"/>
      <c r="F59" s="89"/>
      <c r="G59" s="89"/>
      <c r="H59" s="89"/>
      <c r="I59" s="89"/>
      <c r="J59" s="90"/>
      <c r="K59" s="88"/>
      <c r="L59" s="89"/>
      <c r="M59" s="89"/>
      <c r="N59" s="89"/>
      <c r="O59" s="89"/>
      <c r="P59" s="89"/>
      <c r="Q59" s="89"/>
      <c r="R59" s="89"/>
      <c r="S59" s="89"/>
      <c r="T59" s="89"/>
      <c r="U59" s="90"/>
    </row>
    <row r="60" spans="1:21" ht="14.25">
      <c r="A60" s="87" t="s">
        <v>152</v>
      </c>
      <c r="B60" s="88" t="s">
        <v>87</v>
      </c>
      <c r="C60" s="89" t="s">
        <v>88</v>
      </c>
      <c r="D60" s="89" t="s">
        <v>88</v>
      </c>
      <c r="E60" s="89"/>
      <c r="F60" s="89"/>
      <c r="G60" s="89"/>
      <c r="H60" s="89"/>
      <c r="I60" s="89"/>
      <c r="J60" s="90"/>
      <c r="K60" s="88"/>
      <c r="L60" s="89"/>
      <c r="M60" s="89"/>
      <c r="N60" s="89"/>
      <c r="O60" s="89"/>
      <c r="P60" s="89"/>
      <c r="Q60" s="89"/>
      <c r="R60" s="89"/>
      <c r="S60" s="89"/>
      <c r="T60" s="89"/>
      <c r="U60" s="90"/>
    </row>
    <row r="61" spans="1:21" ht="14.25">
      <c r="A61" s="87" t="s">
        <v>153</v>
      </c>
      <c r="B61" s="88" t="s">
        <v>87</v>
      </c>
      <c r="C61" s="89" t="s">
        <v>88</v>
      </c>
      <c r="D61" s="89" t="s">
        <v>88</v>
      </c>
      <c r="E61" s="89"/>
      <c r="F61" s="89"/>
      <c r="G61" s="89"/>
      <c r="H61" s="89"/>
      <c r="I61" s="89"/>
      <c r="J61" s="90"/>
      <c r="K61" s="88"/>
      <c r="L61" s="89"/>
      <c r="M61" s="89"/>
      <c r="N61" s="89"/>
      <c r="O61" s="89"/>
      <c r="P61" s="89"/>
      <c r="Q61" s="89"/>
      <c r="R61" s="89"/>
      <c r="S61" s="89"/>
      <c r="T61" s="89"/>
      <c r="U61" s="90"/>
    </row>
    <row r="62" spans="1:21" ht="14.25">
      <c r="A62" s="87" t="s">
        <v>154</v>
      </c>
      <c r="B62" s="88" t="s">
        <v>87</v>
      </c>
      <c r="C62" s="89" t="s">
        <v>88</v>
      </c>
      <c r="D62" s="89" t="s">
        <v>88</v>
      </c>
      <c r="E62" s="89"/>
      <c r="F62" s="89"/>
      <c r="G62" s="89"/>
      <c r="H62" s="89"/>
      <c r="I62" s="89"/>
      <c r="J62" s="90"/>
      <c r="K62" s="88"/>
      <c r="L62" s="89"/>
      <c r="M62" s="89"/>
      <c r="N62" s="89"/>
      <c r="O62" s="89"/>
      <c r="P62" s="89"/>
      <c r="Q62" s="89"/>
      <c r="R62" s="89"/>
      <c r="S62" s="89"/>
      <c r="T62" s="89"/>
      <c r="U62" s="90"/>
    </row>
    <row r="63" spans="1:21" ht="14.25">
      <c r="A63" s="87" t="s">
        <v>155</v>
      </c>
      <c r="B63" s="88" t="s">
        <v>133</v>
      </c>
      <c r="C63" s="89" t="s">
        <v>88</v>
      </c>
      <c r="D63" s="89" t="s">
        <v>88</v>
      </c>
      <c r="E63" s="89"/>
      <c r="F63" s="89"/>
      <c r="G63" s="89"/>
      <c r="H63" s="89"/>
      <c r="I63" s="89"/>
      <c r="J63" s="90"/>
      <c r="K63" s="88"/>
      <c r="L63" s="89"/>
      <c r="M63" s="89"/>
      <c r="N63" s="89"/>
      <c r="O63" s="89"/>
      <c r="P63" s="89"/>
      <c r="Q63" s="89"/>
      <c r="R63" s="89"/>
      <c r="S63" s="89"/>
      <c r="T63" s="89"/>
      <c r="U63" s="90"/>
    </row>
    <row r="64" spans="1:21" ht="14.25">
      <c r="A64" s="87" t="s">
        <v>156</v>
      </c>
      <c r="B64" s="88" t="s">
        <v>87</v>
      </c>
      <c r="C64" s="89" t="s">
        <v>88</v>
      </c>
      <c r="D64" s="89" t="s">
        <v>88</v>
      </c>
      <c r="E64" s="89" t="s">
        <v>88</v>
      </c>
      <c r="F64" s="89"/>
      <c r="G64" s="89"/>
      <c r="H64" s="89"/>
      <c r="I64" s="89"/>
      <c r="J64" s="90"/>
      <c r="K64" s="88"/>
      <c r="L64" s="89"/>
      <c r="M64" s="89"/>
      <c r="N64" s="89"/>
      <c r="O64" s="89"/>
      <c r="P64" s="89"/>
      <c r="Q64" s="89"/>
      <c r="R64" s="89"/>
      <c r="S64" s="89"/>
      <c r="T64" s="89"/>
      <c r="U64" s="90" t="s">
        <v>157</v>
      </c>
    </row>
    <row r="65" spans="1:21" ht="14.25">
      <c r="A65" s="87" t="s">
        <v>158</v>
      </c>
      <c r="B65" s="88" t="s">
        <v>87</v>
      </c>
      <c r="C65" s="89" t="s">
        <v>88</v>
      </c>
      <c r="D65" s="89"/>
      <c r="E65" s="89"/>
      <c r="F65" s="89"/>
      <c r="G65" s="89"/>
      <c r="H65" s="89"/>
      <c r="I65" s="89"/>
      <c r="J65" s="90"/>
      <c r="K65" s="88"/>
      <c r="L65" s="89"/>
      <c r="M65" s="89"/>
      <c r="N65" s="89"/>
      <c r="O65" s="89"/>
      <c r="P65" s="89"/>
      <c r="Q65" s="89"/>
      <c r="R65" s="89"/>
      <c r="S65" s="89"/>
      <c r="T65" s="89"/>
      <c r="U65" s="90" t="s">
        <v>115</v>
      </c>
    </row>
    <row r="66" spans="1:21" ht="14.25">
      <c r="A66" s="87" t="s">
        <v>159</v>
      </c>
      <c r="B66" s="88" t="s">
        <v>87</v>
      </c>
      <c r="C66" s="89" t="s">
        <v>88</v>
      </c>
      <c r="D66" s="89"/>
      <c r="E66" s="89"/>
      <c r="F66" s="89" t="s">
        <v>88</v>
      </c>
      <c r="G66" s="89" t="s">
        <v>88</v>
      </c>
      <c r="H66" s="89" t="s">
        <v>88</v>
      </c>
      <c r="I66" s="89"/>
      <c r="J66" s="90"/>
      <c r="K66" s="88"/>
      <c r="L66" s="89"/>
      <c r="M66" s="89"/>
      <c r="N66" s="89"/>
      <c r="O66" s="89">
        <v>1</v>
      </c>
      <c r="P66" s="89"/>
      <c r="Q66" s="89"/>
      <c r="R66" s="89"/>
      <c r="S66" s="89"/>
      <c r="T66" s="89"/>
      <c r="U66" s="90" t="s">
        <v>115</v>
      </c>
    </row>
    <row r="67" spans="1:21" ht="14.25">
      <c r="A67" s="87" t="s">
        <v>160</v>
      </c>
      <c r="B67" s="88" t="s">
        <v>87</v>
      </c>
      <c r="C67" s="89" t="s">
        <v>88</v>
      </c>
      <c r="D67" s="89" t="s">
        <v>88</v>
      </c>
      <c r="E67" s="89"/>
      <c r="F67" s="89"/>
      <c r="G67" s="89"/>
      <c r="H67" s="89"/>
      <c r="I67" s="89"/>
      <c r="J67" s="90"/>
      <c r="K67" s="88"/>
      <c r="L67" s="89"/>
      <c r="M67" s="89"/>
      <c r="N67" s="89"/>
      <c r="O67" s="89"/>
      <c r="P67" s="89"/>
      <c r="Q67" s="89"/>
      <c r="R67" s="89"/>
      <c r="S67" s="89"/>
      <c r="T67" s="89"/>
      <c r="U67" s="90"/>
    </row>
    <row r="68" spans="1:21" ht="14.25">
      <c r="A68" s="87" t="s">
        <v>161</v>
      </c>
      <c r="B68" s="88" t="s">
        <v>87</v>
      </c>
      <c r="C68" s="89" t="s">
        <v>88</v>
      </c>
      <c r="D68" s="89" t="s">
        <v>88</v>
      </c>
      <c r="E68" s="89"/>
      <c r="F68" s="89"/>
      <c r="G68" s="89"/>
      <c r="H68" s="89"/>
      <c r="I68" s="89"/>
      <c r="J68" s="90"/>
      <c r="K68" s="88"/>
      <c r="L68" s="89"/>
      <c r="M68" s="89"/>
      <c r="N68" s="89"/>
      <c r="O68" s="89"/>
      <c r="P68" s="89"/>
      <c r="Q68" s="89"/>
      <c r="R68" s="89"/>
      <c r="S68" s="89"/>
      <c r="T68" s="89"/>
      <c r="U68" s="90"/>
    </row>
    <row r="69" spans="1:21" ht="14.25">
      <c r="A69" s="87" t="s">
        <v>162</v>
      </c>
      <c r="B69" s="88" t="s">
        <v>87</v>
      </c>
      <c r="C69" s="89" t="s">
        <v>88</v>
      </c>
      <c r="D69" s="89" t="s">
        <v>88</v>
      </c>
      <c r="E69" s="89"/>
      <c r="F69" s="89"/>
      <c r="G69" s="89"/>
      <c r="H69" s="89"/>
      <c r="I69" s="89"/>
      <c r="J69" s="90"/>
      <c r="K69" s="88"/>
      <c r="L69" s="89"/>
      <c r="M69" s="89"/>
      <c r="N69" s="89"/>
      <c r="O69" s="89"/>
      <c r="P69" s="89"/>
      <c r="Q69" s="89"/>
      <c r="R69" s="89"/>
      <c r="S69" s="89"/>
      <c r="T69" s="89"/>
      <c r="U69" s="90"/>
    </row>
    <row r="70" spans="1:21" ht="14.25">
      <c r="A70" s="87" t="s">
        <v>163</v>
      </c>
      <c r="B70" s="88" t="s">
        <v>128</v>
      </c>
      <c r="C70" s="89" t="s">
        <v>88</v>
      </c>
      <c r="D70" s="89" t="s">
        <v>88</v>
      </c>
      <c r="E70" s="89"/>
      <c r="F70" s="89"/>
      <c r="G70" s="89"/>
      <c r="H70" s="89"/>
      <c r="I70" s="89"/>
      <c r="J70" s="90"/>
      <c r="K70" s="88"/>
      <c r="L70" s="89"/>
      <c r="M70" s="89"/>
      <c r="N70" s="89"/>
      <c r="O70" s="89"/>
      <c r="P70" s="89"/>
      <c r="Q70" s="89"/>
      <c r="R70" s="89"/>
      <c r="S70" s="89"/>
      <c r="T70" s="89"/>
      <c r="U70" s="90"/>
    </row>
    <row r="71" spans="1:21" ht="14.25">
      <c r="A71" s="87" t="s">
        <v>164</v>
      </c>
      <c r="B71" s="88" t="s">
        <v>87</v>
      </c>
      <c r="C71" s="89" t="s">
        <v>88</v>
      </c>
      <c r="D71" s="89" t="s">
        <v>88</v>
      </c>
      <c r="E71" s="89"/>
      <c r="F71" s="89"/>
      <c r="G71" s="89"/>
      <c r="H71" s="89"/>
      <c r="I71" s="89"/>
      <c r="J71" s="90"/>
      <c r="K71" s="88"/>
      <c r="L71" s="89"/>
      <c r="M71" s="89"/>
      <c r="N71" s="89"/>
      <c r="O71" s="89"/>
      <c r="P71" s="89"/>
      <c r="Q71" s="89"/>
      <c r="R71" s="89"/>
      <c r="S71" s="89"/>
      <c r="T71" s="89"/>
      <c r="U71" s="90"/>
    </row>
    <row r="72" spans="1:21" ht="15" thickBot="1">
      <c r="A72" s="91" t="s">
        <v>165</v>
      </c>
      <c r="B72" s="92" t="s">
        <v>87</v>
      </c>
      <c r="C72" s="93" t="s">
        <v>88</v>
      </c>
      <c r="D72" s="93" t="s">
        <v>88</v>
      </c>
      <c r="E72" s="93"/>
      <c r="F72" s="93"/>
      <c r="G72" s="93"/>
      <c r="H72" s="93"/>
      <c r="I72" s="93"/>
      <c r="J72" s="94"/>
      <c r="K72" s="92"/>
      <c r="L72" s="93"/>
      <c r="M72" s="93"/>
      <c r="N72" s="93"/>
      <c r="O72" s="93"/>
      <c r="P72" s="93"/>
      <c r="Q72" s="93"/>
      <c r="R72" s="93"/>
      <c r="S72" s="93"/>
      <c r="T72" s="93"/>
      <c r="U72" s="94"/>
    </row>
    <row r="73" spans="1:21" ht="15" thickBot="1">
      <c r="A73" s="153" t="s">
        <v>166</v>
      </c>
      <c r="B73" s="154"/>
      <c r="C73" s="154"/>
      <c r="D73" s="154"/>
      <c r="E73" s="154"/>
      <c r="F73" s="154"/>
      <c r="G73" s="154"/>
      <c r="H73" s="154"/>
      <c r="I73" s="154"/>
      <c r="J73" s="154"/>
      <c r="K73" s="154"/>
      <c r="L73" s="154"/>
      <c r="M73" s="154"/>
      <c r="N73" s="154"/>
      <c r="O73" s="154"/>
      <c r="P73" s="154"/>
      <c r="Q73" s="154"/>
      <c r="R73" s="154"/>
      <c r="S73" s="154"/>
      <c r="T73" s="154"/>
      <c r="U73" s="155"/>
    </row>
  </sheetData>
  <sheetProtection/>
  <mergeCells count="1">
    <mergeCell ref="A73:U73"/>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8" customWidth="1"/>
    <col min="2" max="2" width="99.421875" style="108" customWidth="1"/>
    <col min="3" max="16384" width="9.140625" style="108" customWidth="1"/>
  </cols>
  <sheetData>
    <row r="1" ht="14.25">
      <c r="A1" s="107" t="s">
        <v>712</v>
      </c>
    </row>
    <row r="3" ht="14.25">
      <c r="A3" s="109" t="s">
        <v>713</v>
      </c>
    </row>
    <row r="4" spans="1:4" ht="75.75" customHeight="1">
      <c r="A4" s="157" t="s">
        <v>714</v>
      </c>
      <c r="B4" s="157"/>
      <c r="D4" s="110"/>
    </row>
    <row r="5" spans="1:4" ht="96.75" customHeight="1">
      <c r="A5" s="157" t="s">
        <v>715</v>
      </c>
      <c r="B5" s="157"/>
      <c r="D5" s="110"/>
    </row>
    <row r="6" spans="1:4" ht="61.5" customHeight="1">
      <c r="A6" s="157" t="s">
        <v>716</v>
      </c>
      <c r="B6" s="157"/>
      <c r="D6" s="110"/>
    </row>
    <row r="7" ht="21.75" customHeight="1">
      <c r="A7" s="111"/>
    </row>
    <row r="8" ht="14.25">
      <c r="A8" s="109" t="s">
        <v>717</v>
      </c>
    </row>
    <row r="9" spans="1:2" s="112" customFormat="1" ht="77.25" customHeight="1">
      <c r="A9" s="156" t="s">
        <v>718</v>
      </c>
      <c r="B9" s="156"/>
    </row>
    <row r="10" spans="1:2" s="112" customFormat="1" ht="60.75" customHeight="1">
      <c r="A10" s="156" t="s">
        <v>719</v>
      </c>
      <c r="B10" s="156"/>
    </row>
    <row r="11" spans="1:2" s="112" customFormat="1" ht="58.5" customHeight="1">
      <c r="A11" s="156" t="s">
        <v>720</v>
      </c>
      <c r="B11" s="156"/>
    </row>
    <row r="12" spans="1:2" s="112" customFormat="1" ht="76.5" customHeight="1">
      <c r="A12" s="156" t="s">
        <v>721</v>
      </c>
      <c r="B12" s="156"/>
    </row>
    <row r="13" spans="1:2" s="112" customFormat="1" ht="57.75" customHeight="1">
      <c r="A13" s="156" t="s">
        <v>722</v>
      </c>
      <c r="B13" s="156"/>
    </row>
    <row r="14" spans="1:2" s="112" customFormat="1" ht="37.5" customHeight="1">
      <c r="A14" s="156" t="s">
        <v>723</v>
      </c>
      <c r="B14" s="156"/>
    </row>
    <row r="15" spans="1:2" s="112" customFormat="1" ht="39" customHeight="1">
      <c r="A15" s="156" t="s">
        <v>724</v>
      </c>
      <c r="B15" s="156"/>
    </row>
    <row r="16" spans="1:2" s="112" customFormat="1" ht="38.25" customHeight="1">
      <c r="A16" s="156" t="s">
        <v>725</v>
      </c>
      <c r="B16" s="156"/>
    </row>
    <row r="17" spans="1:2" s="112" customFormat="1" ht="43.5" customHeight="1">
      <c r="A17" s="156" t="s">
        <v>726</v>
      </c>
      <c r="B17" s="156"/>
    </row>
    <row r="18" ht="14.25">
      <c r="B18" s="113" t="s">
        <v>727</v>
      </c>
    </row>
    <row r="19" ht="28.5">
      <c r="B19" s="113" t="s">
        <v>728</v>
      </c>
    </row>
    <row r="20" ht="28.5">
      <c r="B20" s="113" t="s">
        <v>729</v>
      </c>
    </row>
    <row r="21" ht="28.5">
      <c r="B21" s="113" t="s">
        <v>730</v>
      </c>
    </row>
    <row r="22" ht="14.25">
      <c r="B22" s="114" t="s">
        <v>731</v>
      </c>
    </row>
    <row r="23" ht="28.5">
      <c r="B23" s="113" t="s">
        <v>732</v>
      </c>
    </row>
    <row r="24" ht="14.25">
      <c r="B24" s="113" t="s">
        <v>733</v>
      </c>
    </row>
    <row r="25" ht="14.25">
      <c r="B25" s="114" t="s">
        <v>734</v>
      </c>
    </row>
    <row r="26" ht="14.25">
      <c r="B26" s="114" t="s">
        <v>735</v>
      </c>
    </row>
    <row r="27" ht="14.25">
      <c r="B27" s="113" t="s">
        <v>736</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U56" sqref="U56"/>
    </sheetView>
  </sheetViews>
  <sheetFormatPr defaultColWidth="35.140625" defaultRowHeight="15"/>
  <cols>
    <col min="1" max="1" width="11.57421875" style="108" customWidth="1"/>
    <col min="2" max="2" width="15.8515625" style="108" bestFit="1" customWidth="1"/>
    <col min="3" max="3" width="40.7109375" style="108" customWidth="1"/>
    <col min="4" max="4" width="25.28125" style="108" customWidth="1"/>
    <col min="5" max="5" width="15.140625" style="108" customWidth="1"/>
    <col min="6" max="6" width="11.8515625" style="108" customWidth="1"/>
    <col min="7" max="7" width="12.28125" style="108" customWidth="1"/>
    <col min="8" max="16384" width="35.140625" style="108" customWidth="1"/>
  </cols>
  <sheetData>
    <row r="1" ht="14.25">
      <c r="A1" s="107" t="s">
        <v>48</v>
      </c>
    </row>
    <row r="2" ht="15" thickBot="1"/>
    <row r="3" spans="1:7" ht="14.25">
      <c r="A3" s="161" t="s">
        <v>737</v>
      </c>
      <c r="B3" s="162"/>
      <c r="C3" s="162"/>
      <c r="D3" s="162"/>
      <c r="E3" s="162"/>
      <c r="F3" s="162"/>
      <c r="G3" s="163"/>
    </row>
    <row r="4" spans="1:7" ht="90.75" customHeight="1" thickBot="1">
      <c r="A4" s="164" t="s">
        <v>738</v>
      </c>
      <c r="B4" s="165"/>
      <c r="C4" s="165"/>
      <c r="D4" s="165"/>
      <c r="E4" s="165"/>
      <c r="F4" s="165"/>
      <c r="G4" s="166"/>
    </row>
    <row r="5" spans="1:7" ht="14.25">
      <c r="A5" s="167" t="s">
        <v>739</v>
      </c>
      <c r="B5" s="168"/>
      <c r="C5" s="168"/>
      <c r="D5" s="168"/>
      <c r="E5" s="168"/>
      <c r="F5" s="168"/>
      <c r="G5" s="169"/>
    </row>
    <row r="6" spans="1:7" ht="33.75" customHeight="1" thickBot="1">
      <c r="A6" s="164" t="s">
        <v>740</v>
      </c>
      <c r="B6" s="165"/>
      <c r="C6" s="165"/>
      <c r="D6" s="165"/>
      <c r="E6" s="165"/>
      <c r="F6" s="165"/>
      <c r="G6" s="166"/>
    </row>
    <row r="7" spans="1:7" ht="14.25">
      <c r="A7" s="167" t="s">
        <v>741</v>
      </c>
      <c r="B7" s="168"/>
      <c r="C7" s="168"/>
      <c r="D7" s="168"/>
      <c r="E7" s="168"/>
      <c r="F7" s="168"/>
      <c r="G7" s="169"/>
    </row>
    <row r="8" spans="1:7" ht="34.5" customHeight="1" thickBot="1">
      <c r="A8" s="164" t="s">
        <v>742</v>
      </c>
      <c r="B8" s="170"/>
      <c r="C8" s="170"/>
      <c r="D8" s="170"/>
      <c r="E8" s="170"/>
      <c r="F8" s="170"/>
      <c r="G8" s="171"/>
    </row>
    <row r="10" ht="15" thickBot="1">
      <c r="A10" s="107" t="s">
        <v>743</v>
      </c>
    </row>
    <row r="11" spans="1:7" ht="29.25" thickBot="1">
      <c r="A11" s="115" t="s">
        <v>744</v>
      </c>
      <c r="B11" s="116" t="s">
        <v>745</v>
      </c>
      <c r="C11" s="117" t="s">
        <v>746</v>
      </c>
      <c r="D11" s="116" t="s">
        <v>747</v>
      </c>
      <c r="E11" s="117" t="s">
        <v>748</v>
      </c>
      <c r="F11" s="116" t="s">
        <v>749</v>
      </c>
      <c r="G11" s="118" t="s">
        <v>750</v>
      </c>
    </row>
    <row r="12" spans="1:7" ht="15" thickBot="1">
      <c r="A12" s="158" t="s">
        <v>751</v>
      </c>
      <c r="B12" s="119" t="s">
        <v>752</v>
      </c>
      <c r="C12" s="120" t="s">
        <v>753</v>
      </c>
      <c r="D12" s="119" t="s">
        <v>754</v>
      </c>
      <c r="E12" s="119" t="s">
        <v>755</v>
      </c>
      <c r="F12" s="119" t="s">
        <v>88</v>
      </c>
      <c r="G12" s="119" t="s">
        <v>134</v>
      </c>
    </row>
    <row r="13" spans="1:7" ht="43.5" thickBot="1">
      <c r="A13" s="159"/>
      <c r="B13" s="119" t="s">
        <v>756</v>
      </c>
      <c r="C13" s="120" t="s">
        <v>757</v>
      </c>
      <c r="D13" s="119" t="s">
        <v>754</v>
      </c>
      <c r="E13" s="119" t="s">
        <v>755</v>
      </c>
      <c r="F13" s="119" t="s">
        <v>88</v>
      </c>
      <c r="G13" s="119" t="s">
        <v>134</v>
      </c>
    </row>
    <row r="14" spans="1:7" ht="15" thickBot="1">
      <c r="A14" s="159"/>
      <c r="B14" s="119" t="s">
        <v>758</v>
      </c>
      <c r="C14" s="120" t="s">
        <v>759</v>
      </c>
      <c r="D14" s="119" t="s">
        <v>760</v>
      </c>
      <c r="E14" s="119" t="s">
        <v>755</v>
      </c>
      <c r="F14" s="119" t="s">
        <v>88</v>
      </c>
      <c r="G14" s="119" t="s">
        <v>134</v>
      </c>
    </row>
    <row r="15" spans="1:7" ht="15" thickBot="1">
      <c r="A15" s="159"/>
      <c r="B15" s="119" t="s">
        <v>761</v>
      </c>
      <c r="C15" s="120" t="s">
        <v>762</v>
      </c>
      <c r="D15" s="119" t="s">
        <v>763</v>
      </c>
      <c r="E15" s="119" t="s">
        <v>755</v>
      </c>
      <c r="F15" s="119" t="s">
        <v>88</v>
      </c>
      <c r="G15" s="119" t="s">
        <v>134</v>
      </c>
    </row>
    <row r="16" spans="1:7" ht="15" thickBot="1">
      <c r="A16" s="159"/>
      <c r="B16" s="119" t="s">
        <v>764</v>
      </c>
      <c r="C16" s="120" t="s">
        <v>765</v>
      </c>
      <c r="D16" s="119" t="s">
        <v>766</v>
      </c>
      <c r="E16" s="119" t="s">
        <v>755</v>
      </c>
      <c r="F16" s="119" t="s">
        <v>88</v>
      </c>
      <c r="G16" s="119" t="s">
        <v>134</v>
      </c>
    </row>
    <row r="17" spans="1:7" ht="15" thickBot="1">
      <c r="A17" s="159"/>
      <c r="B17" s="119" t="s">
        <v>767</v>
      </c>
      <c r="C17" s="120" t="s">
        <v>768</v>
      </c>
      <c r="D17" s="119" t="s">
        <v>769</v>
      </c>
      <c r="E17" s="119" t="s">
        <v>755</v>
      </c>
      <c r="F17" s="119" t="s">
        <v>88</v>
      </c>
      <c r="G17" s="119" t="s">
        <v>134</v>
      </c>
    </row>
    <row r="18" spans="1:7" ht="43.5" thickBot="1">
      <c r="A18" s="160"/>
      <c r="B18" s="119" t="s">
        <v>770</v>
      </c>
      <c r="C18" s="120" t="s">
        <v>771</v>
      </c>
      <c r="D18" s="119" t="s">
        <v>772</v>
      </c>
      <c r="E18" s="119" t="s">
        <v>755</v>
      </c>
      <c r="F18" s="119" t="s">
        <v>88</v>
      </c>
      <c r="G18" s="119" t="s">
        <v>134</v>
      </c>
    </row>
    <row r="19" spans="1:7" ht="15" thickBot="1">
      <c r="A19" s="158" t="s">
        <v>773</v>
      </c>
      <c r="B19" s="119" t="s">
        <v>774</v>
      </c>
      <c r="C19" s="120" t="s">
        <v>775</v>
      </c>
      <c r="D19" s="119" t="s">
        <v>754</v>
      </c>
      <c r="E19" s="119" t="s">
        <v>776</v>
      </c>
      <c r="F19" s="119" t="s">
        <v>88</v>
      </c>
      <c r="G19" s="119" t="s">
        <v>88</v>
      </c>
    </row>
    <row r="20" spans="1:7" ht="29.25" thickBot="1">
      <c r="A20" s="159"/>
      <c r="B20" s="119" t="s">
        <v>777</v>
      </c>
      <c r="C20" s="120" t="s">
        <v>778</v>
      </c>
      <c r="D20" s="119" t="s">
        <v>754</v>
      </c>
      <c r="E20" s="119" t="s">
        <v>776</v>
      </c>
      <c r="F20" s="119" t="s">
        <v>88</v>
      </c>
      <c r="G20" s="119" t="s">
        <v>88</v>
      </c>
    </row>
    <row r="21" spans="1:7" ht="15" thickBot="1">
      <c r="A21" s="159"/>
      <c r="B21" s="119" t="s">
        <v>779</v>
      </c>
      <c r="C21" s="120" t="s">
        <v>780</v>
      </c>
      <c r="D21" s="119" t="s">
        <v>760</v>
      </c>
      <c r="E21" s="119" t="s">
        <v>776</v>
      </c>
      <c r="F21" s="119" t="s">
        <v>88</v>
      </c>
      <c r="G21" s="119" t="s">
        <v>88</v>
      </c>
    </row>
    <row r="22" spans="1:7" ht="15" thickBot="1">
      <c r="A22" s="159"/>
      <c r="B22" s="119" t="s">
        <v>781</v>
      </c>
      <c r="C22" s="120" t="s">
        <v>782</v>
      </c>
      <c r="D22" s="119" t="s">
        <v>763</v>
      </c>
      <c r="E22" s="119" t="s">
        <v>776</v>
      </c>
      <c r="F22" s="119" t="s">
        <v>88</v>
      </c>
      <c r="G22" s="119" t="s">
        <v>88</v>
      </c>
    </row>
    <row r="23" spans="1:7" ht="43.5" thickBot="1">
      <c r="A23" s="159"/>
      <c r="B23" s="119" t="s">
        <v>783</v>
      </c>
      <c r="C23" s="120" t="s">
        <v>784</v>
      </c>
      <c r="D23" s="119" t="s">
        <v>772</v>
      </c>
      <c r="E23" s="119" t="s">
        <v>776</v>
      </c>
      <c r="F23" s="119" t="s">
        <v>88</v>
      </c>
      <c r="G23" s="119" t="s">
        <v>88</v>
      </c>
    </row>
    <row r="24" spans="1:7" ht="29.25" thickBot="1">
      <c r="A24" s="160"/>
      <c r="B24" s="119" t="s">
        <v>785</v>
      </c>
      <c r="C24" s="120" t="s">
        <v>786</v>
      </c>
      <c r="D24" s="119" t="s">
        <v>787</v>
      </c>
      <c r="E24" s="119" t="s">
        <v>776</v>
      </c>
      <c r="F24" s="119" t="s">
        <v>134</v>
      </c>
      <c r="G24" s="119" t="s">
        <v>88</v>
      </c>
    </row>
    <row r="25" spans="1:7" ht="15" thickBot="1">
      <c r="A25" s="158" t="s">
        <v>788</v>
      </c>
      <c r="B25" s="119" t="s">
        <v>789</v>
      </c>
      <c r="C25" s="120" t="s">
        <v>790</v>
      </c>
      <c r="D25" s="119" t="s">
        <v>754</v>
      </c>
      <c r="E25" s="119" t="s">
        <v>791</v>
      </c>
      <c r="F25" s="119" t="s">
        <v>88</v>
      </c>
      <c r="G25" s="119" t="s">
        <v>88</v>
      </c>
    </row>
    <row r="26" spans="1:7" ht="29.25" thickBot="1">
      <c r="A26" s="159"/>
      <c r="B26" s="119" t="s">
        <v>792</v>
      </c>
      <c r="C26" s="120" t="s">
        <v>793</v>
      </c>
      <c r="D26" s="119" t="s">
        <v>754</v>
      </c>
      <c r="E26" s="119" t="s">
        <v>791</v>
      </c>
      <c r="F26" s="119" t="s">
        <v>88</v>
      </c>
      <c r="G26" s="119" t="s">
        <v>88</v>
      </c>
    </row>
    <row r="27" spans="1:7" ht="15" thickBot="1">
      <c r="A27" s="159"/>
      <c r="B27" s="119" t="s">
        <v>794</v>
      </c>
      <c r="C27" s="120" t="s">
        <v>795</v>
      </c>
      <c r="D27" s="119" t="s">
        <v>760</v>
      </c>
      <c r="E27" s="119" t="s">
        <v>791</v>
      </c>
      <c r="F27" s="119" t="s">
        <v>88</v>
      </c>
      <c r="G27" s="119" t="s">
        <v>88</v>
      </c>
    </row>
    <row r="28" spans="1:7" ht="15" thickBot="1">
      <c r="A28" s="159"/>
      <c r="B28" s="119" t="s">
        <v>796</v>
      </c>
      <c r="C28" s="120" t="s">
        <v>797</v>
      </c>
      <c r="D28" s="119" t="s">
        <v>763</v>
      </c>
      <c r="E28" s="119" t="s">
        <v>791</v>
      </c>
      <c r="F28" s="119" t="s">
        <v>88</v>
      </c>
      <c r="G28" s="119" t="s">
        <v>88</v>
      </c>
    </row>
    <row r="29" spans="1:7" ht="15" thickBot="1">
      <c r="A29" s="159"/>
      <c r="B29" s="119" t="s">
        <v>798</v>
      </c>
      <c r="C29" s="120" t="s">
        <v>799</v>
      </c>
      <c r="D29" s="119" t="s">
        <v>766</v>
      </c>
      <c r="E29" s="119" t="s">
        <v>791</v>
      </c>
      <c r="F29" s="119" t="s">
        <v>88</v>
      </c>
      <c r="G29" s="119" t="s">
        <v>88</v>
      </c>
    </row>
    <row r="30" spans="1:7" ht="15" thickBot="1">
      <c r="A30" s="159"/>
      <c r="B30" s="119" t="s">
        <v>800</v>
      </c>
      <c r="C30" s="120" t="s">
        <v>801</v>
      </c>
      <c r="D30" s="119" t="s">
        <v>769</v>
      </c>
      <c r="E30" s="119" t="s">
        <v>791</v>
      </c>
      <c r="F30" s="119" t="s">
        <v>88</v>
      </c>
      <c r="G30" s="119" t="s">
        <v>88</v>
      </c>
    </row>
    <row r="31" spans="1:7" ht="43.5" thickBot="1">
      <c r="A31" s="159"/>
      <c r="B31" s="119" t="s">
        <v>802</v>
      </c>
      <c r="C31" s="120" t="s">
        <v>803</v>
      </c>
      <c r="D31" s="119" t="s">
        <v>804</v>
      </c>
      <c r="E31" s="119" t="s">
        <v>791</v>
      </c>
      <c r="F31" s="119" t="s">
        <v>88</v>
      </c>
      <c r="G31" s="119" t="s">
        <v>88</v>
      </c>
    </row>
    <row r="32" spans="1:7" ht="43.5" thickBot="1">
      <c r="A32" s="160"/>
      <c r="B32" s="119" t="s">
        <v>805</v>
      </c>
      <c r="C32" s="120" t="s">
        <v>806</v>
      </c>
      <c r="D32" s="119" t="s">
        <v>787</v>
      </c>
      <c r="E32" s="119" t="s">
        <v>791</v>
      </c>
      <c r="F32" s="119" t="s">
        <v>134</v>
      </c>
      <c r="G32" s="119" t="s">
        <v>88</v>
      </c>
    </row>
    <row r="33" spans="1:7" ht="15" thickBot="1">
      <c r="A33" s="158" t="s">
        <v>807</v>
      </c>
      <c r="B33" s="119" t="s">
        <v>808</v>
      </c>
      <c r="C33" s="120" t="s">
        <v>809</v>
      </c>
      <c r="D33" s="119" t="s">
        <v>754</v>
      </c>
      <c r="E33" s="119" t="s">
        <v>810</v>
      </c>
      <c r="F33" s="119" t="s">
        <v>88</v>
      </c>
      <c r="G33" s="119" t="s">
        <v>134</v>
      </c>
    </row>
    <row r="34" spans="1:7" ht="15" thickBot="1">
      <c r="A34" s="159"/>
      <c r="B34" s="119" t="s">
        <v>811</v>
      </c>
      <c r="C34" s="120" t="s">
        <v>812</v>
      </c>
      <c r="D34" s="119" t="s">
        <v>754</v>
      </c>
      <c r="E34" s="119" t="s">
        <v>810</v>
      </c>
      <c r="F34" s="119" t="s">
        <v>88</v>
      </c>
      <c r="G34" s="119" t="s">
        <v>134</v>
      </c>
    </row>
    <row r="35" spans="1:7" ht="15" thickBot="1">
      <c r="A35" s="159"/>
      <c r="B35" s="119" t="s">
        <v>813</v>
      </c>
      <c r="C35" s="120" t="s">
        <v>814</v>
      </c>
      <c r="D35" s="119" t="s">
        <v>760</v>
      </c>
      <c r="E35" s="119" t="s">
        <v>810</v>
      </c>
      <c r="F35" s="119" t="s">
        <v>88</v>
      </c>
      <c r="G35" s="119" t="s">
        <v>134</v>
      </c>
    </row>
    <row r="36" spans="1:7" ht="15" thickBot="1">
      <c r="A36" s="159"/>
      <c r="B36" s="119" t="s">
        <v>815</v>
      </c>
      <c r="C36" s="120" t="s">
        <v>816</v>
      </c>
      <c r="D36" s="119" t="s">
        <v>763</v>
      </c>
      <c r="E36" s="119" t="s">
        <v>810</v>
      </c>
      <c r="F36" s="119" t="s">
        <v>88</v>
      </c>
      <c r="G36" s="119" t="s">
        <v>134</v>
      </c>
    </row>
    <row r="37" spans="1:7" ht="15" thickBot="1">
      <c r="A37" s="159"/>
      <c r="B37" s="119" t="s">
        <v>817</v>
      </c>
      <c r="C37" s="120" t="s">
        <v>818</v>
      </c>
      <c r="D37" s="119" t="s">
        <v>766</v>
      </c>
      <c r="E37" s="119" t="s">
        <v>810</v>
      </c>
      <c r="F37" s="119" t="s">
        <v>88</v>
      </c>
      <c r="G37" s="119" t="s">
        <v>134</v>
      </c>
    </row>
    <row r="38" spans="1:7" ht="15" thickBot="1">
      <c r="A38" s="159"/>
      <c r="B38" s="119" t="s">
        <v>819</v>
      </c>
      <c r="C38" s="120" t="s">
        <v>820</v>
      </c>
      <c r="D38" s="119" t="s">
        <v>769</v>
      </c>
      <c r="E38" s="119" t="s">
        <v>810</v>
      </c>
      <c r="F38" s="119" t="s">
        <v>88</v>
      </c>
      <c r="G38" s="119" t="s">
        <v>134</v>
      </c>
    </row>
    <row r="39" spans="1:7" ht="43.5" thickBot="1">
      <c r="A39" s="159"/>
      <c r="B39" s="119" t="s">
        <v>821</v>
      </c>
      <c r="C39" s="120" t="s">
        <v>822</v>
      </c>
      <c r="D39" s="119" t="s">
        <v>823</v>
      </c>
      <c r="E39" s="119" t="s">
        <v>810</v>
      </c>
      <c r="F39" s="119" t="s">
        <v>88</v>
      </c>
      <c r="G39" s="119" t="s">
        <v>134</v>
      </c>
    </row>
    <row r="40" spans="1:7" ht="15" thickBot="1">
      <c r="A40" s="160"/>
      <c r="B40" s="119" t="s">
        <v>824</v>
      </c>
      <c r="C40" s="120" t="s">
        <v>825</v>
      </c>
      <c r="D40" s="119" t="s">
        <v>61</v>
      </c>
      <c r="E40" s="119" t="s">
        <v>810</v>
      </c>
      <c r="F40" s="119" t="s">
        <v>88</v>
      </c>
      <c r="G40" s="119" t="s">
        <v>134</v>
      </c>
    </row>
    <row r="41" spans="1:7" ht="29.25" thickBot="1">
      <c r="A41" s="121" t="s">
        <v>826</v>
      </c>
      <c r="B41" s="119" t="s">
        <v>827</v>
      </c>
      <c r="C41" s="120" t="s">
        <v>828</v>
      </c>
      <c r="D41" s="119" t="s">
        <v>787</v>
      </c>
      <c r="E41" s="119" t="s">
        <v>829</v>
      </c>
      <c r="F41" s="119" t="s">
        <v>830</v>
      </c>
      <c r="G41" s="119" t="s">
        <v>88</v>
      </c>
    </row>
    <row r="42" spans="1:7" ht="29.25" thickBot="1">
      <c r="A42" s="158" t="s">
        <v>831</v>
      </c>
      <c r="B42" s="119" t="s">
        <v>832</v>
      </c>
      <c r="C42" s="120" t="s">
        <v>833</v>
      </c>
      <c r="D42" s="119" t="s">
        <v>829</v>
      </c>
      <c r="E42" s="119" t="s">
        <v>829</v>
      </c>
      <c r="F42" s="119" t="s">
        <v>88</v>
      </c>
      <c r="G42" s="119" t="s">
        <v>88</v>
      </c>
    </row>
    <row r="43" spans="1:7" ht="15" thickBot="1">
      <c r="A43" s="159"/>
      <c r="B43" s="119" t="s">
        <v>834</v>
      </c>
      <c r="C43" s="120" t="s">
        <v>835</v>
      </c>
      <c r="D43" s="119" t="s">
        <v>829</v>
      </c>
      <c r="E43" s="119" t="s">
        <v>829</v>
      </c>
      <c r="F43" s="119" t="s">
        <v>88</v>
      </c>
      <c r="G43" s="119" t="s">
        <v>88</v>
      </c>
    </row>
    <row r="44" spans="1:7" ht="15" thickBot="1">
      <c r="A44" s="159"/>
      <c r="B44" s="119" t="s">
        <v>836</v>
      </c>
      <c r="C44" s="120" t="s">
        <v>837</v>
      </c>
      <c r="D44" s="119" t="s">
        <v>766</v>
      </c>
      <c r="E44" s="119" t="s">
        <v>829</v>
      </c>
      <c r="F44" s="119" t="s">
        <v>88</v>
      </c>
      <c r="G44" s="119" t="s">
        <v>88</v>
      </c>
    </row>
    <row r="45" spans="1:7" ht="43.5" thickBot="1">
      <c r="A45" s="160"/>
      <c r="B45" s="119" t="s">
        <v>838</v>
      </c>
      <c r="C45" s="120" t="s">
        <v>839</v>
      </c>
      <c r="D45" s="119" t="s">
        <v>787</v>
      </c>
      <c r="E45" s="119" t="s">
        <v>829</v>
      </c>
      <c r="F45" s="119" t="s">
        <v>88</v>
      </c>
      <c r="G45" s="119" t="s">
        <v>88</v>
      </c>
    </row>
    <row r="46" spans="1:7" ht="15" thickBot="1">
      <c r="A46" s="158" t="s">
        <v>840</v>
      </c>
      <c r="B46" s="119" t="s">
        <v>841</v>
      </c>
      <c r="C46" s="120" t="s">
        <v>842</v>
      </c>
      <c r="D46" s="119" t="s">
        <v>829</v>
      </c>
      <c r="E46" s="119" t="s">
        <v>829</v>
      </c>
      <c r="F46" s="119" t="s">
        <v>830</v>
      </c>
      <c r="G46" s="119" t="s">
        <v>88</v>
      </c>
    </row>
    <row r="47" spans="1:7" ht="15" thickBot="1">
      <c r="A47" s="159"/>
      <c r="B47" s="119" t="s">
        <v>843</v>
      </c>
      <c r="C47" s="120" t="s">
        <v>844</v>
      </c>
      <c r="D47" s="119" t="s">
        <v>829</v>
      </c>
      <c r="E47" s="119" t="s">
        <v>829</v>
      </c>
      <c r="F47" s="119" t="s">
        <v>830</v>
      </c>
      <c r="G47" s="119" t="s">
        <v>88</v>
      </c>
    </row>
    <row r="48" spans="1:7" ht="29.25" thickBot="1">
      <c r="A48" s="159"/>
      <c r="B48" s="119" t="s">
        <v>845</v>
      </c>
      <c r="C48" s="120" t="s">
        <v>846</v>
      </c>
      <c r="D48" s="119" t="s">
        <v>829</v>
      </c>
      <c r="E48" s="119" t="s">
        <v>829</v>
      </c>
      <c r="F48" s="119" t="s">
        <v>830</v>
      </c>
      <c r="G48" s="119" t="s">
        <v>88</v>
      </c>
    </row>
    <row r="49" spans="1:7" ht="15" thickBot="1">
      <c r="A49" s="159"/>
      <c r="B49" s="119" t="s">
        <v>847</v>
      </c>
      <c r="C49" s="120" t="s">
        <v>848</v>
      </c>
      <c r="D49" s="119" t="s">
        <v>829</v>
      </c>
      <c r="E49" s="119" t="s">
        <v>829</v>
      </c>
      <c r="F49" s="119" t="s">
        <v>134</v>
      </c>
      <c r="G49" s="119" t="s">
        <v>134</v>
      </c>
    </row>
    <row r="50" spans="1:7" ht="15" thickBot="1">
      <c r="A50" s="160"/>
      <c r="B50" s="119" t="s">
        <v>849</v>
      </c>
      <c r="C50" s="120" t="s">
        <v>850</v>
      </c>
      <c r="D50" s="119" t="s">
        <v>829</v>
      </c>
      <c r="E50" s="119" t="s">
        <v>829</v>
      </c>
      <c r="F50" s="119" t="s">
        <v>134</v>
      </c>
      <c r="G50" s="119" t="s">
        <v>134</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56" sqref="U56"/>
    </sheetView>
  </sheetViews>
  <sheetFormatPr defaultColWidth="9.140625" defaultRowHeight="15"/>
  <cols>
    <col min="1" max="1" width="46.28125" style="0" customWidth="1"/>
    <col min="2" max="2" width="24.140625" style="0" customWidth="1"/>
    <col min="4" max="4" width="50.140625" style="99" customWidth="1"/>
    <col min="5" max="5" width="20.8515625" style="99" customWidth="1"/>
  </cols>
  <sheetData>
    <row r="1" spans="1:5" ht="42.75">
      <c r="A1" s="95" t="s">
        <v>167</v>
      </c>
      <c r="B1" s="95" t="s">
        <v>168</v>
      </c>
      <c r="D1" s="96" t="s">
        <v>167</v>
      </c>
      <c r="E1" s="96" t="s">
        <v>169</v>
      </c>
    </row>
    <row r="2" spans="1:5" ht="14.25">
      <c r="A2" s="97" t="s">
        <v>170</v>
      </c>
      <c r="B2" t="s">
        <v>170</v>
      </c>
      <c r="D2" s="98" t="s">
        <v>171</v>
      </c>
      <c r="E2" s="99" t="s">
        <v>172</v>
      </c>
    </row>
    <row r="3" spans="1:5" ht="14.25">
      <c r="A3" s="97" t="s">
        <v>173</v>
      </c>
      <c r="B3" t="s">
        <v>173</v>
      </c>
      <c r="D3" s="98" t="s">
        <v>171</v>
      </c>
      <c r="E3" s="99" t="s">
        <v>174</v>
      </c>
    </row>
    <row r="4" spans="1:5" ht="14.25">
      <c r="A4" t="s">
        <v>175</v>
      </c>
      <c r="B4" t="s">
        <v>176</v>
      </c>
      <c r="D4" s="98" t="s">
        <v>171</v>
      </c>
      <c r="E4" s="99" t="s">
        <v>177</v>
      </c>
    </row>
    <row r="5" spans="1:5" ht="14.25">
      <c r="A5" s="100" t="s">
        <v>178</v>
      </c>
      <c r="B5" t="s">
        <v>178</v>
      </c>
      <c r="D5" s="99" t="s">
        <v>179</v>
      </c>
      <c r="E5" s="99" t="s">
        <v>180</v>
      </c>
    </row>
    <row r="6" spans="1:5" ht="14.25">
      <c r="A6" s="100" t="s">
        <v>178</v>
      </c>
      <c r="B6" t="s">
        <v>181</v>
      </c>
      <c r="D6" s="99" t="s">
        <v>179</v>
      </c>
      <c r="E6" s="99" t="s">
        <v>182</v>
      </c>
    </row>
    <row r="7" spans="1:5" ht="14.25">
      <c r="A7" t="s">
        <v>183</v>
      </c>
      <c r="B7" t="s">
        <v>183</v>
      </c>
      <c r="D7" s="99" t="s">
        <v>179</v>
      </c>
      <c r="E7" s="99" t="s">
        <v>184</v>
      </c>
    </row>
    <row r="8" spans="1:5" ht="14.25">
      <c r="A8" t="s">
        <v>183</v>
      </c>
      <c r="B8" t="s">
        <v>185</v>
      </c>
      <c r="D8" s="99" t="s">
        <v>186</v>
      </c>
      <c r="E8" s="99" t="s">
        <v>187</v>
      </c>
    </row>
    <row r="9" spans="1:5" ht="14.25">
      <c r="A9" t="s">
        <v>188</v>
      </c>
      <c r="B9" t="s">
        <v>188</v>
      </c>
      <c r="D9" s="99" t="s">
        <v>186</v>
      </c>
      <c r="E9" s="99" t="s">
        <v>189</v>
      </c>
    </row>
    <row r="10" spans="1:5" ht="14.25">
      <c r="A10" s="101" t="s">
        <v>190</v>
      </c>
      <c r="B10" t="s">
        <v>191</v>
      </c>
      <c r="D10" s="99" t="s">
        <v>186</v>
      </c>
      <c r="E10" s="99" t="s">
        <v>192</v>
      </c>
    </row>
    <row r="11" spans="1:5" ht="14.25">
      <c r="A11" s="101" t="s">
        <v>190</v>
      </c>
      <c r="B11" t="s">
        <v>193</v>
      </c>
      <c r="D11" s="102" t="s">
        <v>194</v>
      </c>
      <c r="E11" s="99" t="s">
        <v>195</v>
      </c>
    </row>
    <row r="12" spans="1:5" ht="14.25">
      <c r="A12" s="101" t="s">
        <v>190</v>
      </c>
      <c r="B12" t="s">
        <v>196</v>
      </c>
      <c r="D12" s="102" t="s">
        <v>197</v>
      </c>
      <c r="E12" s="99" t="s">
        <v>198</v>
      </c>
    </row>
    <row r="13" spans="1:5" ht="14.25">
      <c r="A13" s="101" t="s">
        <v>190</v>
      </c>
      <c r="B13" t="s">
        <v>199</v>
      </c>
      <c r="D13" s="102" t="s">
        <v>197</v>
      </c>
      <c r="E13" s="99" t="s">
        <v>200</v>
      </c>
    </row>
    <row r="14" spans="1:5" ht="14.25">
      <c r="A14" s="101" t="s">
        <v>190</v>
      </c>
      <c r="B14" t="s">
        <v>201</v>
      </c>
      <c r="D14" s="102" t="s">
        <v>197</v>
      </c>
      <c r="E14" s="99" t="s">
        <v>202</v>
      </c>
    </row>
    <row r="15" spans="1:5" ht="14.25">
      <c r="A15" s="101" t="s">
        <v>190</v>
      </c>
      <c r="B15" t="s">
        <v>203</v>
      </c>
      <c r="D15" s="99" t="s">
        <v>190</v>
      </c>
      <c r="E15" s="99" t="s">
        <v>204</v>
      </c>
    </row>
    <row r="16" spans="1:5" ht="14.25">
      <c r="A16" s="101" t="s">
        <v>190</v>
      </c>
      <c r="B16" t="s">
        <v>205</v>
      </c>
      <c r="D16" s="99" t="s">
        <v>190</v>
      </c>
      <c r="E16" s="99" t="s">
        <v>206</v>
      </c>
    </row>
    <row r="17" spans="1:5" ht="14.25">
      <c r="A17" s="101" t="s">
        <v>190</v>
      </c>
      <c r="B17" s="103" t="s">
        <v>207</v>
      </c>
      <c r="D17" s="99" t="s">
        <v>190</v>
      </c>
      <c r="E17" s="99" t="s">
        <v>208</v>
      </c>
    </row>
    <row r="18" spans="1:5" ht="14.25">
      <c r="A18" s="101" t="s">
        <v>190</v>
      </c>
      <c r="B18" t="s">
        <v>209</v>
      </c>
      <c r="D18" s="99" t="s">
        <v>210</v>
      </c>
      <c r="E18" s="99" t="s">
        <v>211</v>
      </c>
    </row>
    <row r="19" spans="1:5" ht="14.25">
      <c r="A19" s="101" t="s">
        <v>190</v>
      </c>
      <c r="B19" t="s">
        <v>212</v>
      </c>
      <c r="D19" s="99" t="s">
        <v>210</v>
      </c>
      <c r="E19" s="99" t="s">
        <v>213</v>
      </c>
    </row>
    <row r="20" spans="1:5" ht="14.25">
      <c r="A20" s="101" t="s">
        <v>190</v>
      </c>
      <c r="B20" t="s">
        <v>214</v>
      </c>
      <c r="D20" s="99" t="s">
        <v>210</v>
      </c>
      <c r="E20" s="99" t="s">
        <v>215</v>
      </c>
    </row>
    <row r="21" spans="1:5" ht="14.25">
      <c r="A21" s="101" t="s">
        <v>190</v>
      </c>
      <c r="B21" t="s">
        <v>216</v>
      </c>
      <c r="D21" s="99" t="s">
        <v>210</v>
      </c>
      <c r="E21" s="99" t="s">
        <v>217</v>
      </c>
    </row>
    <row r="22" spans="1:5" ht="14.25">
      <c r="A22" s="101" t="s">
        <v>190</v>
      </c>
      <c r="B22" t="s">
        <v>218</v>
      </c>
      <c r="D22" s="99" t="s">
        <v>210</v>
      </c>
      <c r="E22" s="99" t="s">
        <v>219</v>
      </c>
    </row>
    <row r="23" spans="1:5" ht="14.25">
      <c r="A23" s="97" t="s">
        <v>220</v>
      </c>
      <c r="B23" t="s">
        <v>220</v>
      </c>
      <c r="D23" s="99" t="s">
        <v>210</v>
      </c>
      <c r="E23" s="99" t="s">
        <v>221</v>
      </c>
    </row>
    <row r="24" spans="1:5" ht="14.25">
      <c r="A24" s="97" t="s">
        <v>222</v>
      </c>
      <c r="B24" t="s">
        <v>222</v>
      </c>
      <c r="D24" s="99" t="s">
        <v>220</v>
      </c>
      <c r="E24" s="99" t="s">
        <v>223</v>
      </c>
    </row>
    <row r="25" spans="1:5" ht="14.25">
      <c r="A25" s="100" t="s">
        <v>197</v>
      </c>
      <c r="B25" t="s">
        <v>224</v>
      </c>
      <c r="D25" s="99" t="s">
        <v>220</v>
      </c>
      <c r="E25" s="99" t="s">
        <v>225</v>
      </c>
    </row>
    <row r="26" spans="1:5" ht="14.25">
      <c r="A26" s="100" t="s">
        <v>197</v>
      </c>
      <c r="B26" t="s">
        <v>226</v>
      </c>
      <c r="D26" s="99" t="s">
        <v>220</v>
      </c>
      <c r="E26" s="99" t="s">
        <v>227</v>
      </c>
    </row>
    <row r="27" spans="1:5" ht="14.25">
      <c r="A27" s="97" t="s">
        <v>228</v>
      </c>
      <c r="B27" t="s">
        <v>229</v>
      </c>
      <c r="D27" s="102" t="s">
        <v>230</v>
      </c>
      <c r="E27" s="99" t="s">
        <v>231</v>
      </c>
    </row>
    <row r="28" spans="1:5" ht="14.25">
      <c r="A28" s="97" t="s">
        <v>228</v>
      </c>
      <c r="B28" t="s">
        <v>228</v>
      </c>
      <c r="D28" s="102" t="s">
        <v>230</v>
      </c>
      <c r="E28" s="99" t="s">
        <v>232</v>
      </c>
    </row>
    <row r="29" spans="1:5" ht="14.25">
      <c r="A29" s="100" t="s">
        <v>233</v>
      </c>
      <c r="B29" t="s">
        <v>234</v>
      </c>
      <c r="D29" s="102" t="s">
        <v>230</v>
      </c>
      <c r="E29" s="99" t="s">
        <v>235</v>
      </c>
    </row>
    <row r="30" spans="1:5" ht="14.25">
      <c r="A30" s="97" t="s">
        <v>236</v>
      </c>
      <c r="B30" t="s">
        <v>236</v>
      </c>
      <c r="D30" s="102" t="s">
        <v>230</v>
      </c>
      <c r="E30" s="99" t="s">
        <v>237</v>
      </c>
    </row>
    <row r="31" spans="1:5" ht="14.25">
      <c r="A31" t="s">
        <v>238</v>
      </c>
      <c r="B31" t="s">
        <v>238</v>
      </c>
      <c r="D31" s="99" t="s">
        <v>239</v>
      </c>
      <c r="E31" s="99" t="s">
        <v>240</v>
      </c>
    </row>
    <row r="32" spans="1:5" ht="14.25">
      <c r="A32" t="s">
        <v>239</v>
      </c>
      <c r="B32" t="s">
        <v>239</v>
      </c>
      <c r="D32" s="99" t="s">
        <v>239</v>
      </c>
      <c r="E32" s="99" t="s">
        <v>241</v>
      </c>
    </row>
    <row r="33" spans="1:5" ht="14.25">
      <c r="A33" t="s">
        <v>239</v>
      </c>
      <c r="B33" t="s">
        <v>242</v>
      </c>
      <c r="D33" s="99" t="s">
        <v>239</v>
      </c>
      <c r="E33" s="99" t="s">
        <v>243</v>
      </c>
    </row>
    <row r="34" spans="1:5" ht="14.25">
      <c r="A34" t="s">
        <v>244</v>
      </c>
      <c r="B34" t="s">
        <v>245</v>
      </c>
      <c r="D34" s="99" t="s">
        <v>239</v>
      </c>
      <c r="E34" s="99" t="s">
        <v>246</v>
      </c>
    </row>
    <row r="35" spans="1:5" ht="14.25">
      <c r="A35" t="s">
        <v>244</v>
      </c>
      <c r="B35" t="s">
        <v>247</v>
      </c>
      <c r="D35" s="99" t="s">
        <v>248</v>
      </c>
      <c r="E35" s="99" t="s">
        <v>249</v>
      </c>
    </row>
    <row r="36" spans="1:5" ht="14.25">
      <c r="A36" t="s">
        <v>244</v>
      </c>
      <c r="B36" t="s">
        <v>250</v>
      </c>
      <c r="D36" s="99" t="s">
        <v>248</v>
      </c>
      <c r="E36" s="99" t="s">
        <v>251</v>
      </c>
    </row>
    <row r="37" spans="1:5" ht="14.25">
      <c r="A37" t="s">
        <v>244</v>
      </c>
      <c r="B37" t="s">
        <v>252</v>
      </c>
      <c r="D37" s="104" t="s">
        <v>175</v>
      </c>
      <c r="E37" s="99" t="s">
        <v>253</v>
      </c>
    </row>
    <row r="38" spans="1:5" ht="14.25">
      <c r="A38" t="s">
        <v>254</v>
      </c>
      <c r="B38" t="s">
        <v>255</v>
      </c>
      <c r="D38" s="99" t="s">
        <v>178</v>
      </c>
      <c r="E38" s="99" t="s">
        <v>256</v>
      </c>
    </row>
    <row r="39" spans="1:5" ht="14.25">
      <c r="A39" t="s">
        <v>254</v>
      </c>
      <c r="B39" t="s">
        <v>254</v>
      </c>
      <c r="D39" s="99" t="s">
        <v>178</v>
      </c>
      <c r="E39" s="99" t="s">
        <v>257</v>
      </c>
    </row>
    <row r="40" spans="1:5" ht="14.25">
      <c r="A40" t="s">
        <v>258</v>
      </c>
      <c r="B40" t="s">
        <v>259</v>
      </c>
      <c r="D40" s="99" t="s">
        <v>254</v>
      </c>
      <c r="E40" s="99" t="s">
        <v>260</v>
      </c>
    </row>
    <row r="41" spans="1:5" ht="14.25">
      <c r="A41" t="s">
        <v>194</v>
      </c>
      <c r="B41" t="s">
        <v>194</v>
      </c>
      <c r="D41" s="99" t="s">
        <v>254</v>
      </c>
      <c r="E41" s="99" t="s">
        <v>261</v>
      </c>
    </row>
    <row r="42" spans="1:5" ht="14.25">
      <c r="A42" t="s">
        <v>194</v>
      </c>
      <c r="B42" t="s">
        <v>262</v>
      </c>
      <c r="D42" s="99" t="s">
        <v>228</v>
      </c>
      <c r="E42" s="99" t="s">
        <v>263</v>
      </c>
    </row>
    <row r="43" spans="1:5" ht="14.25">
      <c r="A43" t="s">
        <v>194</v>
      </c>
      <c r="B43" t="s">
        <v>264</v>
      </c>
      <c r="D43" s="99" t="s">
        <v>228</v>
      </c>
      <c r="E43" s="99" t="s">
        <v>265</v>
      </c>
    </row>
    <row r="44" spans="1:5" ht="14.25">
      <c r="A44" t="s">
        <v>266</v>
      </c>
      <c r="B44" t="s">
        <v>267</v>
      </c>
      <c r="D44" s="99" t="s">
        <v>228</v>
      </c>
      <c r="E44" s="99" t="s">
        <v>268</v>
      </c>
    </row>
    <row r="45" spans="1:5" ht="14.25">
      <c r="A45" s="97" t="s">
        <v>269</v>
      </c>
      <c r="B45" t="s">
        <v>270</v>
      </c>
      <c r="D45" s="99" t="s">
        <v>271</v>
      </c>
      <c r="E45" s="99" t="s">
        <v>272</v>
      </c>
    </row>
    <row r="46" spans="1:5" ht="14.25">
      <c r="A46" s="97" t="s">
        <v>269</v>
      </c>
      <c r="B46" t="s">
        <v>273</v>
      </c>
      <c r="D46" s="99" t="s">
        <v>271</v>
      </c>
      <c r="E46" s="99" t="s">
        <v>274</v>
      </c>
    </row>
    <row r="47" spans="1:5" ht="14.25">
      <c r="A47" s="97" t="s">
        <v>269</v>
      </c>
      <c r="B47" t="s">
        <v>275</v>
      </c>
      <c r="D47" s="99" t="s">
        <v>271</v>
      </c>
      <c r="E47" s="99" t="s">
        <v>276</v>
      </c>
    </row>
    <row r="48" spans="1:5" ht="14.25">
      <c r="A48" s="97" t="s">
        <v>277</v>
      </c>
      <c r="B48" t="s">
        <v>278</v>
      </c>
      <c r="D48" s="99" t="s">
        <v>271</v>
      </c>
      <c r="E48" s="99" t="s">
        <v>279</v>
      </c>
    </row>
    <row r="49" spans="1:5" ht="14.25">
      <c r="A49" s="97" t="s">
        <v>277</v>
      </c>
      <c r="B49" t="s">
        <v>280</v>
      </c>
      <c r="D49" s="99" t="s">
        <v>271</v>
      </c>
      <c r="E49" s="99" t="s">
        <v>281</v>
      </c>
    </row>
    <row r="50" spans="1:5" ht="14.25">
      <c r="A50" s="97" t="s">
        <v>277</v>
      </c>
      <c r="B50" t="s">
        <v>282</v>
      </c>
      <c r="D50" s="99" t="s">
        <v>283</v>
      </c>
      <c r="E50" s="99" t="s">
        <v>284</v>
      </c>
    </row>
    <row r="51" spans="1:5" ht="14.25">
      <c r="A51" t="s">
        <v>285</v>
      </c>
      <c r="B51" t="s">
        <v>286</v>
      </c>
      <c r="D51" s="99" t="s">
        <v>283</v>
      </c>
      <c r="E51" s="99" t="s">
        <v>287</v>
      </c>
    </row>
    <row r="52" spans="1:5" ht="14.25">
      <c r="A52" t="s">
        <v>285</v>
      </c>
      <c r="B52" t="s">
        <v>285</v>
      </c>
      <c r="D52" s="99" t="s">
        <v>288</v>
      </c>
      <c r="E52" s="99" t="s">
        <v>289</v>
      </c>
    </row>
    <row r="53" spans="1:5" ht="14.25">
      <c r="A53" t="s">
        <v>290</v>
      </c>
      <c r="B53" t="s">
        <v>291</v>
      </c>
      <c r="D53" s="99" t="s">
        <v>277</v>
      </c>
      <c r="E53" s="99" t="s">
        <v>292</v>
      </c>
    </row>
    <row r="54" spans="1:5" ht="14.25">
      <c r="A54" t="s">
        <v>290</v>
      </c>
      <c r="B54" t="s">
        <v>293</v>
      </c>
      <c r="D54" s="99" t="s">
        <v>294</v>
      </c>
      <c r="E54" s="99" t="s">
        <v>295</v>
      </c>
    </row>
    <row r="55" spans="1:5" ht="14.25">
      <c r="A55" t="s">
        <v>290</v>
      </c>
      <c r="B55" t="s">
        <v>296</v>
      </c>
      <c r="D55" s="99" t="s">
        <v>297</v>
      </c>
      <c r="E55" s="99" t="s">
        <v>298</v>
      </c>
    </row>
    <row r="56" spans="1:5" ht="14.25">
      <c r="A56" t="s">
        <v>290</v>
      </c>
      <c r="B56" t="s">
        <v>299</v>
      </c>
      <c r="D56" s="99" t="s">
        <v>238</v>
      </c>
      <c r="E56" s="99" t="s">
        <v>300</v>
      </c>
    </row>
    <row r="57" spans="1:5" ht="14.25">
      <c r="A57" s="97" t="s">
        <v>210</v>
      </c>
      <c r="B57" t="s">
        <v>301</v>
      </c>
      <c r="D57" s="104" t="s">
        <v>175</v>
      </c>
      <c r="E57" s="99" t="s">
        <v>302</v>
      </c>
    </row>
    <row r="58" spans="1:5" ht="14.25">
      <c r="A58" s="97" t="s">
        <v>210</v>
      </c>
      <c r="B58" t="s">
        <v>303</v>
      </c>
      <c r="D58" s="98" t="s">
        <v>222</v>
      </c>
      <c r="E58" s="99" t="s">
        <v>304</v>
      </c>
    </row>
    <row r="59" spans="1:5" ht="14.25">
      <c r="A59" s="97" t="s">
        <v>210</v>
      </c>
      <c r="B59" t="s">
        <v>305</v>
      </c>
      <c r="D59" s="99" t="s">
        <v>230</v>
      </c>
      <c r="E59" s="99" t="s">
        <v>306</v>
      </c>
    </row>
    <row r="60" spans="1:5" ht="14.25">
      <c r="A60" s="97" t="s">
        <v>210</v>
      </c>
      <c r="B60" t="s">
        <v>307</v>
      </c>
      <c r="D60" s="99" t="s">
        <v>230</v>
      </c>
      <c r="E60" s="99" t="s">
        <v>308</v>
      </c>
    </row>
    <row r="61" spans="1:5" ht="14.25">
      <c r="A61" s="97" t="s">
        <v>210</v>
      </c>
      <c r="B61" t="s">
        <v>309</v>
      </c>
      <c r="D61" s="99" t="s">
        <v>230</v>
      </c>
      <c r="E61" s="99" t="s">
        <v>310</v>
      </c>
    </row>
    <row r="62" spans="1:5" ht="14.25">
      <c r="A62" s="97" t="s">
        <v>311</v>
      </c>
      <c r="B62" t="s">
        <v>312</v>
      </c>
      <c r="D62" s="99" t="s">
        <v>230</v>
      </c>
      <c r="E62" s="99" t="s">
        <v>313</v>
      </c>
    </row>
    <row r="63" spans="1:5" ht="14.25">
      <c r="A63" t="s">
        <v>311</v>
      </c>
      <c r="B63" t="s">
        <v>314</v>
      </c>
      <c r="D63" s="99" t="s">
        <v>230</v>
      </c>
      <c r="E63" s="99" t="s">
        <v>315</v>
      </c>
    </row>
    <row r="64" spans="1:5" ht="14.25">
      <c r="A64" t="s">
        <v>311</v>
      </c>
      <c r="B64" t="s">
        <v>316</v>
      </c>
      <c r="D64" s="99" t="s">
        <v>236</v>
      </c>
      <c r="E64" s="99" t="s">
        <v>317</v>
      </c>
    </row>
    <row r="65" spans="1:5" ht="14.25">
      <c r="A65" t="s">
        <v>311</v>
      </c>
      <c r="B65" t="s">
        <v>311</v>
      </c>
      <c r="D65" s="99" t="s">
        <v>236</v>
      </c>
      <c r="E65" s="99" t="s">
        <v>318</v>
      </c>
    </row>
    <row r="66" spans="1:5" ht="14.25">
      <c r="A66" t="s">
        <v>311</v>
      </c>
      <c r="B66" t="s">
        <v>319</v>
      </c>
      <c r="D66" s="99" t="s">
        <v>188</v>
      </c>
      <c r="E66" s="99" t="s">
        <v>320</v>
      </c>
    </row>
    <row r="67" spans="1:5" ht="14.25">
      <c r="A67" t="s">
        <v>271</v>
      </c>
      <c r="B67" t="s">
        <v>321</v>
      </c>
      <c r="D67" s="99" t="s">
        <v>244</v>
      </c>
      <c r="E67" s="99" t="s">
        <v>322</v>
      </c>
    </row>
    <row r="68" spans="1:5" ht="14.25">
      <c r="A68" t="s">
        <v>271</v>
      </c>
      <c r="B68" t="s">
        <v>323</v>
      </c>
      <c r="D68" s="99" t="s">
        <v>244</v>
      </c>
      <c r="E68" s="99" t="s">
        <v>324</v>
      </c>
    </row>
    <row r="69" spans="1:5" ht="14.25">
      <c r="A69" t="s">
        <v>297</v>
      </c>
      <c r="B69" t="s">
        <v>297</v>
      </c>
      <c r="D69" s="99" t="s">
        <v>244</v>
      </c>
      <c r="E69" s="99" t="s">
        <v>325</v>
      </c>
    </row>
    <row r="70" spans="1:5" ht="14.25">
      <c r="A70" s="97" t="s">
        <v>186</v>
      </c>
      <c r="B70" t="s">
        <v>326</v>
      </c>
      <c r="D70" s="99" t="s">
        <v>244</v>
      </c>
      <c r="E70" s="99" t="s">
        <v>327</v>
      </c>
    </row>
    <row r="71" spans="1:5" ht="14.25">
      <c r="A71" s="97" t="s">
        <v>186</v>
      </c>
      <c r="B71" t="s">
        <v>328</v>
      </c>
      <c r="D71" s="99" t="s">
        <v>258</v>
      </c>
      <c r="E71" s="99" t="s">
        <v>329</v>
      </c>
    </row>
    <row r="72" spans="1:5" ht="14.25">
      <c r="A72" s="97" t="s">
        <v>186</v>
      </c>
      <c r="B72" t="s">
        <v>330</v>
      </c>
      <c r="D72" s="99" t="s">
        <v>258</v>
      </c>
      <c r="E72" s="99" t="s">
        <v>331</v>
      </c>
    </row>
    <row r="73" spans="1:5" ht="14.25">
      <c r="A73" t="s">
        <v>332</v>
      </c>
      <c r="B73" t="s">
        <v>333</v>
      </c>
      <c r="D73" s="99" t="s">
        <v>258</v>
      </c>
      <c r="E73" s="99" t="s">
        <v>334</v>
      </c>
    </row>
    <row r="74" spans="1:5" ht="14.25">
      <c r="A74" t="s">
        <v>332</v>
      </c>
      <c r="B74" t="s">
        <v>335</v>
      </c>
      <c r="D74" s="99" t="s">
        <v>65</v>
      </c>
      <c r="E74" s="99" t="s">
        <v>336</v>
      </c>
    </row>
    <row r="75" spans="1:5" ht="14.25">
      <c r="A75" t="s">
        <v>332</v>
      </c>
      <c r="B75" t="s">
        <v>337</v>
      </c>
      <c r="D75" s="99" t="s">
        <v>65</v>
      </c>
      <c r="E75" s="99" t="s">
        <v>338</v>
      </c>
    </row>
    <row r="76" spans="1:5" ht="14.25">
      <c r="A76" t="s">
        <v>332</v>
      </c>
      <c r="B76" t="s">
        <v>339</v>
      </c>
      <c r="D76" s="99" t="s">
        <v>65</v>
      </c>
      <c r="E76" s="99" t="s">
        <v>340</v>
      </c>
    </row>
    <row r="77" spans="1:5" ht="14.25">
      <c r="A77" s="97" t="s">
        <v>341</v>
      </c>
      <c r="B77" t="s">
        <v>341</v>
      </c>
      <c r="D77" s="99" t="s">
        <v>183</v>
      </c>
      <c r="E77" s="99" t="s">
        <v>342</v>
      </c>
    </row>
    <row r="78" spans="1:5" ht="14.25">
      <c r="A78" t="s">
        <v>343</v>
      </c>
      <c r="B78" t="s">
        <v>344</v>
      </c>
      <c r="D78" s="99" t="s">
        <v>269</v>
      </c>
      <c r="E78" s="99" t="s">
        <v>345</v>
      </c>
    </row>
    <row r="79" spans="1:5" ht="14.25">
      <c r="A79" t="s">
        <v>343</v>
      </c>
      <c r="B79" t="s">
        <v>346</v>
      </c>
      <c r="D79" s="99" t="s">
        <v>269</v>
      </c>
      <c r="E79" s="99" t="s">
        <v>347</v>
      </c>
    </row>
    <row r="80" spans="1:5" ht="14.25">
      <c r="A80" s="97" t="s">
        <v>348</v>
      </c>
      <c r="B80" t="s">
        <v>349</v>
      </c>
      <c r="D80" s="99" t="s">
        <v>332</v>
      </c>
      <c r="E80" s="99" t="s">
        <v>350</v>
      </c>
    </row>
    <row r="81" spans="1:5" ht="14.25">
      <c r="A81" s="97" t="s">
        <v>348</v>
      </c>
      <c r="B81" t="s">
        <v>351</v>
      </c>
      <c r="D81" s="99" t="s">
        <v>290</v>
      </c>
      <c r="E81" s="99" t="s">
        <v>352</v>
      </c>
    </row>
    <row r="82" spans="1:5" ht="14.25">
      <c r="A82" s="97" t="s">
        <v>348</v>
      </c>
      <c r="B82" t="s">
        <v>353</v>
      </c>
      <c r="D82" s="99" t="s">
        <v>290</v>
      </c>
      <c r="E82" s="99" t="s">
        <v>354</v>
      </c>
    </row>
    <row r="83" spans="1:5" ht="14.25">
      <c r="A83" t="s">
        <v>348</v>
      </c>
      <c r="B83" t="s">
        <v>355</v>
      </c>
      <c r="D83" s="99" t="s">
        <v>290</v>
      </c>
      <c r="E83" s="99" t="s">
        <v>356</v>
      </c>
    </row>
    <row r="84" spans="1:5" ht="14.25">
      <c r="A84" s="97" t="s">
        <v>348</v>
      </c>
      <c r="B84" t="s">
        <v>357</v>
      </c>
      <c r="D84" s="99" t="s">
        <v>266</v>
      </c>
      <c r="E84" s="99" t="s">
        <v>358</v>
      </c>
    </row>
    <row r="85" spans="1:5" ht="14.25">
      <c r="A85" s="97" t="s">
        <v>348</v>
      </c>
      <c r="B85" t="s">
        <v>359</v>
      </c>
      <c r="D85" s="99" t="s">
        <v>266</v>
      </c>
      <c r="E85" s="99" t="s">
        <v>360</v>
      </c>
    </row>
    <row r="86" spans="1:5" ht="14.25">
      <c r="A86" t="s">
        <v>248</v>
      </c>
      <c r="B86" t="s">
        <v>361</v>
      </c>
      <c r="D86" s="99" t="s">
        <v>266</v>
      </c>
      <c r="E86" s="99" t="s">
        <v>362</v>
      </c>
    </row>
    <row r="87" spans="1:5" ht="14.25">
      <c r="A87" t="s">
        <v>248</v>
      </c>
      <c r="B87" t="s">
        <v>363</v>
      </c>
      <c r="D87" s="99" t="s">
        <v>311</v>
      </c>
      <c r="E87" s="99" t="s">
        <v>364</v>
      </c>
    </row>
    <row r="88" spans="1:5" ht="14.25">
      <c r="A88" t="s">
        <v>283</v>
      </c>
      <c r="B88" t="s">
        <v>365</v>
      </c>
      <c r="D88" s="99" t="s">
        <v>311</v>
      </c>
      <c r="E88" s="99" t="s">
        <v>366</v>
      </c>
    </row>
    <row r="89" spans="1:5" ht="14.25">
      <c r="A89" t="s">
        <v>283</v>
      </c>
      <c r="B89" t="s">
        <v>367</v>
      </c>
      <c r="D89" s="99" t="s">
        <v>311</v>
      </c>
      <c r="E89" s="99" t="s">
        <v>368</v>
      </c>
    </row>
    <row r="90" spans="1:5" ht="14.25">
      <c r="A90" t="s">
        <v>283</v>
      </c>
      <c r="B90" t="s">
        <v>369</v>
      </c>
      <c r="D90" s="99" t="s">
        <v>311</v>
      </c>
      <c r="E90" s="99" t="s">
        <v>370</v>
      </c>
    </row>
    <row r="91" spans="1:5" ht="14.25">
      <c r="A91" t="s">
        <v>283</v>
      </c>
      <c r="B91" t="s">
        <v>371</v>
      </c>
      <c r="D91" s="99" t="s">
        <v>311</v>
      </c>
      <c r="E91" s="99" t="s">
        <v>372</v>
      </c>
    </row>
    <row r="92" spans="1:5" ht="14.25">
      <c r="A92" t="s">
        <v>283</v>
      </c>
      <c r="B92" t="s">
        <v>373</v>
      </c>
      <c r="D92" s="99" t="s">
        <v>311</v>
      </c>
      <c r="E92" s="99" t="s">
        <v>374</v>
      </c>
    </row>
    <row r="93" spans="1:5" ht="14.25">
      <c r="A93" t="s">
        <v>283</v>
      </c>
      <c r="B93" t="s">
        <v>375</v>
      </c>
      <c r="D93" s="99" t="s">
        <v>311</v>
      </c>
      <c r="E93" s="99" t="s">
        <v>376</v>
      </c>
    </row>
    <row r="94" spans="1:5" ht="14.25">
      <c r="A94" t="s">
        <v>283</v>
      </c>
      <c r="B94" t="s">
        <v>377</v>
      </c>
      <c r="D94" s="99" t="s">
        <v>311</v>
      </c>
      <c r="E94" s="99" t="s">
        <v>378</v>
      </c>
    </row>
    <row r="95" spans="1:5" ht="14.25">
      <c r="A95" t="s">
        <v>283</v>
      </c>
      <c r="B95" t="s">
        <v>379</v>
      </c>
      <c r="D95" s="99" t="s">
        <v>341</v>
      </c>
      <c r="E95" s="99" t="s">
        <v>380</v>
      </c>
    </row>
    <row r="96" spans="1:5" ht="14.25">
      <c r="A96" t="s">
        <v>283</v>
      </c>
      <c r="B96" t="s">
        <v>381</v>
      </c>
      <c r="D96" s="99" t="s">
        <v>170</v>
      </c>
      <c r="E96" s="99" t="s">
        <v>382</v>
      </c>
    </row>
    <row r="97" spans="1:5" ht="14.25">
      <c r="A97" t="s">
        <v>65</v>
      </c>
      <c r="B97" t="s">
        <v>65</v>
      </c>
      <c r="D97" s="99" t="s">
        <v>348</v>
      </c>
      <c r="E97" s="99" t="s">
        <v>383</v>
      </c>
    </row>
    <row r="98" spans="1:5" ht="14.25">
      <c r="A98" t="s">
        <v>384</v>
      </c>
      <c r="B98" t="s">
        <v>384</v>
      </c>
      <c r="D98" s="99" t="s">
        <v>348</v>
      </c>
      <c r="E98" s="99" t="s">
        <v>385</v>
      </c>
    </row>
    <row r="99" spans="1:5" ht="14.25">
      <c r="A99" t="s">
        <v>384</v>
      </c>
      <c r="B99" t="s">
        <v>386</v>
      </c>
      <c r="D99" s="99" t="s">
        <v>173</v>
      </c>
      <c r="E99" s="99" t="s">
        <v>387</v>
      </c>
    </row>
    <row r="100" spans="1:5" ht="14.25">
      <c r="A100" t="s">
        <v>171</v>
      </c>
      <c r="B100" t="s">
        <v>388</v>
      </c>
      <c r="D100" s="99" t="s">
        <v>233</v>
      </c>
      <c r="E100" s="99" t="s">
        <v>389</v>
      </c>
    </row>
    <row r="101" spans="1:5" ht="14.25">
      <c r="A101" s="105" t="s">
        <v>230</v>
      </c>
      <c r="B101" t="s">
        <v>390</v>
      </c>
      <c r="D101" s="99" t="s">
        <v>343</v>
      </c>
      <c r="E101" s="99" t="s">
        <v>391</v>
      </c>
    </row>
    <row r="102" spans="1:5" ht="14.25">
      <c r="A102" s="105" t="s">
        <v>230</v>
      </c>
      <c r="B102" t="s">
        <v>392</v>
      </c>
      <c r="D102" s="99" t="s">
        <v>343</v>
      </c>
      <c r="E102" s="99" t="s">
        <v>393</v>
      </c>
    </row>
    <row r="103" spans="1:5" ht="14.25">
      <c r="A103" s="105" t="s">
        <v>230</v>
      </c>
      <c r="B103" t="s">
        <v>394</v>
      </c>
      <c r="D103" s="99" t="s">
        <v>384</v>
      </c>
      <c r="E103" s="99" t="s">
        <v>395</v>
      </c>
    </row>
    <row r="104" spans="1:5" ht="14.25">
      <c r="A104" s="106" t="s">
        <v>230</v>
      </c>
      <c r="B104" t="s">
        <v>396</v>
      </c>
      <c r="D104" s="99" t="s">
        <v>384</v>
      </c>
      <c r="E104" s="99" t="s">
        <v>397</v>
      </c>
    </row>
    <row r="105" spans="1:5" ht="14.25">
      <c r="A105" t="s">
        <v>230</v>
      </c>
      <c r="B105" t="s">
        <v>398</v>
      </c>
      <c r="D105" s="99" t="s">
        <v>399</v>
      </c>
      <c r="E105" s="99" t="s">
        <v>400</v>
      </c>
    </row>
    <row r="106" spans="1:5" ht="14.25">
      <c r="A106" s="105" t="s">
        <v>230</v>
      </c>
      <c r="B106" t="s">
        <v>401</v>
      </c>
      <c r="D106" s="99" t="s">
        <v>399</v>
      </c>
      <c r="E106" s="99" t="s">
        <v>402</v>
      </c>
    </row>
    <row r="107" spans="1:5" ht="14.25">
      <c r="A107" s="105" t="s">
        <v>230</v>
      </c>
      <c r="B107" t="s">
        <v>403</v>
      </c>
      <c r="D107" s="99" t="s">
        <v>285</v>
      </c>
      <c r="E107" s="99" t="s">
        <v>404</v>
      </c>
    </row>
    <row r="108" spans="1:2" ht="14.25">
      <c r="A108" s="105" t="s">
        <v>230</v>
      </c>
      <c r="B108" t="s">
        <v>405</v>
      </c>
    </row>
    <row r="109" spans="1:2" ht="14.25">
      <c r="A109" s="105" t="s">
        <v>230</v>
      </c>
      <c r="B109" t="s">
        <v>406</v>
      </c>
    </row>
    <row r="110" spans="1:2" ht="14.25">
      <c r="A110" s="97" t="s">
        <v>230</v>
      </c>
      <c r="B110" t="s">
        <v>407</v>
      </c>
    </row>
    <row r="111" spans="1:2" ht="14.25">
      <c r="A111" s="105" t="s">
        <v>230</v>
      </c>
      <c r="B111" t="s">
        <v>408</v>
      </c>
    </row>
    <row r="112" spans="1:2" ht="14.25">
      <c r="A112" s="105" t="s">
        <v>230</v>
      </c>
      <c r="B112" t="s">
        <v>409</v>
      </c>
    </row>
    <row r="113" spans="1:2" ht="14.25">
      <c r="A113" s="106" t="s">
        <v>230</v>
      </c>
      <c r="B113" t="s">
        <v>410</v>
      </c>
    </row>
    <row r="114" spans="1:2" ht="14.25">
      <c r="A114" s="106" t="s">
        <v>230</v>
      </c>
      <c r="B114" t="s">
        <v>411</v>
      </c>
    </row>
    <row r="115" spans="1:2" ht="14.25">
      <c r="A115" t="s">
        <v>288</v>
      </c>
      <c r="B115" t="s">
        <v>288</v>
      </c>
    </row>
    <row r="116" spans="1:2" ht="14.25">
      <c r="A116" t="s">
        <v>294</v>
      </c>
      <c r="B116" t="s">
        <v>412</v>
      </c>
    </row>
    <row r="117" spans="1:2" ht="14.25">
      <c r="A117" t="s">
        <v>294</v>
      </c>
      <c r="B117" t="s">
        <v>294</v>
      </c>
    </row>
    <row r="118" spans="1:2" ht="14.25">
      <c r="A118" t="s">
        <v>399</v>
      </c>
      <c r="B118" t="s">
        <v>399</v>
      </c>
    </row>
    <row r="119" spans="1:2" ht="14.25">
      <c r="A119" t="s">
        <v>179</v>
      </c>
      <c r="B119" t="s">
        <v>413</v>
      </c>
    </row>
    <row r="120" spans="1:2" ht="14.25">
      <c r="A120" t="s">
        <v>179</v>
      </c>
      <c r="B120" t="s">
        <v>414</v>
      </c>
    </row>
    <row r="121" spans="1:2" ht="14.25">
      <c r="A121" t="s">
        <v>179</v>
      </c>
      <c r="B121" t="s">
        <v>179</v>
      </c>
    </row>
    <row r="122" spans="1:2" ht="14.25">
      <c r="A122" t="s">
        <v>179</v>
      </c>
      <c r="B122" t="s">
        <v>415</v>
      </c>
    </row>
    <row r="123" spans="1:2" ht="14.25">
      <c r="A123" t="s">
        <v>179</v>
      </c>
      <c r="B123" t="s">
        <v>416</v>
      </c>
    </row>
    <row r="124" spans="1:2" ht="14.25">
      <c r="A124" t="s">
        <v>179</v>
      </c>
      <c r="B124" t="s">
        <v>417</v>
      </c>
    </row>
    <row r="125" spans="1:2" ht="14.25">
      <c r="A125" t="s">
        <v>418</v>
      </c>
      <c r="B125" t="s">
        <v>419</v>
      </c>
    </row>
    <row r="126" spans="1:2" ht="14.25">
      <c r="A126" t="s">
        <v>418</v>
      </c>
      <c r="B126" t="s">
        <v>420</v>
      </c>
    </row>
    <row r="127" spans="1:2" ht="14.25">
      <c r="A127" t="s">
        <v>418</v>
      </c>
      <c r="B127" t="s">
        <v>421</v>
      </c>
    </row>
    <row r="128" spans="1:2" ht="14.25">
      <c r="A128" s="100" t="s">
        <v>418</v>
      </c>
      <c r="B128" t="s">
        <v>422</v>
      </c>
    </row>
    <row r="129" spans="1:2" ht="14.25">
      <c r="A129" s="106" t="s">
        <v>418</v>
      </c>
      <c r="B129" t="s">
        <v>423</v>
      </c>
    </row>
    <row r="130" spans="1:2" ht="14.25">
      <c r="A130" s="106" t="s">
        <v>418</v>
      </c>
      <c r="B130" t="s">
        <v>424</v>
      </c>
    </row>
    <row r="131" spans="1:2" ht="14.25">
      <c r="A131" s="106" t="s">
        <v>418</v>
      </c>
      <c r="B131" t="s">
        <v>425</v>
      </c>
    </row>
    <row r="132" spans="1:2" ht="14.25">
      <c r="A132" s="106" t="s">
        <v>418</v>
      </c>
      <c r="B132" t="s">
        <v>426</v>
      </c>
    </row>
    <row r="133" spans="1:2" ht="14.25">
      <c r="A133" s="106" t="s">
        <v>418</v>
      </c>
      <c r="B133" t="s">
        <v>427</v>
      </c>
    </row>
    <row r="134" spans="1:2" ht="14.25">
      <c r="A134" s="106" t="s">
        <v>418</v>
      </c>
      <c r="B134" t="s">
        <v>428</v>
      </c>
    </row>
    <row r="135" spans="1:2" ht="14.25">
      <c r="A135" s="106" t="s">
        <v>418</v>
      </c>
      <c r="B135" t="s">
        <v>429</v>
      </c>
    </row>
    <row r="136" spans="1:2" ht="14.25">
      <c r="A136" s="106" t="s">
        <v>418</v>
      </c>
      <c r="B136" t="s">
        <v>430</v>
      </c>
    </row>
    <row r="137" spans="1:2" ht="14.25">
      <c r="A137" s="106" t="s">
        <v>418</v>
      </c>
      <c r="B137" t="s">
        <v>431</v>
      </c>
    </row>
    <row r="138" spans="1:2" ht="14.25">
      <c r="A138" t="s">
        <v>418</v>
      </c>
      <c r="B138" t="s">
        <v>432</v>
      </c>
    </row>
    <row r="139" spans="1:2" ht="14.25">
      <c r="A139" t="s">
        <v>418</v>
      </c>
      <c r="B139" t="s">
        <v>433</v>
      </c>
    </row>
    <row r="140" spans="1:2" ht="14.25">
      <c r="A140" t="s">
        <v>418</v>
      </c>
      <c r="B140" t="s">
        <v>434</v>
      </c>
    </row>
    <row r="141" spans="1:2" ht="14.25">
      <c r="A141" t="s">
        <v>418</v>
      </c>
      <c r="B141" t="s">
        <v>435</v>
      </c>
    </row>
    <row r="142" spans="1:2" ht="14.25">
      <c r="A142" t="s">
        <v>418</v>
      </c>
      <c r="B142" t="s">
        <v>436</v>
      </c>
    </row>
    <row r="143" spans="1:2" ht="14.25">
      <c r="A143" t="s">
        <v>418</v>
      </c>
      <c r="B143" t="s">
        <v>437</v>
      </c>
    </row>
    <row r="144" spans="1:2" ht="14.25">
      <c r="A144" t="s">
        <v>418</v>
      </c>
      <c r="B144" t="s">
        <v>438</v>
      </c>
    </row>
    <row r="145" spans="1:2" ht="14.25">
      <c r="A145" t="s">
        <v>418</v>
      </c>
      <c r="B145" t="s">
        <v>439</v>
      </c>
    </row>
    <row r="146" spans="1:2" ht="14.25">
      <c r="A146" t="s">
        <v>418</v>
      </c>
      <c r="B146" t="s">
        <v>440</v>
      </c>
    </row>
    <row r="147" spans="1:2" ht="14.25">
      <c r="A147" t="s">
        <v>418</v>
      </c>
      <c r="B147" t="s">
        <v>441</v>
      </c>
    </row>
    <row r="148" spans="1:2" ht="14.25">
      <c r="A148" t="s">
        <v>418</v>
      </c>
      <c r="B148" t="s">
        <v>442</v>
      </c>
    </row>
    <row r="149" spans="1:2" ht="14.25">
      <c r="A149" t="s">
        <v>418</v>
      </c>
      <c r="B149" t="s">
        <v>443</v>
      </c>
    </row>
    <row r="150" spans="1:2" ht="14.25">
      <c r="A150" t="s">
        <v>418</v>
      </c>
      <c r="B150" t="s">
        <v>444</v>
      </c>
    </row>
    <row r="151" spans="1:2" ht="14.25">
      <c r="A151" t="s">
        <v>418</v>
      </c>
      <c r="B151" t="s">
        <v>445</v>
      </c>
    </row>
    <row r="152" spans="1:2" ht="14.25">
      <c r="A152" t="s">
        <v>418</v>
      </c>
      <c r="B152" t="s">
        <v>446</v>
      </c>
    </row>
    <row r="153" spans="1:2" ht="14.25">
      <c r="A153" t="s">
        <v>418</v>
      </c>
      <c r="B153" t="s">
        <v>447</v>
      </c>
    </row>
    <row r="154" spans="1:2" ht="14.25">
      <c r="A154" t="s">
        <v>418</v>
      </c>
      <c r="B154" t="s">
        <v>448</v>
      </c>
    </row>
    <row r="155" spans="1:2" ht="14.25">
      <c r="A155" t="s">
        <v>418</v>
      </c>
      <c r="B155" t="s">
        <v>449</v>
      </c>
    </row>
    <row r="156" spans="1:2" ht="14.25">
      <c r="A156" t="s">
        <v>418</v>
      </c>
      <c r="B156" t="s">
        <v>450</v>
      </c>
    </row>
    <row r="157" spans="1:2" ht="14.25">
      <c r="A157" t="s">
        <v>418</v>
      </c>
      <c r="B157" t="s">
        <v>451</v>
      </c>
    </row>
    <row r="158" spans="1:2" ht="14.25">
      <c r="A158" t="s">
        <v>418</v>
      </c>
      <c r="B158" t="s">
        <v>452</v>
      </c>
    </row>
    <row r="159" spans="1:2" ht="14.25">
      <c r="A159" t="s">
        <v>418</v>
      </c>
      <c r="B159" t="s">
        <v>453</v>
      </c>
    </row>
    <row r="160" spans="1:2" ht="14.25">
      <c r="A160" t="s">
        <v>418</v>
      </c>
      <c r="B160" t="s">
        <v>454</v>
      </c>
    </row>
    <row r="161" spans="1:2" ht="14.25">
      <c r="A161" t="s">
        <v>418</v>
      </c>
      <c r="B161" t="s">
        <v>455</v>
      </c>
    </row>
    <row r="162" spans="1:2" ht="14.25">
      <c r="A162" t="s">
        <v>418</v>
      </c>
      <c r="B162" t="s">
        <v>456</v>
      </c>
    </row>
    <row r="163" spans="1:2" ht="14.25">
      <c r="A163" t="s">
        <v>418</v>
      </c>
      <c r="B163" t="s">
        <v>457</v>
      </c>
    </row>
    <row r="164" spans="1:2" ht="14.25">
      <c r="A164" t="s">
        <v>418</v>
      </c>
      <c r="B164" t="s">
        <v>458</v>
      </c>
    </row>
    <row r="165" spans="1:2" ht="14.25">
      <c r="A165" t="s">
        <v>418</v>
      </c>
      <c r="B165" t="s">
        <v>459</v>
      </c>
    </row>
    <row r="166" spans="1:2" ht="14.25">
      <c r="A166" t="s">
        <v>418</v>
      </c>
      <c r="B166" t="s">
        <v>460</v>
      </c>
    </row>
    <row r="167" spans="1:2" ht="14.25">
      <c r="A167" t="s">
        <v>418</v>
      </c>
      <c r="B167" t="s">
        <v>461</v>
      </c>
    </row>
    <row r="168" spans="1:2" ht="14.25">
      <c r="A168" t="s">
        <v>418</v>
      </c>
      <c r="B168" t="s">
        <v>462</v>
      </c>
    </row>
    <row r="169" spans="1:2" ht="14.25">
      <c r="A169" t="s">
        <v>418</v>
      </c>
      <c r="B169" t="s">
        <v>463</v>
      </c>
    </row>
    <row r="170" spans="1:2" ht="14.25">
      <c r="A170" t="s">
        <v>418</v>
      </c>
      <c r="B170" t="s">
        <v>464</v>
      </c>
    </row>
    <row r="171" spans="1:2" ht="14.25">
      <c r="A171" t="s">
        <v>418</v>
      </c>
      <c r="B171" t="s">
        <v>465</v>
      </c>
    </row>
    <row r="172" spans="1:2" ht="14.25">
      <c r="A172" t="s">
        <v>418</v>
      </c>
      <c r="B172" t="s">
        <v>466</v>
      </c>
    </row>
    <row r="173" spans="1:2" ht="14.25">
      <c r="A173" t="s">
        <v>418</v>
      </c>
      <c r="B173" t="s">
        <v>467</v>
      </c>
    </row>
    <row r="174" spans="1:2" ht="14.25">
      <c r="A174" t="s">
        <v>418</v>
      </c>
      <c r="B174" t="s">
        <v>468</v>
      </c>
    </row>
    <row r="175" spans="1:2" ht="14.25">
      <c r="A175" t="s">
        <v>418</v>
      </c>
      <c r="B175" t="s">
        <v>469</v>
      </c>
    </row>
    <row r="176" spans="1:2" ht="14.25">
      <c r="A176" t="s">
        <v>418</v>
      </c>
      <c r="B176" t="s">
        <v>470</v>
      </c>
    </row>
    <row r="177" spans="1:2" ht="14.25">
      <c r="A177" t="s">
        <v>418</v>
      </c>
      <c r="B177" t="s">
        <v>471</v>
      </c>
    </row>
    <row r="178" spans="1:2" ht="14.25">
      <c r="A178" s="106" t="s">
        <v>418</v>
      </c>
      <c r="B178" t="s">
        <v>472</v>
      </c>
    </row>
    <row r="179" spans="1:2" ht="14.25">
      <c r="A179" t="s">
        <v>418</v>
      </c>
      <c r="B179" t="s">
        <v>473</v>
      </c>
    </row>
    <row r="180" spans="1:2" ht="14.25">
      <c r="A180" t="s">
        <v>418</v>
      </c>
      <c r="B180" t="s">
        <v>474</v>
      </c>
    </row>
    <row r="181" spans="1:2" ht="14.25">
      <c r="A181" t="s">
        <v>418</v>
      </c>
      <c r="B181" t="s">
        <v>475</v>
      </c>
    </row>
    <row r="182" spans="1:2" ht="14.25">
      <c r="A182" t="s">
        <v>418</v>
      </c>
      <c r="B182" t="s">
        <v>476</v>
      </c>
    </row>
    <row r="183" spans="1:2" ht="14.25">
      <c r="A183" t="s">
        <v>418</v>
      </c>
      <c r="B183" t="s">
        <v>477</v>
      </c>
    </row>
    <row r="184" spans="1:2" ht="14.25">
      <c r="A184" t="s">
        <v>418</v>
      </c>
      <c r="B184" t="s">
        <v>478</v>
      </c>
    </row>
    <row r="185" spans="1:2" ht="14.25">
      <c r="A185" t="s">
        <v>418</v>
      </c>
      <c r="B185" t="s">
        <v>479</v>
      </c>
    </row>
    <row r="186" spans="1:2" ht="14.25">
      <c r="A186" t="s">
        <v>418</v>
      </c>
      <c r="B186" t="s">
        <v>480</v>
      </c>
    </row>
    <row r="187" spans="1:2" ht="14.25">
      <c r="A187" t="s">
        <v>418</v>
      </c>
      <c r="B187" t="s">
        <v>481</v>
      </c>
    </row>
    <row r="188" spans="1:2" ht="14.25">
      <c r="A188" t="s">
        <v>418</v>
      </c>
      <c r="B188" t="s">
        <v>482</v>
      </c>
    </row>
    <row r="189" spans="1:2" ht="14.25">
      <c r="A189" t="s">
        <v>418</v>
      </c>
      <c r="B189" t="s">
        <v>483</v>
      </c>
    </row>
    <row r="190" spans="1:2" ht="14.25">
      <c r="A190" t="s">
        <v>418</v>
      </c>
      <c r="B190" t="s">
        <v>484</v>
      </c>
    </row>
    <row r="191" spans="1:2" ht="14.25">
      <c r="A191" t="s">
        <v>418</v>
      </c>
      <c r="B191" t="s">
        <v>485</v>
      </c>
    </row>
    <row r="192" spans="1:2" ht="14.25">
      <c r="A192" t="s">
        <v>418</v>
      </c>
      <c r="B192" t="s">
        <v>486</v>
      </c>
    </row>
    <row r="193" spans="1:2" ht="14.25">
      <c r="A193" t="s">
        <v>418</v>
      </c>
      <c r="B193" t="s">
        <v>487</v>
      </c>
    </row>
    <row r="194" spans="1:2" ht="14.25">
      <c r="A194" t="s">
        <v>418</v>
      </c>
      <c r="B194" t="s">
        <v>488</v>
      </c>
    </row>
    <row r="195" spans="1:2" ht="14.25">
      <c r="A195" t="s">
        <v>418</v>
      </c>
      <c r="B195" t="s">
        <v>489</v>
      </c>
    </row>
    <row r="196" spans="1:2" ht="14.25">
      <c r="A196" t="s">
        <v>418</v>
      </c>
      <c r="B196" t="s">
        <v>490</v>
      </c>
    </row>
    <row r="197" spans="1:2" ht="14.25">
      <c r="A197" t="s">
        <v>418</v>
      </c>
      <c r="B197" t="s">
        <v>491</v>
      </c>
    </row>
    <row r="198" spans="1:2" ht="14.25">
      <c r="A198" t="s">
        <v>418</v>
      </c>
      <c r="B198" t="s">
        <v>492</v>
      </c>
    </row>
    <row r="199" spans="1:2" ht="14.25">
      <c r="A199" t="s">
        <v>418</v>
      </c>
      <c r="B199" t="s">
        <v>493</v>
      </c>
    </row>
    <row r="200" spans="1:2" ht="14.25">
      <c r="A200" t="s">
        <v>418</v>
      </c>
      <c r="B200" t="s">
        <v>494</v>
      </c>
    </row>
    <row r="201" spans="1:2" ht="14.25">
      <c r="A201" t="s">
        <v>418</v>
      </c>
      <c r="B201" t="s">
        <v>495</v>
      </c>
    </row>
    <row r="202" spans="1:2" ht="14.25">
      <c r="A202" t="s">
        <v>418</v>
      </c>
      <c r="B202" t="s">
        <v>496</v>
      </c>
    </row>
    <row r="203" spans="1:2" ht="14.25">
      <c r="A203" t="s">
        <v>418</v>
      </c>
      <c r="B203" t="s">
        <v>497</v>
      </c>
    </row>
    <row r="204" spans="1:2" ht="14.25">
      <c r="A204" t="s">
        <v>418</v>
      </c>
      <c r="B204" t="s">
        <v>498</v>
      </c>
    </row>
    <row r="205" spans="1:2" ht="14.25">
      <c r="A205" t="s">
        <v>418</v>
      </c>
      <c r="B205" t="s">
        <v>499</v>
      </c>
    </row>
    <row r="206" spans="1:2" ht="14.25">
      <c r="A206" t="s">
        <v>418</v>
      </c>
      <c r="B206" t="s">
        <v>500</v>
      </c>
    </row>
    <row r="207" spans="1:2" ht="14.25">
      <c r="A207" t="s">
        <v>418</v>
      </c>
      <c r="B207" t="s">
        <v>501</v>
      </c>
    </row>
    <row r="208" spans="1:2" ht="14.25">
      <c r="A208" t="s">
        <v>418</v>
      </c>
      <c r="B208" t="s">
        <v>502</v>
      </c>
    </row>
    <row r="209" spans="1:2" ht="14.25">
      <c r="A209" t="s">
        <v>418</v>
      </c>
      <c r="B209" t="s">
        <v>503</v>
      </c>
    </row>
    <row r="210" spans="1:2" ht="14.25">
      <c r="A210" t="s">
        <v>418</v>
      </c>
      <c r="B210" t="s">
        <v>504</v>
      </c>
    </row>
    <row r="211" spans="1:2" ht="14.25">
      <c r="A211" t="s">
        <v>418</v>
      </c>
      <c r="B211" t="s">
        <v>505</v>
      </c>
    </row>
    <row r="212" spans="1:2" ht="14.25">
      <c r="A212" t="s">
        <v>418</v>
      </c>
      <c r="B212" t="s">
        <v>506</v>
      </c>
    </row>
    <row r="213" spans="1:2" ht="14.25">
      <c r="A213" t="s">
        <v>418</v>
      </c>
      <c r="B213" t="s">
        <v>507</v>
      </c>
    </row>
    <row r="214" spans="1:2" ht="14.25">
      <c r="A214" t="s">
        <v>418</v>
      </c>
      <c r="B214" t="s">
        <v>508</v>
      </c>
    </row>
    <row r="215" spans="1:2" ht="14.25">
      <c r="A215" t="s">
        <v>418</v>
      </c>
      <c r="B215" t="s">
        <v>509</v>
      </c>
    </row>
    <row r="216" spans="1:2" ht="14.25">
      <c r="A216" t="s">
        <v>418</v>
      </c>
      <c r="B216" t="s">
        <v>510</v>
      </c>
    </row>
    <row r="217" spans="1:2" ht="14.25">
      <c r="A217" t="s">
        <v>418</v>
      </c>
      <c r="B217" t="s">
        <v>511</v>
      </c>
    </row>
    <row r="218" spans="1:2" ht="14.25">
      <c r="A218" t="s">
        <v>418</v>
      </c>
      <c r="B218" t="s">
        <v>512</v>
      </c>
    </row>
    <row r="219" spans="1:2" ht="14.25">
      <c r="A219" t="s">
        <v>418</v>
      </c>
      <c r="B219" t="s">
        <v>513</v>
      </c>
    </row>
    <row r="220" spans="1:2" ht="14.25">
      <c r="A220" t="s">
        <v>418</v>
      </c>
      <c r="B220" t="s">
        <v>514</v>
      </c>
    </row>
    <row r="221" spans="1:2" ht="14.25">
      <c r="A221" t="s">
        <v>418</v>
      </c>
      <c r="B221" t="s">
        <v>515</v>
      </c>
    </row>
    <row r="222" spans="1:2" ht="14.25">
      <c r="A222" t="s">
        <v>418</v>
      </c>
      <c r="B222" t="s">
        <v>516</v>
      </c>
    </row>
    <row r="223" spans="1:2" ht="14.25">
      <c r="A223" t="s">
        <v>418</v>
      </c>
      <c r="B223" t="s">
        <v>517</v>
      </c>
    </row>
    <row r="224" spans="1:2" ht="14.25">
      <c r="A224" t="s">
        <v>418</v>
      </c>
      <c r="B224" t="s">
        <v>518</v>
      </c>
    </row>
    <row r="225" spans="1:2" ht="14.25">
      <c r="A225" t="s">
        <v>418</v>
      </c>
      <c r="B225" t="s">
        <v>519</v>
      </c>
    </row>
    <row r="226" spans="1:2" ht="14.25">
      <c r="A226" t="s">
        <v>418</v>
      </c>
      <c r="B226" t="s">
        <v>520</v>
      </c>
    </row>
    <row r="227" spans="1:2" ht="14.25">
      <c r="A227" t="s">
        <v>418</v>
      </c>
      <c r="B227" t="s">
        <v>521</v>
      </c>
    </row>
    <row r="228" spans="1:2" ht="14.25">
      <c r="A228" t="s">
        <v>418</v>
      </c>
      <c r="B228" t="s">
        <v>522</v>
      </c>
    </row>
    <row r="229" spans="1:2" ht="14.25">
      <c r="A229" t="s">
        <v>418</v>
      </c>
      <c r="B229" t="s">
        <v>523</v>
      </c>
    </row>
    <row r="230" spans="1:2" ht="14.25">
      <c r="A230" t="s">
        <v>418</v>
      </c>
      <c r="B230" t="s">
        <v>524</v>
      </c>
    </row>
    <row r="231" spans="1:2" ht="14.25">
      <c r="A231" t="s">
        <v>418</v>
      </c>
      <c r="B231" t="s">
        <v>525</v>
      </c>
    </row>
    <row r="232" spans="1:2" ht="14.25">
      <c r="A232" t="s">
        <v>418</v>
      </c>
      <c r="B232" t="s">
        <v>526</v>
      </c>
    </row>
    <row r="233" spans="1:2" ht="14.25">
      <c r="A233" t="s">
        <v>418</v>
      </c>
      <c r="B233" t="s">
        <v>527</v>
      </c>
    </row>
    <row r="234" spans="1:2" ht="14.25">
      <c r="A234" t="s">
        <v>418</v>
      </c>
      <c r="B234" t="s">
        <v>528</v>
      </c>
    </row>
    <row r="235" spans="1:2" ht="14.25">
      <c r="A235" t="s">
        <v>418</v>
      </c>
      <c r="B235" t="s">
        <v>529</v>
      </c>
    </row>
    <row r="236" spans="1:2" ht="14.25">
      <c r="A236" t="s">
        <v>418</v>
      </c>
      <c r="B236" t="s">
        <v>530</v>
      </c>
    </row>
    <row r="237" spans="1:2" ht="14.25">
      <c r="A237" t="s">
        <v>418</v>
      </c>
      <c r="B237" t="s">
        <v>531</v>
      </c>
    </row>
    <row r="238" spans="1:2" ht="14.25">
      <c r="A238" t="s">
        <v>418</v>
      </c>
      <c r="B238" t="s">
        <v>532</v>
      </c>
    </row>
    <row r="239" spans="1:2" ht="14.25">
      <c r="A239" t="s">
        <v>418</v>
      </c>
      <c r="B239" t="s">
        <v>533</v>
      </c>
    </row>
    <row r="240" spans="1:2" ht="14.25">
      <c r="A240" t="s">
        <v>418</v>
      </c>
      <c r="B240" t="s">
        <v>534</v>
      </c>
    </row>
    <row r="241" spans="1:2" ht="14.25">
      <c r="A241" t="s">
        <v>418</v>
      </c>
      <c r="B241" t="s">
        <v>535</v>
      </c>
    </row>
    <row r="242" spans="1:2" ht="14.25">
      <c r="A242" t="s">
        <v>418</v>
      </c>
      <c r="B242" t="s">
        <v>536</v>
      </c>
    </row>
    <row r="243" spans="1:2" ht="14.25">
      <c r="A243" t="s">
        <v>418</v>
      </c>
      <c r="B243" t="s">
        <v>537</v>
      </c>
    </row>
    <row r="244" spans="1:2" ht="14.25">
      <c r="A244" t="s">
        <v>418</v>
      </c>
      <c r="B244" t="s">
        <v>538</v>
      </c>
    </row>
    <row r="245" spans="1:2" ht="14.25">
      <c r="A245" t="s">
        <v>418</v>
      </c>
      <c r="B245" t="s">
        <v>539</v>
      </c>
    </row>
    <row r="246" spans="1:2" ht="14.25">
      <c r="A246" t="s">
        <v>418</v>
      </c>
      <c r="B246" t="s">
        <v>540</v>
      </c>
    </row>
    <row r="247" spans="1:2" ht="14.25">
      <c r="A247" t="s">
        <v>418</v>
      </c>
      <c r="B247" t="s">
        <v>541</v>
      </c>
    </row>
    <row r="248" spans="1:2" ht="14.25">
      <c r="A248" t="s">
        <v>418</v>
      </c>
      <c r="B248" t="s">
        <v>542</v>
      </c>
    </row>
    <row r="249" spans="1:2" ht="14.25">
      <c r="A249" t="s">
        <v>418</v>
      </c>
      <c r="B249" t="s">
        <v>543</v>
      </c>
    </row>
    <row r="250" spans="1:2" ht="14.25">
      <c r="A250" t="s">
        <v>418</v>
      </c>
      <c r="B250" t="s">
        <v>544</v>
      </c>
    </row>
    <row r="251" spans="1:2" ht="14.25">
      <c r="A251" t="s">
        <v>418</v>
      </c>
      <c r="B251" t="s">
        <v>545</v>
      </c>
    </row>
    <row r="252" spans="1:2" ht="14.25">
      <c r="A252" t="s">
        <v>418</v>
      </c>
      <c r="B252" t="s">
        <v>546</v>
      </c>
    </row>
    <row r="253" spans="1:2" ht="14.25">
      <c r="A253" t="s">
        <v>418</v>
      </c>
      <c r="B253" t="s">
        <v>547</v>
      </c>
    </row>
    <row r="254" spans="1:2" ht="14.25">
      <c r="A254" t="s">
        <v>418</v>
      </c>
      <c r="B254" t="s">
        <v>548</v>
      </c>
    </row>
    <row r="255" spans="1:2" ht="14.25">
      <c r="A255" t="s">
        <v>418</v>
      </c>
      <c r="B255" t="s">
        <v>549</v>
      </c>
    </row>
    <row r="256" spans="1:2" ht="14.25">
      <c r="A256" t="s">
        <v>418</v>
      </c>
      <c r="B256" t="s">
        <v>550</v>
      </c>
    </row>
    <row r="257" spans="1:2" ht="14.25">
      <c r="A257" t="s">
        <v>418</v>
      </c>
      <c r="B257" t="s">
        <v>551</v>
      </c>
    </row>
    <row r="258" spans="1:2" ht="14.25">
      <c r="A258" t="s">
        <v>418</v>
      </c>
      <c r="B258" t="s">
        <v>552</v>
      </c>
    </row>
    <row r="259" spans="1:2" ht="14.25">
      <c r="A259" t="s">
        <v>418</v>
      </c>
      <c r="B259" t="s">
        <v>553</v>
      </c>
    </row>
    <row r="260" spans="1:2" ht="14.25">
      <c r="A260" t="s">
        <v>418</v>
      </c>
      <c r="B260" t="s">
        <v>554</v>
      </c>
    </row>
    <row r="261" spans="1:2" ht="14.25">
      <c r="A261" t="s">
        <v>418</v>
      </c>
      <c r="B261" t="s">
        <v>555</v>
      </c>
    </row>
    <row r="262" spans="1:2" ht="14.25">
      <c r="A262" t="s">
        <v>418</v>
      </c>
      <c r="B262" t="s">
        <v>556</v>
      </c>
    </row>
    <row r="263" spans="1:2" ht="14.25">
      <c r="A263" t="s">
        <v>418</v>
      </c>
      <c r="B263" t="s">
        <v>557</v>
      </c>
    </row>
    <row r="264" spans="1:2" ht="14.25">
      <c r="A264" t="s">
        <v>418</v>
      </c>
      <c r="B264" t="s">
        <v>558</v>
      </c>
    </row>
    <row r="265" spans="1:2" ht="14.25">
      <c r="A265" t="s">
        <v>418</v>
      </c>
      <c r="B265" t="s">
        <v>559</v>
      </c>
    </row>
    <row r="266" spans="1:2" ht="14.25">
      <c r="A266" t="s">
        <v>418</v>
      </c>
      <c r="B266" t="s">
        <v>560</v>
      </c>
    </row>
    <row r="267" spans="1:2" ht="14.25">
      <c r="A267" t="s">
        <v>418</v>
      </c>
      <c r="B267" t="s">
        <v>561</v>
      </c>
    </row>
    <row r="268" spans="1:2" ht="14.25">
      <c r="A268" t="s">
        <v>418</v>
      </c>
      <c r="B268" t="s">
        <v>562</v>
      </c>
    </row>
    <row r="269" spans="1:2" ht="14.25">
      <c r="A269" t="s">
        <v>418</v>
      </c>
      <c r="B269" t="s">
        <v>563</v>
      </c>
    </row>
    <row r="270" spans="1:2" ht="14.25">
      <c r="A270" t="s">
        <v>418</v>
      </c>
      <c r="B270" t="s">
        <v>564</v>
      </c>
    </row>
    <row r="271" spans="1:2" ht="14.25">
      <c r="A271" t="s">
        <v>418</v>
      </c>
      <c r="B271" t="s">
        <v>565</v>
      </c>
    </row>
    <row r="272" spans="1:2" ht="14.25">
      <c r="A272" t="s">
        <v>418</v>
      </c>
      <c r="B272" t="s">
        <v>566</v>
      </c>
    </row>
    <row r="273" spans="1:2" ht="14.25">
      <c r="A273" t="s">
        <v>418</v>
      </c>
      <c r="B273" t="s">
        <v>567</v>
      </c>
    </row>
    <row r="274" spans="1:2" ht="14.25">
      <c r="A274" t="s">
        <v>418</v>
      </c>
      <c r="B274" t="s">
        <v>568</v>
      </c>
    </row>
    <row r="275" spans="1:2" ht="14.25">
      <c r="A275" t="s">
        <v>418</v>
      </c>
      <c r="B275" t="s">
        <v>569</v>
      </c>
    </row>
    <row r="276" spans="1:2" ht="14.25">
      <c r="A276" t="s">
        <v>418</v>
      </c>
      <c r="B276" t="s">
        <v>570</v>
      </c>
    </row>
    <row r="277" spans="1:2" ht="14.25">
      <c r="A277" t="s">
        <v>418</v>
      </c>
      <c r="B277" t="s">
        <v>571</v>
      </c>
    </row>
    <row r="278" spans="1:2" ht="14.25">
      <c r="A278" t="s">
        <v>418</v>
      </c>
      <c r="B278" t="s">
        <v>572</v>
      </c>
    </row>
    <row r="279" spans="1:2" ht="14.25">
      <c r="A279" t="s">
        <v>418</v>
      </c>
      <c r="B279" t="s">
        <v>573</v>
      </c>
    </row>
    <row r="280" spans="1:2" ht="14.25">
      <c r="A280" t="s">
        <v>418</v>
      </c>
      <c r="B280" t="s">
        <v>574</v>
      </c>
    </row>
    <row r="281" spans="1:2" ht="14.25">
      <c r="A281" t="s">
        <v>418</v>
      </c>
      <c r="B281" t="s">
        <v>575</v>
      </c>
    </row>
    <row r="282" spans="1:2" ht="14.25">
      <c r="A282" t="s">
        <v>418</v>
      </c>
      <c r="B282" t="s">
        <v>576</v>
      </c>
    </row>
    <row r="283" spans="1:2" ht="14.25">
      <c r="A283" t="s">
        <v>418</v>
      </c>
      <c r="B283" t="s">
        <v>577</v>
      </c>
    </row>
    <row r="284" spans="1:2" ht="14.25">
      <c r="A284" t="s">
        <v>418</v>
      </c>
      <c r="B284" t="s">
        <v>578</v>
      </c>
    </row>
    <row r="285" spans="1:2" ht="14.25">
      <c r="A285" t="s">
        <v>418</v>
      </c>
      <c r="B285" t="s">
        <v>579</v>
      </c>
    </row>
    <row r="286" spans="1:2" ht="14.25">
      <c r="A286" t="s">
        <v>418</v>
      </c>
      <c r="B286" t="s">
        <v>580</v>
      </c>
    </row>
    <row r="287" spans="1:2" ht="14.25">
      <c r="A287" t="s">
        <v>418</v>
      </c>
      <c r="B287" t="s">
        <v>581</v>
      </c>
    </row>
    <row r="288" spans="1:2" ht="14.25">
      <c r="A288" t="s">
        <v>418</v>
      </c>
      <c r="B288" t="s">
        <v>582</v>
      </c>
    </row>
    <row r="289" spans="1:2" ht="14.25">
      <c r="A289" t="s">
        <v>418</v>
      </c>
      <c r="B289" t="s">
        <v>583</v>
      </c>
    </row>
    <row r="290" spans="1:2" ht="14.25">
      <c r="A290" t="s">
        <v>418</v>
      </c>
      <c r="B290" t="s">
        <v>584</v>
      </c>
    </row>
    <row r="291" spans="1:2" ht="14.25">
      <c r="A291" t="s">
        <v>418</v>
      </c>
      <c r="B291" t="s">
        <v>585</v>
      </c>
    </row>
    <row r="292" spans="1:2" ht="14.25">
      <c r="A292" t="s">
        <v>418</v>
      </c>
      <c r="B292" t="s">
        <v>586</v>
      </c>
    </row>
    <row r="293" spans="1:2" ht="14.25">
      <c r="A293" t="s">
        <v>418</v>
      </c>
      <c r="B293" t="s">
        <v>587</v>
      </c>
    </row>
    <row r="294" spans="1:2" ht="14.25">
      <c r="A294" t="s">
        <v>418</v>
      </c>
      <c r="B294" t="s">
        <v>588</v>
      </c>
    </row>
    <row r="295" spans="1:2" ht="14.25">
      <c r="A295" t="s">
        <v>418</v>
      </c>
      <c r="B295" t="s">
        <v>589</v>
      </c>
    </row>
    <row r="296" spans="1:2" ht="14.25">
      <c r="A296" t="s">
        <v>418</v>
      </c>
      <c r="B296" t="s">
        <v>590</v>
      </c>
    </row>
    <row r="297" spans="1:2" ht="14.25">
      <c r="A297" t="s">
        <v>418</v>
      </c>
      <c r="B297" t="s">
        <v>591</v>
      </c>
    </row>
    <row r="298" spans="1:2" ht="14.25">
      <c r="A298" t="s">
        <v>418</v>
      </c>
      <c r="B298" t="s">
        <v>592</v>
      </c>
    </row>
    <row r="299" spans="1:2" ht="14.25">
      <c r="A299" t="s">
        <v>418</v>
      </c>
      <c r="B299" t="s">
        <v>593</v>
      </c>
    </row>
    <row r="300" spans="1:2" ht="14.25">
      <c r="A300" t="s">
        <v>418</v>
      </c>
      <c r="B300" t="s">
        <v>594</v>
      </c>
    </row>
    <row r="301" spans="1:2" ht="14.25">
      <c r="A301" t="s">
        <v>418</v>
      </c>
      <c r="B301" t="s">
        <v>595</v>
      </c>
    </row>
    <row r="302" spans="1:2" ht="14.25">
      <c r="A302" t="s">
        <v>418</v>
      </c>
      <c r="B302" t="s">
        <v>596</v>
      </c>
    </row>
    <row r="303" spans="1:2" ht="14.25">
      <c r="A303" t="s">
        <v>418</v>
      </c>
      <c r="B303" t="s">
        <v>597</v>
      </c>
    </row>
    <row r="304" spans="1:2" ht="14.25">
      <c r="A304" t="s">
        <v>418</v>
      </c>
      <c r="B304" t="s">
        <v>598</v>
      </c>
    </row>
    <row r="305" spans="1:2" ht="14.25">
      <c r="A305" t="s">
        <v>418</v>
      </c>
      <c r="B305" t="s">
        <v>599</v>
      </c>
    </row>
    <row r="306" spans="1:2" ht="14.25">
      <c r="A306" t="s">
        <v>418</v>
      </c>
      <c r="B306" t="s">
        <v>600</v>
      </c>
    </row>
    <row r="307" spans="1:2" ht="14.25">
      <c r="A307" t="s">
        <v>418</v>
      </c>
      <c r="B307" t="s">
        <v>601</v>
      </c>
    </row>
    <row r="308" spans="1:2" ht="14.25">
      <c r="A308" t="s">
        <v>418</v>
      </c>
      <c r="B308" t="s">
        <v>602</v>
      </c>
    </row>
    <row r="309" spans="1:2" ht="14.25">
      <c r="A309" t="s">
        <v>418</v>
      </c>
      <c r="B309" t="s">
        <v>603</v>
      </c>
    </row>
    <row r="310" spans="1:2" ht="14.25">
      <c r="A310" t="s">
        <v>418</v>
      </c>
      <c r="B310" t="s">
        <v>604</v>
      </c>
    </row>
    <row r="311" spans="1:2" ht="14.25">
      <c r="A311" t="s">
        <v>418</v>
      </c>
      <c r="B311" t="s">
        <v>605</v>
      </c>
    </row>
    <row r="312" spans="1:2" ht="14.25">
      <c r="A312" t="s">
        <v>418</v>
      </c>
      <c r="B312" t="s">
        <v>606</v>
      </c>
    </row>
    <row r="313" spans="1:2" ht="14.25">
      <c r="A313" t="s">
        <v>418</v>
      </c>
      <c r="B313" t="s">
        <v>607</v>
      </c>
    </row>
    <row r="314" spans="1:2" ht="14.25">
      <c r="A314" t="s">
        <v>418</v>
      </c>
      <c r="B314" t="s">
        <v>608</v>
      </c>
    </row>
    <row r="315" spans="1:2" ht="14.25">
      <c r="A315" t="s">
        <v>418</v>
      </c>
      <c r="B315" t="s">
        <v>609</v>
      </c>
    </row>
    <row r="316" spans="1:2" ht="14.25">
      <c r="A316" t="s">
        <v>418</v>
      </c>
      <c r="B316" t="s">
        <v>610</v>
      </c>
    </row>
    <row r="317" spans="1:2" ht="14.25">
      <c r="A317" t="s">
        <v>418</v>
      </c>
      <c r="B317" t="s">
        <v>611</v>
      </c>
    </row>
    <row r="318" spans="1:2" ht="14.25">
      <c r="A318" t="s">
        <v>418</v>
      </c>
      <c r="B318" t="s">
        <v>612</v>
      </c>
    </row>
    <row r="319" spans="1:2" ht="14.25">
      <c r="A319" t="s">
        <v>418</v>
      </c>
      <c r="B319" t="s">
        <v>613</v>
      </c>
    </row>
    <row r="320" spans="1:2" ht="14.25">
      <c r="A320" t="s">
        <v>418</v>
      </c>
      <c r="B320" t="s">
        <v>614</v>
      </c>
    </row>
    <row r="321" spans="1:2" ht="14.25">
      <c r="A321" t="s">
        <v>418</v>
      </c>
      <c r="B321" t="s">
        <v>615</v>
      </c>
    </row>
    <row r="322" spans="1:2" ht="14.25">
      <c r="A322" t="s">
        <v>418</v>
      </c>
      <c r="B322" t="s">
        <v>616</v>
      </c>
    </row>
    <row r="323" spans="1:2" ht="14.25">
      <c r="A323" t="s">
        <v>418</v>
      </c>
      <c r="B323" t="s">
        <v>617</v>
      </c>
    </row>
    <row r="324" spans="1:2" ht="14.25">
      <c r="A324" t="s">
        <v>418</v>
      </c>
      <c r="B324" t="s">
        <v>618</v>
      </c>
    </row>
    <row r="325" spans="1:2" ht="14.25">
      <c r="A325" t="s">
        <v>418</v>
      </c>
      <c r="B325" t="s">
        <v>619</v>
      </c>
    </row>
    <row r="326" spans="1:2" ht="14.25">
      <c r="A326" t="s">
        <v>418</v>
      </c>
      <c r="B326" t="s">
        <v>620</v>
      </c>
    </row>
    <row r="327" spans="1:2" ht="14.25">
      <c r="A327" t="s">
        <v>418</v>
      </c>
      <c r="B327" t="s">
        <v>621</v>
      </c>
    </row>
    <row r="328" spans="1:2" ht="14.25">
      <c r="A328" t="s">
        <v>418</v>
      </c>
      <c r="B328" t="s">
        <v>622</v>
      </c>
    </row>
    <row r="329" spans="1:2" ht="14.25">
      <c r="A329" t="s">
        <v>418</v>
      </c>
      <c r="B329" t="s">
        <v>623</v>
      </c>
    </row>
    <row r="330" spans="1:2" ht="14.25">
      <c r="A330" t="s">
        <v>418</v>
      </c>
      <c r="B330" t="s">
        <v>624</v>
      </c>
    </row>
    <row r="331" spans="1:2" ht="14.25">
      <c r="A331" t="s">
        <v>418</v>
      </c>
      <c r="B331" t="s">
        <v>625</v>
      </c>
    </row>
    <row r="332" spans="1:2" ht="14.25">
      <c r="A332" t="s">
        <v>418</v>
      </c>
      <c r="B332" t="s">
        <v>626</v>
      </c>
    </row>
    <row r="333" spans="1:2" ht="14.25">
      <c r="A333" t="s">
        <v>418</v>
      </c>
      <c r="B333" t="s">
        <v>627</v>
      </c>
    </row>
    <row r="334" spans="1:2" ht="14.25">
      <c r="A334" t="s">
        <v>418</v>
      </c>
      <c r="B334" t="s">
        <v>628</v>
      </c>
    </row>
    <row r="335" spans="1:2" ht="14.25">
      <c r="A335" t="s">
        <v>418</v>
      </c>
      <c r="B335" t="s">
        <v>629</v>
      </c>
    </row>
    <row r="336" spans="1:2" ht="14.25">
      <c r="A336" t="s">
        <v>418</v>
      </c>
      <c r="B336" t="s">
        <v>630</v>
      </c>
    </row>
    <row r="337" spans="1:2" ht="14.25">
      <c r="A337" t="s">
        <v>418</v>
      </c>
      <c r="B337" t="s">
        <v>631</v>
      </c>
    </row>
    <row r="338" spans="1:2" ht="14.25">
      <c r="A338" t="s">
        <v>418</v>
      </c>
      <c r="B338" t="s">
        <v>632</v>
      </c>
    </row>
    <row r="339" spans="1:2" ht="14.25">
      <c r="A339" t="s">
        <v>418</v>
      </c>
      <c r="B339" t="s">
        <v>633</v>
      </c>
    </row>
    <row r="340" spans="1:2" ht="14.25">
      <c r="A340" t="s">
        <v>418</v>
      </c>
      <c r="B340" t="s">
        <v>634</v>
      </c>
    </row>
    <row r="341" spans="1:2" ht="14.25">
      <c r="A341" t="s">
        <v>418</v>
      </c>
      <c r="B341" t="s">
        <v>635</v>
      </c>
    </row>
    <row r="342" spans="1:2" ht="14.25">
      <c r="A342" t="s">
        <v>418</v>
      </c>
      <c r="B342" t="s">
        <v>636</v>
      </c>
    </row>
    <row r="343" spans="1:2" ht="14.25">
      <c r="A343" t="s">
        <v>418</v>
      </c>
      <c r="B343" t="s">
        <v>637</v>
      </c>
    </row>
    <row r="344" spans="1:2" ht="14.25">
      <c r="A344" t="s">
        <v>418</v>
      </c>
      <c r="B344" t="s">
        <v>638</v>
      </c>
    </row>
    <row r="345" spans="1:2" ht="14.25">
      <c r="A345" t="s">
        <v>418</v>
      </c>
      <c r="B345" t="s">
        <v>639</v>
      </c>
    </row>
    <row r="346" spans="1:2" ht="14.25">
      <c r="A346" t="s">
        <v>418</v>
      </c>
      <c r="B346" t="s">
        <v>640</v>
      </c>
    </row>
    <row r="347" spans="1:2" ht="14.25">
      <c r="A347" t="s">
        <v>418</v>
      </c>
      <c r="B347" t="s">
        <v>641</v>
      </c>
    </row>
    <row r="348" spans="1:2" ht="14.25">
      <c r="A348" t="s">
        <v>418</v>
      </c>
      <c r="B348" t="s">
        <v>642</v>
      </c>
    </row>
    <row r="349" spans="1:2" ht="14.25">
      <c r="A349" t="s">
        <v>418</v>
      </c>
      <c r="B349" t="s">
        <v>643</v>
      </c>
    </row>
    <row r="350" spans="1:2" ht="14.25">
      <c r="A350" t="s">
        <v>418</v>
      </c>
      <c r="B350" t="s">
        <v>644</v>
      </c>
    </row>
    <row r="351" spans="1:2" ht="14.25">
      <c r="A351" t="s">
        <v>418</v>
      </c>
      <c r="B351" t="s">
        <v>645</v>
      </c>
    </row>
    <row r="352" spans="1:2" ht="14.25">
      <c r="A352" t="s">
        <v>418</v>
      </c>
      <c r="B352" t="s">
        <v>646</v>
      </c>
    </row>
    <row r="353" spans="1:2" ht="14.25">
      <c r="A353" t="s">
        <v>418</v>
      </c>
      <c r="B353" t="s">
        <v>647</v>
      </c>
    </row>
    <row r="354" spans="1:2" ht="14.25">
      <c r="A354" t="s">
        <v>418</v>
      </c>
      <c r="B354" t="s">
        <v>648</v>
      </c>
    </row>
    <row r="355" spans="1:2" ht="14.25">
      <c r="A355" t="s">
        <v>418</v>
      </c>
      <c r="B355" t="s">
        <v>649</v>
      </c>
    </row>
    <row r="356" spans="1:2" ht="14.25">
      <c r="A356" t="s">
        <v>418</v>
      </c>
      <c r="B356" t="s">
        <v>650</v>
      </c>
    </row>
    <row r="357" spans="1:2" ht="14.25">
      <c r="A357" t="s">
        <v>418</v>
      </c>
      <c r="B357" t="s">
        <v>651</v>
      </c>
    </row>
    <row r="358" spans="1:2" ht="14.25">
      <c r="A358" t="s">
        <v>418</v>
      </c>
      <c r="B358" t="s">
        <v>652</v>
      </c>
    </row>
    <row r="359" spans="1:2" ht="14.25">
      <c r="A359" t="s">
        <v>418</v>
      </c>
      <c r="B359" t="s">
        <v>653</v>
      </c>
    </row>
    <row r="360" spans="1:2" ht="14.25">
      <c r="A360" t="s">
        <v>418</v>
      </c>
      <c r="B360" t="s">
        <v>654</v>
      </c>
    </row>
    <row r="361" spans="1:2" ht="14.25">
      <c r="A361" t="s">
        <v>418</v>
      </c>
      <c r="B361" t="s">
        <v>655</v>
      </c>
    </row>
    <row r="362" spans="1:2" ht="14.25">
      <c r="A362" t="s">
        <v>418</v>
      </c>
      <c r="B362" t="s">
        <v>656</v>
      </c>
    </row>
    <row r="363" spans="1:2" ht="14.25">
      <c r="A363" t="s">
        <v>418</v>
      </c>
      <c r="B363" t="s">
        <v>657</v>
      </c>
    </row>
    <row r="364" spans="1:2" ht="14.25">
      <c r="A364" t="s">
        <v>418</v>
      </c>
      <c r="B364" t="s">
        <v>658</v>
      </c>
    </row>
    <row r="365" spans="1:2" ht="14.25">
      <c r="A365" t="s">
        <v>418</v>
      </c>
      <c r="B365" t="s">
        <v>659</v>
      </c>
    </row>
    <row r="366" spans="1:2" ht="14.25">
      <c r="A366" t="s">
        <v>418</v>
      </c>
      <c r="B366" t="s">
        <v>660</v>
      </c>
    </row>
    <row r="367" spans="1:2" ht="14.25">
      <c r="A367" t="s">
        <v>418</v>
      </c>
      <c r="B367" t="s">
        <v>661</v>
      </c>
    </row>
    <row r="368" spans="1:2" ht="14.25">
      <c r="A368" t="s">
        <v>418</v>
      </c>
      <c r="B368" t="s">
        <v>662</v>
      </c>
    </row>
    <row r="369" spans="1:2" ht="14.25">
      <c r="A369" t="s">
        <v>418</v>
      </c>
      <c r="B369" t="s">
        <v>663</v>
      </c>
    </row>
    <row r="370" spans="1:2" ht="14.25">
      <c r="A370" t="s">
        <v>418</v>
      </c>
      <c r="B370" t="s">
        <v>664</v>
      </c>
    </row>
    <row r="371" spans="1:2" ht="14.25">
      <c r="A371" t="s">
        <v>418</v>
      </c>
      <c r="B371" t="s">
        <v>665</v>
      </c>
    </row>
    <row r="372" spans="1:2" ht="14.25">
      <c r="A372" t="s">
        <v>418</v>
      </c>
      <c r="B372" t="s">
        <v>666</v>
      </c>
    </row>
    <row r="373" spans="1:2" ht="14.25">
      <c r="A373" t="s">
        <v>418</v>
      </c>
      <c r="B373" t="s">
        <v>667</v>
      </c>
    </row>
    <row r="374" spans="1:2" ht="14.25">
      <c r="A374" t="s">
        <v>418</v>
      </c>
      <c r="B374" t="s">
        <v>668</v>
      </c>
    </row>
    <row r="375" spans="1:2" ht="14.25">
      <c r="A375" t="s">
        <v>418</v>
      </c>
      <c r="B375" t="s">
        <v>669</v>
      </c>
    </row>
    <row r="376" spans="1:2" ht="14.25">
      <c r="A376" t="s">
        <v>418</v>
      </c>
      <c r="B376" t="s">
        <v>670</v>
      </c>
    </row>
    <row r="377" spans="1:2" ht="14.25">
      <c r="A377" t="s">
        <v>418</v>
      </c>
      <c r="B377" t="s">
        <v>671</v>
      </c>
    </row>
    <row r="378" spans="1:2" ht="14.25">
      <c r="A378" t="s">
        <v>418</v>
      </c>
      <c r="B378" t="s">
        <v>672</v>
      </c>
    </row>
    <row r="379" spans="1:2" ht="14.25">
      <c r="A379" t="s">
        <v>418</v>
      </c>
      <c r="B379" t="s">
        <v>673</v>
      </c>
    </row>
    <row r="380" spans="1:2" ht="14.25">
      <c r="A380" t="s">
        <v>418</v>
      </c>
      <c r="B380" t="s">
        <v>674</v>
      </c>
    </row>
    <row r="381" spans="1:2" ht="14.25">
      <c r="A381" t="s">
        <v>418</v>
      </c>
      <c r="B381" t="s">
        <v>675</v>
      </c>
    </row>
    <row r="382" spans="1:2" ht="14.25">
      <c r="A382" t="s">
        <v>418</v>
      </c>
      <c r="B382" t="s">
        <v>676</v>
      </c>
    </row>
    <row r="383" spans="1:2" ht="14.25">
      <c r="A383" t="s">
        <v>418</v>
      </c>
      <c r="B383" t="s">
        <v>677</v>
      </c>
    </row>
    <row r="384" spans="1:2" ht="14.25">
      <c r="A384" t="s">
        <v>418</v>
      </c>
      <c r="B384" t="s">
        <v>678</v>
      </c>
    </row>
    <row r="385" spans="1:2" ht="14.25">
      <c r="A385" t="s">
        <v>418</v>
      </c>
      <c r="B385" t="s">
        <v>679</v>
      </c>
    </row>
    <row r="386" spans="1:2" ht="14.25">
      <c r="A386" t="s">
        <v>418</v>
      </c>
      <c r="B386" t="s">
        <v>680</v>
      </c>
    </row>
    <row r="387" spans="1:2" ht="14.25">
      <c r="A387" t="s">
        <v>418</v>
      </c>
      <c r="B387" t="s">
        <v>681</v>
      </c>
    </row>
    <row r="388" spans="1:2" ht="14.25">
      <c r="A388" t="s">
        <v>418</v>
      </c>
      <c r="B388" t="s">
        <v>682</v>
      </c>
    </row>
    <row r="389" spans="1:2" ht="14.25">
      <c r="A389" t="s">
        <v>418</v>
      </c>
      <c r="B389" t="s">
        <v>683</v>
      </c>
    </row>
    <row r="390" spans="1:2" ht="14.25">
      <c r="A390" t="s">
        <v>418</v>
      </c>
      <c r="B390" t="s">
        <v>684</v>
      </c>
    </row>
    <row r="391" spans="1:2" ht="14.25">
      <c r="A391" t="s">
        <v>418</v>
      </c>
      <c r="B391" t="s">
        <v>685</v>
      </c>
    </row>
    <row r="392" spans="1:2" ht="14.25">
      <c r="A392" t="s">
        <v>418</v>
      </c>
      <c r="B392" t="s">
        <v>686</v>
      </c>
    </row>
    <row r="393" spans="1:2" ht="14.25">
      <c r="A393" t="s">
        <v>418</v>
      </c>
      <c r="B393" t="s">
        <v>687</v>
      </c>
    </row>
    <row r="394" spans="1:2" ht="14.25">
      <c r="A394" t="s">
        <v>418</v>
      </c>
      <c r="B394" t="s">
        <v>688</v>
      </c>
    </row>
    <row r="395" spans="1:2" ht="14.25">
      <c r="A395" t="s">
        <v>418</v>
      </c>
      <c r="B395" t="s">
        <v>689</v>
      </c>
    </row>
    <row r="396" spans="1:2" ht="14.25">
      <c r="A396" t="s">
        <v>418</v>
      </c>
      <c r="B396" t="s">
        <v>690</v>
      </c>
    </row>
    <row r="397" spans="1:2" ht="14.25">
      <c r="A397" t="s">
        <v>418</v>
      </c>
      <c r="B397" t="s">
        <v>691</v>
      </c>
    </row>
    <row r="398" spans="1:2" ht="14.25">
      <c r="A398" t="s">
        <v>418</v>
      </c>
      <c r="B398" t="s">
        <v>692</v>
      </c>
    </row>
    <row r="399" spans="1:2" ht="14.25">
      <c r="A399" t="s">
        <v>418</v>
      </c>
      <c r="B399" t="s">
        <v>693</v>
      </c>
    </row>
    <row r="400" spans="1:2" ht="14.25">
      <c r="A400" t="s">
        <v>418</v>
      </c>
      <c r="B400" t="s">
        <v>694</v>
      </c>
    </row>
    <row r="401" spans="1:2" ht="14.25">
      <c r="A401" t="s">
        <v>418</v>
      </c>
      <c r="B401" t="s">
        <v>695</v>
      </c>
    </row>
    <row r="402" spans="1:2" ht="14.25">
      <c r="A402" t="s">
        <v>418</v>
      </c>
      <c r="B402" t="s">
        <v>696</v>
      </c>
    </row>
    <row r="403" spans="1:2" ht="14.25">
      <c r="A403" t="s">
        <v>418</v>
      </c>
      <c r="B403" t="s">
        <v>697</v>
      </c>
    </row>
    <row r="404" spans="1:2" ht="14.25">
      <c r="A404" t="s">
        <v>418</v>
      </c>
      <c r="B404" t="s">
        <v>698</v>
      </c>
    </row>
    <row r="405" spans="1:2" ht="14.25">
      <c r="A405" t="s">
        <v>418</v>
      </c>
      <c r="B405" t="s">
        <v>699</v>
      </c>
    </row>
    <row r="406" spans="1:2" ht="14.25">
      <c r="A406" t="s">
        <v>418</v>
      </c>
      <c r="B406" t="s">
        <v>700</v>
      </c>
    </row>
    <row r="407" spans="1:2" ht="14.25">
      <c r="A407" t="s">
        <v>418</v>
      </c>
      <c r="B407" t="s">
        <v>701</v>
      </c>
    </row>
    <row r="408" spans="1:2" ht="14.25">
      <c r="A408" t="s">
        <v>418</v>
      </c>
      <c r="B408" t="s">
        <v>702</v>
      </c>
    </row>
    <row r="409" spans="1:2" ht="14.25">
      <c r="A409" t="s">
        <v>418</v>
      </c>
      <c r="B409" t="s">
        <v>703</v>
      </c>
    </row>
    <row r="410" spans="1:2" ht="14.25">
      <c r="A410" t="s">
        <v>418</v>
      </c>
      <c r="B410" t="s">
        <v>704</v>
      </c>
    </row>
    <row r="411" spans="1:2" ht="14.25">
      <c r="A411" t="s">
        <v>418</v>
      </c>
      <c r="B411" t="s">
        <v>705</v>
      </c>
    </row>
    <row r="412" spans="1:2" ht="14.25">
      <c r="A412" t="s">
        <v>418</v>
      </c>
      <c r="B412" t="s">
        <v>706</v>
      </c>
    </row>
    <row r="413" spans="1:2" ht="14.25">
      <c r="A413" t="s">
        <v>418</v>
      </c>
      <c r="B413" t="s">
        <v>707</v>
      </c>
    </row>
    <row r="414" spans="1:2" ht="14.25">
      <c r="A414" s="106" t="s">
        <v>418</v>
      </c>
      <c r="B414" t="s">
        <v>708</v>
      </c>
    </row>
    <row r="415" spans="1:2" ht="14.25">
      <c r="A415" s="106" t="s">
        <v>418</v>
      </c>
      <c r="B415" t="s">
        <v>709</v>
      </c>
    </row>
    <row r="416" spans="1:2" ht="14.25">
      <c r="A416" t="s">
        <v>418</v>
      </c>
      <c r="B416" t="s">
        <v>710</v>
      </c>
    </row>
    <row r="417" spans="1:2" ht="14.25">
      <c r="A417" t="s">
        <v>418</v>
      </c>
      <c r="B417" t="s">
        <v>711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1" t="str">
        <f>CONCATENATE(Key!A1,": Production, Trade and Regulation Statistics")</f>
        <v>Pineapple: Production, Trade and Regulation Statistics</v>
      </c>
      <c r="B1" s="151"/>
      <c r="C1" s="151"/>
      <c r="D1" s="151"/>
      <c r="E1" s="151"/>
      <c r="F1" s="151"/>
      <c r="G1" s="22"/>
    </row>
    <row r="2" spans="1:6" ht="26.25">
      <c r="A2" s="35"/>
      <c r="B2" s="17" t="s">
        <v>17</v>
      </c>
      <c r="C2" s="25" t="s">
        <v>18</v>
      </c>
      <c r="D2" s="26" t="s">
        <v>19</v>
      </c>
      <c r="E2" s="23" t="s">
        <v>20</v>
      </c>
      <c r="F2" s="24" t="s">
        <v>21</v>
      </c>
    </row>
    <row r="3" spans="1:6" ht="13.5" customHeight="1" thickBot="1">
      <c r="A3" s="35"/>
      <c r="B3" s="149" t="s">
        <v>22</v>
      </c>
      <c r="C3" s="150"/>
      <c r="D3" s="40" t="s">
        <v>23</v>
      </c>
      <c r="E3" s="41"/>
      <c r="F3" s="42"/>
    </row>
    <row r="4" spans="1:6" ht="12.75">
      <c r="A4" s="36" t="s">
        <v>884</v>
      </c>
      <c r="B4" s="132" t="s">
        <v>885</v>
      </c>
      <c r="C4" s="133" t="s">
        <v>885</v>
      </c>
      <c r="D4" s="134" t="s">
        <v>885</v>
      </c>
      <c r="E4" s="127" t="s">
        <v>134</v>
      </c>
      <c r="F4" s="31" t="s">
        <v>886</v>
      </c>
    </row>
    <row r="5" spans="1:6" ht="12.75">
      <c r="A5" s="32" t="s">
        <v>887</v>
      </c>
      <c r="B5" s="135" t="s">
        <v>885</v>
      </c>
      <c r="C5" s="131" t="s">
        <v>885</v>
      </c>
      <c r="D5" s="136" t="s">
        <v>885</v>
      </c>
      <c r="E5" s="128" t="s">
        <v>134</v>
      </c>
      <c r="F5" s="28" t="s">
        <v>888</v>
      </c>
    </row>
    <row r="6" spans="1:6" ht="12.75">
      <c r="A6" s="32" t="s">
        <v>86</v>
      </c>
      <c r="B6" s="135" t="s">
        <v>885</v>
      </c>
      <c r="C6" s="131" t="s">
        <v>885</v>
      </c>
      <c r="D6" s="136" t="s">
        <v>885</v>
      </c>
      <c r="E6" s="128" t="s">
        <v>88</v>
      </c>
      <c r="F6" s="28" t="s">
        <v>888</v>
      </c>
    </row>
    <row r="7" spans="1:6" ht="12.75">
      <c r="A7" s="32" t="s">
        <v>889</v>
      </c>
      <c r="B7" s="135">
        <v>0.355</v>
      </c>
      <c r="C7" s="131" t="s">
        <v>885</v>
      </c>
      <c r="D7" s="136" t="s">
        <v>885</v>
      </c>
      <c r="E7" s="128" t="s">
        <v>134</v>
      </c>
      <c r="F7" s="28" t="s">
        <v>888</v>
      </c>
    </row>
    <row r="8" spans="1:6" ht="12.75">
      <c r="A8" s="32" t="s">
        <v>89</v>
      </c>
      <c r="B8" s="135">
        <v>326.352</v>
      </c>
      <c r="C8" s="131">
        <v>0</v>
      </c>
      <c r="D8" s="136">
        <v>0</v>
      </c>
      <c r="E8" s="128" t="s">
        <v>88</v>
      </c>
      <c r="F8" s="28" t="s">
        <v>888</v>
      </c>
    </row>
    <row r="9" spans="1:6" ht="12.75">
      <c r="A9" s="32" t="s">
        <v>90</v>
      </c>
      <c r="B9" s="135">
        <v>0.35</v>
      </c>
      <c r="C9" s="131">
        <v>0</v>
      </c>
      <c r="D9" s="136">
        <v>1</v>
      </c>
      <c r="E9" s="128" t="s">
        <v>88</v>
      </c>
      <c r="F9" s="28" t="s">
        <v>890</v>
      </c>
    </row>
    <row r="10" spans="1:6" ht="12.75">
      <c r="A10" s="32" t="s">
        <v>91</v>
      </c>
      <c r="B10" s="135">
        <v>3.231</v>
      </c>
      <c r="C10" s="131">
        <v>0</v>
      </c>
      <c r="D10" s="136">
        <v>0</v>
      </c>
      <c r="E10" s="128" t="s">
        <v>88</v>
      </c>
      <c r="F10" s="28" t="s">
        <v>888</v>
      </c>
    </row>
    <row r="11" spans="1:6" ht="12.75">
      <c r="A11" s="32" t="s">
        <v>891</v>
      </c>
      <c r="B11" s="135" t="s">
        <v>885</v>
      </c>
      <c r="C11" s="131" t="s">
        <v>885</v>
      </c>
      <c r="D11" s="136" t="s">
        <v>885</v>
      </c>
      <c r="E11" s="128" t="s">
        <v>134</v>
      </c>
      <c r="F11" s="28" t="s">
        <v>892</v>
      </c>
    </row>
    <row r="12" spans="1:6" ht="12.75">
      <c r="A12" s="32" t="s">
        <v>893</v>
      </c>
      <c r="B12" s="135" t="s">
        <v>885</v>
      </c>
      <c r="C12" s="131" t="s">
        <v>885</v>
      </c>
      <c r="D12" s="136" t="s">
        <v>885</v>
      </c>
      <c r="E12" s="128" t="s">
        <v>134</v>
      </c>
      <c r="F12" s="28" t="s">
        <v>890</v>
      </c>
    </row>
    <row r="13" spans="1:6" ht="12.75">
      <c r="A13" s="32" t="s">
        <v>894</v>
      </c>
      <c r="B13" s="135">
        <v>83.223</v>
      </c>
      <c r="C13" s="131">
        <v>0.016</v>
      </c>
      <c r="D13" s="136">
        <v>45</v>
      </c>
      <c r="E13" s="128" t="s">
        <v>134</v>
      </c>
      <c r="F13" s="28" t="s">
        <v>895</v>
      </c>
    </row>
    <row r="14" spans="1:6" ht="12.75">
      <c r="A14" s="32" t="s">
        <v>896</v>
      </c>
      <c r="B14" s="135" t="s">
        <v>885</v>
      </c>
      <c r="C14" s="131">
        <v>3.501</v>
      </c>
      <c r="D14" s="136">
        <v>4333</v>
      </c>
      <c r="E14" s="128" t="s">
        <v>134</v>
      </c>
      <c r="F14" s="28" t="s">
        <v>895</v>
      </c>
    </row>
    <row r="15" spans="1:6" ht="12.75">
      <c r="A15" s="32" t="s">
        <v>897</v>
      </c>
      <c r="B15" s="135" t="s">
        <v>885</v>
      </c>
      <c r="C15" s="131">
        <v>0</v>
      </c>
      <c r="D15" s="136">
        <v>0</v>
      </c>
      <c r="E15" s="128" t="s">
        <v>134</v>
      </c>
      <c r="F15" s="28" t="s">
        <v>888</v>
      </c>
    </row>
    <row r="16" spans="1:6" ht="12.75">
      <c r="A16" s="32" t="s">
        <v>92</v>
      </c>
      <c r="B16" s="135" t="s">
        <v>885</v>
      </c>
      <c r="C16" s="131" t="s">
        <v>885</v>
      </c>
      <c r="D16" s="136" t="s">
        <v>885</v>
      </c>
      <c r="E16" s="128" t="s">
        <v>88</v>
      </c>
      <c r="F16" s="28" t="s">
        <v>890</v>
      </c>
    </row>
    <row r="17" spans="1:6" ht="12.75">
      <c r="A17" s="32" t="s">
        <v>898</v>
      </c>
      <c r="B17" s="135" t="s">
        <v>885</v>
      </c>
      <c r="C17" s="131">
        <v>0.037</v>
      </c>
      <c r="D17" s="136">
        <v>34</v>
      </c>
      <c r="E17" s="128" t="s">
        <v>134</v>
      </c>
      <c r="F17" s="28" t="s">
        <v>890</v>
      </c>
    </row>
    <row r="18" spans="1:6" ht="12.75">
      <c r="A18" s="32" t="s">
        <v>899</v>
      </c>
      <c r="B18" s="135">
        <v>218.582</v>
      </c>
      <c r="C18" s="131">
        <v>0</v>
      </c>
      <c r="D18" s="136">
        <v>0</v>
      </c>
      <c r="E18" s="128" t="s">
        <v>134</v>
      </c>
      <c r="F18" s="28" t="s">
        <v>886</v>
      </c>
    </row>
    <row r="19" spans="1:6" ht="12.75">
      <c r="A19" s="32" t="s">
        <v>93</v>
      </c>
      <c r="B19" s="135" t="s">
        <v>885</v>
      </c>
      <c r="C19" s="131">
        <v>0</v>
      </c>
      <c r="D19" s="136">
        <v>0</v>
      </c>
      <c r="E19" s="128" t="s">
        <v>88</v>
      </c>
      <c r="F19" s="28" t="s">
        <v>890</v>
      </c>
    </row>
    <row r="20" spans="1:6" ht="12.75">
      <c r="A20" s="32" t="s">
        <v>900</v>
      </c>
      <c r="B20" s="135" t="s">
        <v>885</v>
      </c>
      <c r="C20" s="131">
        <v>0.002</v>
      </c>
      <c r="D20" s="136">
        <v>1</v>
      </c>
      <c r="E20" s="128" t="s">
        <v>134</v>
      </c>
      <c r="F20" s="28" t="s">
        <v>888</v>
      </c>
    </row>
    <row r="21" spans="1:7" ht="12.75">
      <c r="A21" s="32" t="s">
        <v>883</v>
      </c>
      <c r="B21" s="135" t="s">
        <v>885</v>
      </c>
      <c r="C21" s="131">
        <v>217.359</v>
      </c>
      <c r="D21" s="136">
        <v>208312</v>
      </c>
      <c r="E21" s="128" t="s">
        <v>134</v>
      </c>
      <c r="F21" s="28" t="s">
        <v>895</v>
      </c>
      <c r="G21" s="18"/>
    </row>
    <row r="22" spans="1:6" ht="12.75">
      <c r="A22" s="32" t="s">
        <v>94</v>
      </c>
      <c r="B22" s="135">
        <v>1.114</v>
      </c>
      <c r="C22" s="131">
        <v>0</v>
      </c>
      <c r="D22" s="136">
        <v>0</v>
      </c>
      <c r="E22" s="128" t="s">
        <v>88</v>
      </c>
      <c r="F22" s="28" t="s">
        <v>888</v>
      </c>
    </row>
    <row r="23" spans="1:6" ht="12.75">
      <c r="A23" s="32" t="s">
        <v>95</v>
      </c>
      <c r="B23" s="135">
        <v>246.702</v>
      </c>
      <c r="C23" s="131">
        <v>2.443</v>
      </c>
      <c r="D23" s="136">
        <v>2166</v>
      </c>
      <c r="E23" s="128" t="s">
        <v>88</v>
      </c>
      <c r="F23" s="28" t="s">
        <v>886</v>
      </c>
    </row>
    <row r="24" spans="1:6" ht="12.75">
      <c r="A24" s="32" t="s">
        <v>901</v>
      </c>
      <c r="B24" s="135" t="s">
        <v>885</v>
      </c>
      <c r="C24" s="131" t="s">
        <v>885</v>
      </c>
      <c r="D24" s="136" t="s">
        <v>885</v>
      </c>
      <c r="E24" s="128" t="s">
        <v>134</v>
      </c>
      <c r="F24" s="28" t="s">
        <v>890</v>
      </c>
    </row>
    <row r="25" spans="1:6" ht="12.75">
      <c r="A25" s="32" t="s">
        <v>902</v>
      </c>
      <c r="B25" s="135" t="s">
        <v>885</v>
      </c>
      <c r="C25" s="131">
        <v>0</v>
      </c>
      <c r="D25" s="136">
        <v>0</v>
      </c>
      <c r="E25" s="128" t="s">
        <v>134</v>
      </c>
      <c r="F25" s="28" t="s">
        <v>892</v>
      </c>
    </row>
    <row r="26" spans="1:6" ht="12.75">
      <c r="A26" s="32" t="s">
        <v>96</v>
      </c>
      <c r="B26" s="135">
        <v>41.662</v>
      </c>
      <c r="C26" s="131">
        <v>2.724</v>
      </c>
      <c r="D26" s="136">
        <v>683</v>
      </c>
      <c r="E26" s="128" t="s">
        <v>88</v>
      </c>
      <c r="F26" s="28" t="s">
        <v>892</v>
      </c>
    </row>
    <row r="27" spans="1:7" ht="12.75">
      <c r="A27" s="32" t="s">
        <v>903</v>
      </c>
      <c r="B27" s="135" t="s">
        <v>885</v>
      </c>
      <c r="C27" s="131">
        <v>0</v>
      </c>
      <c r="D27" s="136">
        <v>0</v>
      </c>
      <c r="E27" s="128" t="s">
        <v>134</v>
      </c>
      <c r="F27" s="28" t="s">
        <v>888</v>
      </c>
      <c r="G27" s="21"/>
    </row>
    <row r="28" spans="1:7" ht="12.75">
      <c r="A28" s="32" t="s">
        <v>904</v>
      </c>
      <c r="B28" s="135" t="s">
        <v>885</v>
      </c>
      <c r="C28" s="131">
        <v>0</v>
      </c>
      <c r="D28" s="136">
        <v>1</v>
      </c>
      <c r="E28" s="128" t="s">
        <v>134</v>
      </c>
      <c r="F28" s="28" t="s">
        <v>888</v>
      </c>
      <c r="G28" s="21"/>
    </row>
    <row r="29" spans="1:7" ht="12.75">
      <c r="A29" s="32" t="s">
        <v>97</v>
      </c>
      <c r="B29" s="135">
        <v>2365.458</v>
      </c>
      <c r="C29" s="131">
        <v>2.238</v>
      </c>
      <c r="D29" s="136">
        <v>1402</v>
      </c>
      <c r="E29" s="128" t="s">
        <v>88</v>
      </c>
      <c r="F29" s="28" t="s">
        <v>888</v>
      </c>
      <c r="G29" s="21"/>
    </row>
    <row r="30" spans="1:7" ht="12.75">
      <c r="A30" s="32" t="s">
        <v>905</v>
      </c>
      <c r="B30" s="135">
        <v>1.095</v>
      </c>
      <c r="C30" s="131" t="s">
        <v>885</v>
      </c>
      <c r="D30" s="136" t="s">
        <v>885</v>
      </c>
      <c r="E30" s="128" t="s">
        <v>134</v>
      </c>
      <c r="F30" s="28" t="s">
        <v>890</v>
      </c>
      <c r="G30" s="21"/>
    </row>
    <row r="31" spans="1:7" ht="12.75">
      <c r="A31" s="32" t="s">
        <v>906</v>
      </c>
      <c r="B31" s="135" t="s">
        <v>885</v>
      </c>
      <c r="C31" s="131">
        <v>0.017</v>
      </c>
      <c r="D31" s="136">
        <v>14</v>
      </c>
      <c r="E31" s="128" t="s">
        <v>134</v>
      </c>
      <c r="F31" s="28" t="s">
        <v>888</v>
      </c>
      <c r="G31" s="21"/>
    </row>
    <row r="32" spans="1:7" ht="12.75">
      <c r="A32" s="32" t="s">
        <v>98</v>
      </c>
      <c r="B32" s="135" t="s">
        <v>885</v>
      </c>
      <c r="C32" s="131">
        <v>0</v>
      </c>
      <c r="D32" s="136">
        <v>0</v>
      </c>
      <c r="E32" s="128" t="s">
        <v>88</v>
      </c>
      <c r="F32" s="28" t="s">
        <v>886</v>
      </c>
      <c r="G32" s="21"/>
    </row>
    <row r="33" spans="1:6" ht="12.75">
      <c r="A33" s="32" t="s">
        <v>907</v>
      </c>
      <c r="B33" s="135" t="s">
        <v>885</v>
      </c>
      <c r="C33" s="131" t="s">
        <v>885</v>
      </c>
      <c r="D33" s="136" t="s">
        <v>885</v>
      </c>
      <c r="E33" s="128" t="s">
        <v>134</v>
      </c>
      <c r="F33" s="28" t="s">
        <v>886</v>
      </c>
    </row>
    <row r="34" spans="1:6" ht="12.75">
      <c r="A34" s="32" t="s">
        <v>908</v>
      </c>
      <c r="B34" s="135">
        <v>24.57</v>
      </c>
      <c r="C34" s="131" t="s">
        <v>885</v>
      </c>
      <c r="D34" s="136" t="s">
        <v>885</v>
      </c>
      <c r="E34" s="128" t="s">
        <v>134</v>
      </c>
      <c r="F34" s="28" t="s">
        <v>886</v>
      </c>
    </row>
    <row r="35" spans="1:6" ht="12.75">
      <c r="A35" s="32" t="s">
        <v>99</v>
      </c>
      <c r="B35" s="135">
        <v>165.471</v>
      </c>
      <c r="C35" s="131">
        <v>10.005</v>
      </c>
      <c r="D35" s="136">
        <v>2261</v>
      </c>
      <c r="E35" s="128" t="s">
        <v>88</v>
      </c>
      <c r="F35" s="28" t="s">
        <v>892</v>
      </c>
    </row>
    <row r="36" spans="1:6" ht="12.75">
      <c r="A36" s="32" t="s">
        <v>909</v>
      </c>
      <c r="B36" s="135" t="s">
        <v>885</v>
      </c>
      <c r="C36" s="131">
        <v>0.146</v>
      </c>
      <c r="D36" s="136">
        <v>252</v>
      </c>
      <c r="E36" s="128" t="s">
        <v>134</v>
      </c>
      <c r="F36" s="28" t="s">
        <v>895</v>
      </c>
    </row>
    <row r="37" spans="1:6" ht="12.75">
      <c r="A37" s="32" t="s">
        <v>910</v>
      </c>
      <c r="B37" s="135" t="s">
        <v>885</v>
      </c>
      <c r="C37" s="131" t="s">
        <v>885</v>
      </c>
      <c r="D37" s="136" t="s">
        <v>885</v>
      </c>
      <c r="E37" s="128" t="s">
        <v>88</v>
      </c>
      <c r="F37" s="28" t="s">
        <v>890</v>
      </c>
    </row>
    <row r="38" spans="1:6" ht="12.75">
      <c r="A38" s="32" t="s">
        <v>911</v>
      </c>
      <c r="B38" s="135">
        <v>15.101</v>
      </c>
      <c r="C38" s="131">
        <v>0</v>
      </c>
      <c r="D38" s="136">
        <v>0</v>
      </c>
      <c r="E38" s="128" t="s">
        <v>134</v>
      </c>
      <c r="F38" s="28" t="s">
        <v>886</v>
      </c>
    </row>
    <row r="39" spans="1:6" ht="12.75">
      <c r="A39" s="32" t="s">
        <v>912</v>
      </c>
      <c r="B39" s="135" t="s">
        <v>885</v>
      </c>
      <c r="C39" s="131" t="s">
        <v>885</v>
      </c>
      <c r="D39" s="136" t="s">
        <v>885</v>
      </c>
      <c r="E39" s="128" t="s">
        <v>134</v>
      </c>
      <c r="F39" s="28" t="s">
        <v>886</v>
      </c>
    </row>
    <row r="40" spans="1:6" ht="12.75">
      <c r="A40" s="32" t="s">
        <v>101</v>
      </c>
      <c r="B40" s="135" t="s">
        <v>885</v>
      </c>
      <c r="C40" s="131">
        <v>0.05</v>
      </c>
      <c r="D40" s="136">
        <v>148</v>
      </c>
      <c r="E40" s="128" t="s">
        <v>88</v>
      </c>
      <c r="F40" s="28" t="s">
        <v>895</v>
      </c>
    </row>
    <row r="41" spans="1:6" ht="12.75">
      <c r="A41" s="32" t="s">
        <v>879</v>
      </c>
      <c r="B41" s="135">
        <v>2301.367</v>
      </c>
      <c r="C41" s="131">
        <v>20.049</v>
      </c>
      <c r="D41" s="136">
        <v>13575</v>
      </c>
      <c r="E41" s="128" t="s">
        <v>134</v>
      </c>
      <c r="F41" s="28" t="s">
        <v>888</v>
      </c>
    </row>
    <row r="42" spans="1:6" ht="12.75">
      <c r="A42" s="32" t="s">
        <v>102</v>
      </c>
      <c r="B42" s="135">
        <v>512.316</v>
      </c>
      <c r="C42" s="131">
        <v>1.797</v>
      </c>
      <c r="D42" s="136">
        <v>1387</v>
      </c>
      <c r="E42" s="128" t="s">
        <v>88</v>
      </c>
      <c r="F42" s="28" t="s">
        <v>888</v>
      </c>
    </row>
    <row r="43" spans="1:6" ht="12.75">
      <c r="A43" s="32" t="s">
        <v>913</v>
      </c>
      <c r="B43" s="135" t="s">
        <v>885</v>
      </c>
      <c r="C43" s="131" t="s">
        <v>885</v>
      </c>
      <c r="D43" s="136" t="s">
        <v>885</v>
      </c>
      <c r="E43" s="128" t="s">
        <v>134</v>
      </c>
      <c r="F43" s="28" t="s">
        <v>886</v>
      </c>
    </row>
    <row r="44" spans="1:6" ht="12.75">
      <c r="A44" s="32" t="s">
        <v>103</v>
      </c>
      <c r="B44" s="135">
        <v>4.25</v>
      </c>
      <c r="C44" s="131" t="s">
        <v>885</v>
      </c>
      <c r="D44" s="136" t="s">
        <v>885</v>
      </c>
      <c r="E44" s="128" t="s">
        <v>88</v>
      </c>
      <c r="F44" s="28" t="s">
        <v>886</v>
      </c>
    </row>
    <row r="45" spans="1:6" ht="12.75">
      <c r="A45" s="32" t="s">
        <v>106</v>
      </c>
      <c r="B45" s="135">
        <v>2268.956</v>
      </c>
      <c r="C45" s="131">
        <v>1749.363</v>
      </c>
      <c r="D45" s="136">
        <v>718725</v>
      </c>
      <c r="E45" s="128" t="s">
        <v>88</v>
      </c>
      <c r="F45" s="28" t="s">
        <v>888</v>
      </c>
    </row>
    <row r="46" spans="1:6" ht="12.75">
      <c r="A46" s="32" t="s">
        <v>914</v>
      </c>
      <c r="B46" s="135" t="s">
        <v>885</v>
      </c>
      <c r="C46" s="131">
        <v>0.002</v>
      </c>
      <c r="D46" s="136">
        <v>2</v>
      </c>
      <c r="E46" s="128" t="s">
        <v>134</v>
      </c>
      <c r="F46" s="28" t="s">
        <v>890</v>
      </c>
    </row>
    <row r="47" spans="1:6" ht="12.75">
      <c r="A47" s="32" t="s">
        <v>915</v>
      </c>
      <c r="B47" s="135">
        <v>76.915</v>
      </c>
      <c r="C47" s="131">
        <v>0.007</v>
      </c>
      <c r="D47" s="136">
        <v>12</v>
      </c>
      <c r="E47" s="128" t="s">
        <v>134</v>
      </c>
      <c r="F47" s="28" t="s">
        <v>888</v>
      </c>
    </row>
    <row r="48" spans="1:6" ht="12.75">
      <c r="A48" s="32" t="s">
        <v>916</v>
      </c>
      <c r="B48" s="135" t="s">
        <v>885</v>
      </c>
      <c r="C48" s="131">
        <v>0.003</v>
      </c>
      <c r="D48" s="136">
        <v>6</v>
      </c>
      <c r="E48" s="128" t="s">
        <v>134</v>
      </c>
      <c r="F48" s="28" t="s">
        <v>890</v>
      </c>
    </row>
    <row r="49" spans="1:6" ht="12.75">
      <c r="A49" s="32" t="s">
        <v>917</v>
      </c>
      <c r="B49" s="135" t="s">
        <v>885</v>
      </c>
      <c r="C49" s="131">
        <v>1.141</v>
      </c>
      <c r="D49" s="136">
        <v>1267</v>
      </c>
      <c r="E49" s="128" t="s">
        <v>134</v>
      </c>
      <c r="F49" s="28" t="s">
        <v>895</v>
      </c>
    </row>
    <row r="50" spans="1:6" ht="12.75">
      <c r="A50" s="32" t="s">
        <v>881</v>
      </c>
      <c r="B50" s="135">
        <v>77</v>
      </c>
      <c r="C50" s="131">
        <v>64.116</v>
      </c>
      <c r="D50" s="136">
        <v>27112</v>
      </c>
      <c r="E50" s="128" t="s">
        <v>88</v>
      </c>
      <c r="F50" s="28" t="s">
        <v>892</v>
      </c>
    </row>
    <row r="51" spans="1:6" ht="12.75">
      <c r="A51" s="32" t="s">
        <v>918</v>
      </c>
      <c r="B51" s="135">
        <v>201.636</v>
      </c>
      <c r="C51" s="131" t="s">
        <v>885</v>
      </c>
      <c r="D51" s="136" t="s">
        <v>885</v>
      </c>
      <c r="E51" s="128" t="s">
        <v>134</v>
      </c>
      <c r="F51" s="28" t="s">
        <v>892</v>
      </c>
    </row>
    <row r="52" spans="1:6" ht="12.75">
      <c r="A52" s="32" t="s">
        <v>919</v>
      </c>
      <c r="B52" s="135" t="s">
        <v>885</v>
      </c>
      <c r="C52" s="131">
        <v>0.865</v>
      </c>
      <c r="D52" s="136">
        <v>893</v>
      </c>
      <c r="E52" s="128" t="s">
        <v>134</v>
      </c>
      <c r="F52" s="28" t="s">
        <v>895</v>
      </c>
    </row>
    <row r="53" spans="1:6" ht="12.75">
      <c r="A53" s="32" t="s">
        <v>920</v>
      </c>
      <c r="B53" s="135" t="s">
        <v>885</v>
      </c>
      <c r="C53" s="131" t="s">
        <v>885</v>
      </c>
      <c r="D53" s="136" t="s">
        <v>885</v>
      </c>
      <c r="E53" s="128" t="s">
        <v>134</v>
      </c>
      <c r="F53" s="28" t="s">
        <v>892</v>
      </c>
    </row>
    <row r="54" spans="1:6" ht="12.75">
      <c r="A54" s="32" t="s">
        <v>109</v>
      </c>
      <c r="B54" s="135">
        <v>0.11</v>
      </c>
      <c r="C54" s="131">
        <v>0.048</v>
      </c>
      <c r="D54" s="136">
        <v>43</v>
      </c>
      <c r="E54" s="128" t="s">
        <v>88</v>
      </c>
      <c r="F54" s="28" t="s">
        <v>888</v>
      </c>
    </row>
    <row r="55" spans="1:6" ht="12.75">
      <c r="A55" s="32" t="s">
        <v>921</v>
      </c>
      <c r="B55" s="135">
        <v>221.73637</v>
      </c>
      <c r="C55" s="131">
        <v>5.396</v>
      </c>
      <c r="D55" s="136">
        <v>4772</v>
      </c>
      <c r="E55" s="128" t="s">
        <v>88</v>
      </c>
      <c r="F55" s="28" t="s">
        <v>888</v>
      </c>
    </row>
    <row r="56" spans="1:6" ht="12.75">
      <c r="A56" s="32" t="s">
        <v>111</v>
      </c>
      <c r="B56" s="135">
        <v>117.385</v>
      </c>
      <c r="C56" s="131">
        <v>88.632</v>
      </c>
      <c r="D56" s="136">
        <v>41805</v>
      </c>
      <c r="E56" s="128" t="s">
        <v>88</v>
      </c>
      <c r="F56" s="28" t="s">
        <v>888</v>
      </c>
    </row>
    <row r="57" spans="1:6" ht="12.75">
      <c r="A57" s="32" t="s">
        <v>112</v>
      </c>
      <c r="B57" s="135" t="s">
        <v>885</v>
      </c>
      <c r="C57" s="131">
        <v>0.063</v>
      </c>
      <c r="D57" s="136">
        <v>55</v>
      </c>
      <c r="E57" s="128" t="s">
        <v>88</v>
      </c>
      <c r="F57" s="28" t="s">
        <v>892</v>
      </c>
    </row>
    <row r="58" spans="1:6" ht="12.75">
      <c r="A58" s="32" t="s">
        <v>113</v>
      </c>
      <c r="B58" s="135">
        <v>5.784</v>
      </c>
      <c r="C58" s="131">
        <v>0</v>
      </c>
      <c r="D58" s="136">
        <v>4</v>
      </c>
      <c r="E58" s="128" t="s">
        <v>88</v>
      </c>
      <c r="F58" s="28" t="s">
        <v>892</v>
      </c>
    </row>
    <row r="59" spans="1:6" ht="12.75">
      <c r="A59" s="32" t="s">
        <v>922</v>
      </c>
      <c r="B59" s="135" t="s">
        <v>885</v>
      </c>
      <c r="C59" s="131" t="s">
        <v>885</v>
      </c>
      <c r="D59" s="136" t="s">
        <v>885</v>
      </c>
      <c r="E59" s="128" t="s">
        <v>134</v>
      </c>
      <c r="F59" s="28" t="s">
        <v>890</v>
      </c>
    </row>
    <row r="60" spans="1:6" ht="12.75">
      <c r="A60" s="32" t="s">
        <v>923</v>
      </c>
      <c r="B60" s="135" t="s">
        <v>885</v>
      </c>
      <c r="C60" s="131">
        <v>0.011</v>
      </c>
      <c r="D60" s="136">
        <v>15</v>
      </c>
      <c r="E60" s="128" t="s">
        <v>134</v>
      </c>
      <c r="F60" s="28" t="s">
        <v>895</v>
      </c>
    </row>
    <row r="61" spans="1:6" ht="12.75">
      <c r="A61" s="32" t="s">
        <v>924</v>
      </c>
      <c r="B61" s="135">
        <v>6</v>
      </c>
      <c r="C61" s="131">
        <v>0.012</v>
      </c>
      <c r="D61" s="136">
        <v>4</v>
      </c>
      <c r="E61" s="128" t="s">
        <v>134</v>
      </c>
      <c r="F61" s="28" t="s">
        <v>886</v>
      </c>
    </row>
    <row r="62" spans="1:6" ht="12.75">
      <c r="A62" s="32" t="s">
        <v>114</v>
      </c>
      <c r="B62" s="135">
        <v>4.136</v>
      </c>
      <c r="C62" s="131">
        <v>0.005</v>
      </c>
      <c r="D62" s="136">
        <v>2</v>
      </c>
      <c r="E62" s="128" t="s">
        <v>88</v>
      </c>
      <c r="F62" s="28" t="s">
        <v>888</v>
      </c>
    </row>
    <row r="63" spans="1:6" ht="12.75">
      <c r="A63" s="32" t="s">
        <v>925</v>
      </c>
      <c r="B63" s="135" t="s">
        <v>885</v>
      </c>
      <c r="C63" s="131">
        <v>0.002</v>
      </c>
      <c r="D63" s="136">
        <v>2</v>
      </c>
      <c r="E63" s="128" t="s">
        <v>134</v>
      </c>
      <c r="F63" s="28" t="s">
        <v>895</v>
      </c>
    </row>
    <row r="64" spans="1:6" ht="12.75">
      <c r="A64" s="32" t="s">
        <v>926</v>
      </c>
      <c r="B64" s="135" t="s">
        <v>885</v>
      </c>
      <c r="C64" s="131">
        <v>19.138</v>
      </c>
      <c r="D64" s="136">
        <v>18694</v>
      </c>
      <c r="E64" s="128" t="s">
        <v>134</v>
      </c>
      <c r="F64" s="28" t="s">
        <v>895</v>
      </c>
    </row>
    <row r="65" spans="1:6" ht="12.75">
      <c r="A65" s="32" t="s">
        <v>117</v>
      </c>
      <c r="B65" s="135">
        <v>4.281</v>
      </c>
      <c r="C65" s="131">
        <v>0</v>
      </c>
      <c r="D65" s="136">
        <v>0</v>
      </c>
      <c r="E65" s="128" t="s">
        <v>88</v>
      </c>
      <c r="F65" s="28" t="s">
        <v>890</v>
      </c>
    </row>
    <row r="66" spans="1:6" ht="12.75">
      <c r="A66" s="32" t="s">
        <v>927</v>
      </c>
      <c r="B66" s="135">
        <v>1.224</v>
      </c>
      <c r="C66" s="131" t="s">
        <v>885</v>
      </c>
      <c r="D66" s="136" t="s">
        <v>885</v>
      </c>
      <c r="E66" s="128" t="s">
        <v>134</v>
      </c>
      <c r="F66" s="28" t="s">
        <v>888</v>
      </c>
    </row>
    <row r="67" spans="1:6" ht="12.75">
      <c r="A67" s="32" t="s">
        <v>928</v>
      </c>
      <c r="B67" s="135" t="s">
        <v>885</v>
      </c>
      <c r="C67" s="131" t="s">
        <v>885</v>
      </c>
      <c r="D67" s="136" t="s">
        <v>885</v>
      </c>
      <c r="E67" s="128" t="s">
        <v>134</v>
      </c>
      <c r="F67" s="28" t="s">
        <v>886</v>
      </c>
    </row>
    <row r="68" spans="1:6" ht="12.75">
      <c r="A68" s="32" t="s">
        <v>929</v>
      </c>
      <c r="B68" s="135" t="s">
        <v>885</v>
      </c>
      <c r="C68" s="131" t="s">
        <v>885</v>
      </c>
      <c r="D68" s="136" t="s">
        <v>885</v>
      </c>
      <c r="E68" s="128" t="s">
        <v>134</v>
      </c>
      <c r="F68" s="28" t="s">
        <v>892</v>
      </c>
    </row>
    <row r="69" spans="1:6" ht="12.75">
      <c r="A69" s="32" t="s">
        <v>880</v>
      </c>
      <c r="B69" s="135" t="s">
        <v>885</v>
      </c>
      <c r="C69" s="131">
        <v>41.604</v>
      </c>
      <c r="D69" s="136">
        <v>47804</v>
      </c>
      <c r="E69" s="128" t="s">
        <v>134</v>
      </c>
      <c r="F69" s="28" t="s">
        <v>895</v>
      </c>
    </row>
    <row r="70" spans="1:6" ht="12.75">
      <c r="A70" s="32" t="s">
        <v>119</v>
      </c>
      <c r="B70" s="135">
        <v>55</v>
      </c>
      <c r="C70" s="131">
        <v>45.999</v>
      </c>
      <c r="D70" s="136">
        <v>51144</v>
      </c>
      <c r="E70" s="128" t="s">
        <v>88</v>
      </c>
      <c r="F70" s="28" t="s">
        <v>892</v>
      </c>
    </row>
    <row r="71" spans="1:6" ht="12.75">
      <c r="A71" s="32" t="s">
        <v>930</v>
      </c>
      <c r="B71" s="135" t="s">
        <v>885</v>
      </c>
      <c r="C71" s="131">
        <v>1.307</v>
      </c>
      <c r="D71" s="136">
        <v>1292</v>
      </c>
      <c r="E71" s="128" t="s">
        <v>134</v>
      </c>
      <c r="F71" s="28" t="s">
        <v>895</v>
      </c>
    </row>
    <row r="72" spans="1:6" ht="12.75">
      <c r="A72" s="32" t="s">
        <v>120</v>
      </c>
      <c r="B72" s="135">
        <v>0.041</v>
      </c>
      <c r="C72" s="131" t="s">
        <v>885</v>
      </c>
      <c r="D72" s="136" t="s">
        <v>885</v>
      </c>
      <c r="E72" s="128" t="s">
        <v>88</v>
      </c>
      <c r="F72" s="28" t="s">
        <v>888</v>
      </c>
    </row>
    <row r="73" spans="1:6" ht="12.75">
      <c r="A73" s="32" t="s">
        <v>121</v>
      </c>
      <c r="B73" s="135">
        <v>10.087</v>
      </c>
      <c r="C73" s="131" t="s">
        <v>885</v>
      </c>
      <c r="D73" s="136" t="s">
        <v>885</v>
      </c>
      <c r="E73" s="128" t="s">
        <v>88</v>
      </c>
      <c r="F73" s="28" t="s">
        <v>895</v>
      </c>
    </row>
    <row r="74" spans="1:6" ht="12.75">
      <c r="A74" s="32" t="s">
        <v>122</v>
      </c>
      <c r="B74" s="135">
        <v>234.52</v>
      </c>
      <c r="C74" s="131">
        <v>10.99</v>
      </c>
      <c r="D74" s="136">
        <v>7042</v>
      </c>
      <c r="E74" s="128" t="s">
        <v>88</v>
      </c>
      <c r="F74" s="28" t="s">
        <v>892</v>
      </c>
    </row>
    <row r="75" spans="1:6" ht="12.75">
      <c r="A75" s="32" t="s">
        <v>123</v>
      </c>
      <c r="B75" s="135">
        <v>118.6</v>
      </c>
      <c r="C75" s="131">
        <v>0.063</v>
      </c>
      <c r="D75" s="136">
        <v>45</v>
      </c>
      <c r="E75" s="128" t="s">
        <v>88</v>
      </c>
      <c r="F75" s="28" t="s">
        <v>886</v>
      </c>
    </row>
    <row r="76" spans="1:6" ht="12.75">
      <c r="A76" s="32" t="s">
        <v>931</v>
      </c>
      <c r="B76" s="135">
        <v>0.365</v>
      </c>
      <c r="C76" s="131">
        <v>0</v>
      </c>
      <c r="D76" s="136">
        <v>0</v>
      </c>
      <c r="E76" s="128" t="s">
        <v>134</v>
      </c>
      <c r="F76" s="28" t="s">
        <v>886</v>
      </c>
    </row>
    <row r="77" spans="1:6" ht="12.75">
      <c r="A77" s="32" t="s">
        <v>124</v>
      </c>
      <c r="B77" s="135">
        <v>2.471</v>
      </c>
      <c r="C77" s="131">
        <v>0.373</v>
      </c>
      <c r="D77" s="136">
        <v>146</v>
      </c>
      <c r="E77" s="128" t="s">
        <v>88</v>
      </c>
      <c r="F77" s="28" t="s">
        <v>892</v>
      </c>
    </row>
    <row r="78" spans="1:6" ht="12.75">
      <c r="A78" s="32" t="s">
        <v>125</v>
      </c>
      <c r="B78" s="135">
        <v>6.522</v>
      </c>
      <c r="C78" s="131">
        <v>0</v>
      </c>
      <c r="D78" s="136">
        <v>0</v>
      </c>
      <c r="E78" s="128" t="s">
        <v>88</v>
      </c>
      <c r="F78" s="28" t="s">
        <v>886</v>
      </c>
    </row>
    <row r="79" spans="1:6" ht="12.75">
      <c r="A79" s="32" t="s">
        <v>126</v>
      </c>
      <c r="B79" s="135">
        <v>138.28</v>
      </c>
      <c r="C79" s="131">
        <v>42.578</v>
      </c>
      <c r="D79" s="136">
        <v>27646</v>
      </c>
      <c r="E79" s="128" t="s">
        <v>88</v>
      </c>
      <c r="F79" s="28" t="s">
        <v>892</v>
      </c>
    </row>
    <row r="80" spans="1:6" ht="12.75">
      <c r="A80" s="32" t="s">
        <v>932</v>
      </c>
      <c r="B80" s="135" t="s">
        <v>885</v>
      </c>
      <c r="C80" s="131">
        <v>8.912</v>
      </c>
      <c r="D80" s="136">
        <v>3632</v>
      </c>
      <c r="E80" s="128" t="s">
        <v>134</v>
      </c>
      <c r="F80" s="28" t="s">
        <v>890</v>
      </c>
    </row>
    <row r="81" spans="1:6" ht="12.75">
      <c r="A81" s="32" t="s">
        <v>933</v>
      </c>
      <c r="B81" s="135" t="s">
        <v>885</v>
      </c>
      <c r="C81" s="131">
        <v>0.098</v>
      </c>
      <c r="D81" s="136">
        <v>146</v>
      </c>
      <c r="E81" s="128" t="s">
        <v>134</v>
      </c>
      <c r="F81" s="28" t="s">
        <v>888</v>
      </c>
    </row>
    <row r="82" spans="1:6" ht="12.75">
      <c r="A82" s="32" t="s">
        <v>934</v>
      </c>
      <c r="B82" s="135" t="s">
        <v>885</v>
      </c>
      <c r="C82" s="131">
        <v>0</v>
      </c>
      <c r="D82" s="136">
        <v>0</v>
      </c>
      <c r="E82" s="128" t="s">
        <v>134</v>
      </c>
      <c r="F82" s="28" t="s">
        <v>895</v>
      </c>
    </row>
    <row r="83" spans="1:6" ht="12.75">
      <c r="A83" s="32" t="s">
        <v>877</v>
      </c>
      <c r="B83" s="135">
        <v>1415</v>
      </c>
      <c r="C83" s="131">
        <v>2.966</v>
      </c>
      <c r="D83" s="136">
        <v>1284</v>
      </c>
      <c r="E83" s="128" t="s">
        <v>134</v>
      </c>
      <c r="F83" s="28" t="s">
        <v>892</v>
      </c>
    </row>
    <row r="84" spans="1:6" ht="12.75">
      <c r="A84" s="32" t="s">
        <v>878</v>
      </c>
      <c r="B84" s="135">
        <v>1540.626</v>
      </c>
      <c r="C84" s="131">
        <v>0.001</v>
      </c>
      <c r="D84" s="136">
        <v>2</v>
      </c>
      <c r="E84" s="128" t="s">
        <v>134</v>
      </c>
      <c r="F84" s="28" t="s">
        <v>892</v>
      </c>
    </row>
    <row r="85" spans="1:6" ht="12.75">
      <c r="A85" s="32" t="s">
        <v>935</v>
      </c>
      <c r="B85" s="135" t="s">
        <v>885</v>
      </c>
      <c r="C85" s="131">
        <v>0.002</v>
      </c>
      <c r="D85" s="136">
        <v>1</v>
      </c>
      <c r="E85" s="128" t="s">
        <v>134</v>
      </c>
      <c r="F85" s="28" t="s">
        <v>888</v>
      </c>
    </row>
    <row r="86" spans="1:6" ht="12.75">
      <c r="A86" s="32" t="s">
        <v>936</v>
      </c>
      <c r="B86" s="135" t="s">
        <v>885</v>
      </c>
      <c r="C86" s="131" t="s">
        <v>885</v>
      </c>
      <c r="D86" s="136" t="s">
        <v>885</v>
      </c>
      <c r="E86" s="128" t="s">
        <v>134</v>
      </c>
      <c r="F86" s="28" t="s">
        <v>888</v>
      </c>
    </row>
    <row r="87" spans="1:6" ht="12.75">
      <c r="A87" s="32" t="s">
        <v>937</v>
      </c>
      <c r="B87" s="135" t="s">
        <v>885</v>
      </c>
      <c r="C87" s="131">
        <v>0.186</v>
      </c>
      <c r="D87" s="136">
        <v>253</v>
      </c>
      <c r="E87" s="128" t="s">
        <v>134</v>
      </c>
      <c r="F87" s="28" t="s">
        <v>895</v>
      </c>
    </row>
    <row r="88" spans="1:6" ht="12.75">
      <c r="A88" s="32" t="s">
        <v>938</v>
      </c>
      <c r="B88" s="135">
        <v>0.162</v>
      </c>
      <c r="C88" s="131">
        <v>0</v>
      </c>
      <c r="D88" s="136">
        <v>0</v>
      </c>
      <c r="E88" s="128" t="s">
        <v>134</v>
      </c>
      <c r="F88" s="28" t="s">
        <v>895</v>
      </c>
    </row>
    <row r="89" spans="1:6" ht="12.75">
      <c r="A89" s="32" t="s">
        <v>127</v>
      </c>
      <c r="B89" s="135" t="s">
        <v>885</v>
      </c>
      <c r="C89" s="131">
        <v>20.48</v>
      </c>
      <c r="D89" s="136">
        <v>17234</v>
      </c>
      <c r="E89" s="128" t="s">
        <v>88</v>
      </c>
      <c r="F89" s="28" t="s">
        <v>895</v>
      </c>
    </row>
    <row r="90" spans="1:6" ht="12.75">
      <c r="A90" s="32" t="s">
        <v>129</v>
      </c>
      <c r="B90" s="135">
        <v>17.607</v>
      </c>
      <c r="C90" s="131">
        <v>0.001</v>
      </c>
      <c r="D90" s="136">
        <v>1</v>
      </c>
      <c r="E90" s="128" t="s">
        <v>88</v>
      </c>
      <c r="F90" s="28" t="s">
        <v>888</v>
      </c>
    </row>
    <row r="91" spans="1:6" ht="12.75">
      <c r="A91" s="32" t="s">
        <v>939</v>
      </c>
      <c r="B91" s="135">
        <v>6.35</v>
      </c>
      <c r="C91" s="131">
        <v>0.087</v>
      </c>
      <c r="D91" s="136">
        <v>88</v>
      </c>
      <c r="E91" s="128" t="s">
        <v>134</v>
      </c>
      <c r="F91" s="28" t="s">
        <v>895</v>
      </c>
    </row>
    <row r="92" spans="1:6" ht="12.75">
      <c r="A92" s="32" t="s">
        <v>940</v>
      </c>
      <c r="B92" s="135" t="s">
        <v>885</v>
      </c>
      <c r="C92" s="131">
        <v>0.136</v>
      </c>
      <c r="D92" s="136">
        <v>93</v>
      </c>
      <c r="E92" s="128" t="s">
        <v>134</v>
      </c>
      <c r="F92" s="28" t="s">
        <v>888</v>
      </c>
    </row>
    <row r="93" spans="1:6" ht="12.75">
      <c r="A93" s="32" t="s">
        <v>941</v>
      </c>
      <c r="B93" s="135" t="s">
        <v>885</v>
      </c>
      <c r="C93" s="131">
        <v>0.006</v>
      </c>
      <c r="D93" s="136">
        <v>8</v>
      </c>
      <c r="E93" s="128" t="s">
        <v>134</v>
      </c>
      <c r="F93" s="28" t="s">
        <v>888</v>
      </c>
    </row>
    <row r="94" spans="1:6" ht="12.75">
      <c r="A94" s="32" t="s">
        <v>130</v>
      </c>
      <c r="B94" s="135">
        <v>371.31</v>
      </c>
      <c r="C94" s="131">
        <v>0.014</v>
      </c>
      <c r="D94" s="136">
        <v>66</v>
      </c>
      <c r="E94" s="128" t="s">
        <v>88</v>
      </c>
      <c r="F94" s="28" t="s">
        <v>886</v>
      </c>
    </row>
    <row r="95" spans="1:6" ht="12.75">
      <c r="A95" s="32" t="s">
        <v>942</v>
      </c>
      <c r="B95" s="135" t="s">
        <v>885</v>
      </c>
      <c r="C95" s="131" t="s">
        <v>885</v>
      </c>
      <c r="D95" s="136" t="s">
        <v>885</v>
      </c>
      <c r="E95" s="128" t="s">
        <v>134</v>
      </c>
      <c r="F95" s="28" t="s">
        <v>892</v>
      </c>
    </row>
    <row r="96" spans="1:6" ht="12.75">
      <c r="A96" s="32" t="s">
        <v>943</v>
      </c>
      <c r="B96" s="135" t="s">
        <v>885</v>
      </c>
      <c r="C96" s="131">
        <v>0.005</v>
      </c>
      <c r="D96" s="136">
        <v>4</v>
      </c>
      <c r="E96" s="128" t="s">
        <v>134</v>
      </c>
      <c r="F96" s="28" t="s">
        <v>890</v>
      </c>
    </row>
    <row r="97" spans="1:6" ht="12.75">
      <c r="A97" s="32" t="s">
        <v>944</v>
      </c>
      <c r="B97" s="135" t="s">
        <v>885</v>
      </c>
      <c r="C97" s="131">
        <v>0.018</v>
      </c>
      <c r="D97" s="136">
        <v>16</v>
      </c>
      <c r="E97" s="128" t="s">
        <v>134</v>
      </c>
      <c r="F97" s="28" t="s">
        <v>886</v>
      </c>
    </row>
    <row r="98" spans="1:6" ht="12.75">
      <c r="A98" s="32" t="s">
        <v>945</v>
      </c>
      <c r="B98" s="135">
        <v>60.125</v>
      </c>
      <c r="C98" s="131" t="s">
        <v>885</v>
      </c>
      <c r="D98" s="136" t="s">
        <v>885</v>
      </c>
      <c r="E98" s="128" t="s">
        <v>134</v>
      </c>
      <c r="F98" s="28" t="s">
        <v>892</v>
      </c>
    </row>
    <row r="99" spans="1:6" ht="12.75">
      <c r="A99" s="32" t="s">
        <v>946</v>
      </c>
      <c r="B99" s="135" t="s">
        <v>885</v>
      </c>
      <c r="C99" s="131">
        <v>0.801</v>
      </c>
      <c r="D99" s="136">
        <v>892</v>
      </c>
      <c r="E99" s="128" t="s">
        <v>134</v>
      </c>
      <c r="F99" s="28" t="s">
        <v>890</v>
      </c>
    </row>
    <row r="100" spans="1:6" ht="12.75">
      <c r="A100" s="32" t="s">
        <v>947</v>
      </c>
      <c r="B100" s="135" t="s">
        <v>885</v>
      </c>
      <c r="C100" s="131">
        <v>0</v>
      </c>
      <c r="D100" s="136">
        <v>0</v>
      </c>
      <c r="E100" s="128" t="s">
        <v>134</v>
      </c>
      <c r="F100" s="28" t="s">
        <v>888</v>
      </c>
    </row>
    <row r="101" spans="1:6" ht="12.75">
      <c r="A101" s="32" t="s">
        <v>948</v>
      </c>
      <c r="B101" s="135" t="s">
        <v>885</v>
      </c>
      <c r="C101" s="131" t="s">
        <v>885</v>
      </c>
      <c r="D101" s="136" t="s">
        <v>885</v>
      </c>
      <c r="E101" s="128" t="s">
        <v>134</v>
      </c>
      <c r="F101" s="28" t="s">
        <v>892</v>
      </c>
    </row>
    <row r="102" spans="1:6" ht="12.75">
      <c r="A102" s="32" t="s">
        <v>131</v>
      </c>
      <c r="B102" s="135">
        <v>8</v>
      </c>
      <c r="C102" s="131" t="s">
        <v>885</v>
      </c>
      <c r="D102" s="136" t="s">
        <v>885</v>
      </c>
      <c r="E102" s="128" t="s">
        <v>88</v>
      </c>
      <c r="F102" s="28" t="s">
        <v>886</v>
      </c>
    </row>
    <row r="103" spans="1:6" ht="12.75">
      <c r="A103" s="32" t="s">
        <v>949</v>
      </c>
      <c r="B103" s="135" t="s">
        <v>885</v>
      </c>
      <c r="C103" s="131" t="s">
        <v>885</v>
      </c>
      <c r="D103" s="136" t="s">
        <v>885</v>
      </c>
      <c r="E103" s="128" t="s">
        <v>134</v>
      </c>
      <c r="F103" s="28" t="s">
        <v>888</v>
      </c>
    </row>
    <row r="104" spans="1:6" ht="12.75">
      <c r="A104" s="32" t="s">
        <v>950</v>
      </c>
      <c r="B104" s="135" t="s">
        <v>885</v>
      </c>
      <c r="C104" s="131" t="s">
        <v>885</v>
      </c>
      <c r="D104" s="136" t="s">
        <v>885</v>
      </c>
      <c r="E104" s="128" t="s">
        <v>134</v>
      </c>
      <c r="F104" s="28" t="s">
        <v>890</v>
      </c>
    </row>
    <row r="105" spans="1:6" ht="12.75">
      <c r="A105" s="32" t="s">
        <v>951</v>
      </c>
      <c r="B105" s="135" t="s">
        <v>885</v>
      </c>
      <c r="C105" s="131">
        <v>14.407</v>
      </c>
      <c r="D105" s="136">
        <v>16747</v>
      </c>
      <c r="E105" s="128" t="s">
        <v>134</v>
      </c>
      <c r="F105" s="28" t="s">
        <v>890</v>
      </c>
    </row>
    <row r="106" spans="1:6" ht="12.75">
      <c r="A106" s="32" t="s">
        <v>952</v>
      </c>
      <c r="B106" s="135" t="s">
        <v>885</v>
      </c>
      <c r="C106" s="131">
        <v>0.54</v>
      </c>
      <c r="D106" s="136">
        <v>741</v>
      </c>
      <c r="E106" s="128" t="s">
        <v>134</v>
      </c>
      <c r="F106" s="28" t="s">
        <v>895</v>
      </c>
    </row>
    <row r="107" spans="1:6" ht="12.75">
      <c r="A107" s="32" t="s">
        <v>953</v>
      </c>
      <c r="B107" s="135" t="s">
        <v>885</v>
      </c>
      <c r="C107" s="131">
        <v>0</v>
      </c>
      <c r="D107" s="136">
        <v>0</v>
      </c>
      <c r="E107" s="128" t="s">
        <v>134</v>
      </c>
      <c r="F107" s="28" t="s">
        <v>890</v>
      </c>
    </row>
    <row r="108" spans="1:6" ht="12.75">
      <c r="A108" s="32" t="s">
        <v>954</v>
      </c>
      <c r="B108" s="135" t="s">
        <v>885</v>
      </c>
      <c r="C108" s="131">
        <v>0</v>
      </c>
      <c r="D108" s="136">
        <v>0</v>
      </c>
      <c r="E108" s="128" t="s">
        <v>134</v>
      </c>
      <c r="F108" s="28" t="s">
        <v>888</v>
      </c>
    </row>
    <row r="109" spans="1:6" ht="12.75">
      <c r="A109" s="32" t="s">
        <v>955</v>
      </c>
      <c r="B109" s="135">
        <v>79.929</v>
      </c>
      <c r="C109" s="131">
        <v>0.004</v>
      </c>
      <c r="D109" s="136">
        <v>2</v>
      </c>
      <c r="E109" s="128" t="s">
        <v>134</v>
      </c>
      <c r="F109" s="28" t="s">
        <v>886</v>
      </c>
    </row>
    <row r="110" spans="1:6" ht="12.75">
      <c r="A110" s="32" t="s">
        <v>956</v>
      </c>
      <c r="B110" s="135" t="s">
        <v>885</v>
      </c>
      <c r="C110" s="131">
        <v>0.006</v>
      </c>
      <c r="D110" s="136">
        <v>2</v>
      </c>
      <c r="E110" s="128" t="s">
        <v>134</v>
      </c>
      <c r="F110" s="28" t="s">
        <v>886</v>
      </c>
    </row>
    <row r="111" spans="1:6" ht="12.75">
      <c r="A111" s="32" t="s">
        <v>132</v>
      </c>
      <c r="B111" s="135">
        <v>309.331</v>
      </c>
      <c r="C111" s="131">
        <v>18.16</v>
      </c>
      <c r="D111" s="136">
        <v>5428</v>
      </c>
      <c r="E111" s="128" t="s">
        <v>88</v>
      </c>
      <c r="F111" s="28" t="s">
        <v>888</v>
      </c>
    </row>
    <row r="112" spans="1:6" ht="12.75">
      <c r="A112" s="32" t="s">
        <v>957</v>
      </c>
      <c r="B112" s="135" t="s">
        <v>885</v>
      </c>
      <c r="C112" s="131" t="s">
        <v>885</v>
      </c>
      <c r="D112" s="136" t="s">
        <v>885</v>
      </c>
      <c r="E112" s="128" t="s">
        <v>134</v>
      </c>
      <c r="F112" s="28" t="s">
        <v>888</v>
      </c>
    </row>
    <row r="113" spans="1:6" ht="12.75">
      <c r="A113" s="32" t="s">
        <v>135</v>
      </c>
      <c r="B113" s="135" t="s">
        <v>885</v>
      </c>
      <c r="C113" s="131" t="s">
        <v>885</v>
      </c>
      <c r="D113" s="136" t="s">
        <v>885</v>
      </c>
      <c r="E113" s="128" t="s">
        <v>88</v>
      </c>
      <c r="F113" s="28" t="s">
        <v>886</v>
      </c>
    </row>
    <row r="114" spans="1:6" ht="12.75">
      <c r="A114" s="32" t="s">
        <v>958</v>
      </c>
      <c r="B114" s="135" t="s">
        <v>885</v>
      </c>
      <c r="C114" s="131">
        <v>0</v>
      </c>
      <c r="D114" s="136">
        <v>0</v>
      </c>
      <c r="E114" s="128" t="s">
        <v>134</v>
      </c>
      <c r="F114" s="28" t="s">
        <v>890</v>
      </c>
    </row>
    <row r="115" spans="1:6" ht="12.75">
      <c r="A115" s="32" t="s">
        <v>136</v>
      </c>
      <c r="B115" s="135">
        <v>2.156</v>
      </c>
      <c r="C115" s="131" t="s">
        <v>885</v>
      </c>
      <c r="D115" s="136" t="s">
        <v>885</v>
      </c>
      <c r="E115" s="128" t="s">
        <v>88</v>
      </c>
      <c r="F115" s="28" t="s">
        <v>895</v>
      </c>
    </row>
    <row r="116" spans="1:6" ht="12.75">
      <c r="A116" s="32" t="s">
        <v>137</v>
      </c>
      <c r="B116" s="135" t="s">
        <v>885</v>
      </c>
      <c r="C116" s="131" t="s">
        <v>885</v>
      </c>
      <c r="D116" s="136" t="s">
        <v>885</v>
      </c>
      <c r="E116" s="128" t="s">
        <v>88</v>
      </c>
      <c r="F116" s="28" t="s">
        <v>892</v>
      </c>
    </row>
    <row r="117" spans="1:6" ht="12.75">
      <c r="A117" s="32" t="s">
        <v>959</v>
      </c>
      <c r="B117" s="135">
        <v>10.922</v>
      </c>
      <c r="C117" s="131">
        <v>1.564</v>
      </c>
      <c r="D117" s="136">
        <v>3321</v>
      </c>
      <c r="E117" s="128" t="s">
        <v>134</v>
      </c>
      <c r="F117" s="28" t="s">
        <v>888</v>
      </c>
    </row>
    <row r="118" spans="1:6" ht="12.75">
      <c r="A118" s="32" t="s">
        <v>138</v>
      </c>
      <c r="B118" s="135">
        <v>742.926</v>
      </c>
      <c r="C118" s="131">
        <v>38.069</v>
      </c>
      <c r="D118" s="136">
        <v>17218</v>
      </c>
      <c r="E118" s="128" t="s">
        <v>88</v>
      </c>
      <c r="F118" s="28" t="s">
        <v>888</v>
      </c>
    </row>
    <row r="119" spans="1:6" ht="12.75">
      <c r="A119" s="32" t="s">
        <v>960</v>
      </c>
      <c r="B119" s="135" t="s">
        <v>885</v>
      </c>
      <c r="C119" s="131" t="s">
        <v>885</v>
      </c>
      <c r="D119" s="136" t="s">
        <v>885</v>
      </c>
      <c r="E119" s="128" t="s">
        <v>134</v>
      </c>
      <c r="F119" s="28" t="s">
        <v>892</v>
      </c>
    </row>
    <row r="120" spans="1:6" ht="12.75">
      <c r="A120" s="32" t="s">
        <v>961</v>
      </c>
      <c r="B120" s="135" t="s">
        <v>885</v>
      </c>
      <c r="C120" s="131">
        <v>0</v>
      </c>
      <c r="D120" s="136">
        <v>0</v>
      </c>
      <c r="E120" s="128" t="s">
        <v>134</v>
      </c>
      <c r="F120" s="28" t="s">
        <v>892</v>
      </c>
    </row>
    <row r="121" spans="1:6" ht="12.75">
      <c r="A121" s="32" t="s">
        <v>962</v>
      </c>
      <c r="B121" s="135" t="s">
        <v>885</v>
      </c>
      <c r="C121" s="131" t="s">
        <v>885</v>
      </c>
      <c r="D121" s="136" t="s">
        <v>885</v>
      </c>
      <c r="E121" s="128" t="s">
        <v>134</v>
      </c>
      <c r="F121" s="28" t="s">
        <v>892</v>
      </c>
    </row>
    <row r="122" spans="1:6" ht="12.75">
      <c r="A122" s="32" t="s">
        <v>963</v>
      </c>
      <c r="B122" s="135" t="s">
        <v>885</v>
      </c>
      <c r="C122" s="131" t="s">
        <v>885</v>
      </c>
      <c r="D122" s="136" t="s">
        <v>885</v>
      </c>
      <c r="E122" s="128" t="s">
        <v>134</v>
      </c>
      <c r="F122" s="28" t="s">
        <v>888</v>
      </c>
    </row>
    <row r="123" spans="1:6" ht="12.75">
      <c r="A123" s="32" t="s">
        <v>964</v>
      </c>
      <c r="B123" s="135" t="s">
        <v>885</v>
      </c>
      <c r="C123" s="131" t="s">
        <v>885</v>
      </c>
      <c r="D123" s="136" t="s">
        <v>885</v>
      </c>
      <c r="E123" s="128" t="s">
        <v>88</v>
      </c>
      <c r="F123" s="28" t="s">
        <v>895</v>
      </c>
    </row>
    <row r="124" spans="1:6" ht="12.75">
      <c r="A124" s="32" t="s">
        <v>140</v>
      </c>
      <c r="B124" s="135" t="s">
        <v>885</v>
      </c>
      <c r="C124" s="131">
        <v>0</v>
      </c>
      <c r="D124" s="136">
        <v>0</v>
      </c>
      <c r="E124" s="128" t="s">
        <v>88</v>
      </c>
      <c r="F124" s="28" t="s">
        <v>892</v>
      </c>
    </row>
    <row r="125" spans="1:6" ht="12.75">
      <c r="A125" s="32" t="s">
        <v>965</v>
      </c>
      <c r="B125" s="135">
        <v>54</v>
      </c>
      <c r="C125" s="131" t="s">
        <v>885</v>
      </c>
      <c r="D125" s="136" t="s">
        <v>885</v>
      </c>
      <c r="E125" s="128" t="s">
        <v>134</v>
      </c>
      <c r="F125" s="28" t="s">
        <v>886</v>
      </c>
    </row>
    <row r="126" spans="1:6" ht="12.75">
      <c r="A126" s="32" t="s">
        <v>966</v>
      </c>
      <c r="B126" s="135" t="s">
        <v>885</v>
      </c>
      <c r="C126" s="131" t="s">
        <v>885</v>
      </c>
      <c r="D126" s="136" t="s">
        <v>885</v>
      </c>
      <c r="E126" s="128" t="s">
        <v>134</v>
      </c>
      <c r="F126" s="28" t="s">
        <v>886</v>
      </c>
    </row>
    <row r="127" spans="1:6" ht="12.75">
      <c r="A127" s="32" t="s">
        <v>967</v>
      </c>
      <c r="B127" s="135" t="s">
        <v>885</v>
      </c>
      <c r="C127" s="131">
        <v>0</v>
      </c>
      <c r="D127" s="136">
        <v>0</v>
      </c>
      <c r="E127" s="128" t="s">
        <v>134</v>
      </c>
      <c r="F127" s="28" t="s">
        <v>888</v>
      </c>
    </row>
    <row r="128" spans="1:6" ht="12.75">
      <c r="A128" s="32" t="s">
        <v>968</v>
      </c>
      <c r="B128" s="135">
        <v>10.073</v>
      </c>
      <c r="C128" s="131">
        <v>0.001</v>
      </c>
      <c r="D128" s="136">
        <v>0</v>
      </c>
      <c r="E128" s="128" t="s">
        <v>134</v>
      </c>
      <c r="F128" s="28" t="s">
        <v>886</v>
      </c>
    </row>
    <row r="129" spans="1:6" ht="12.75">
      <c r="A129" s="32" t="s">
        <v>969</v>
      </c>
      <c r="B129" s="135" t="s">
        <v>885</v>
      </c>
      <c r="C129" s="131">
        <v>0.004</v>
      </c>
      <c r="D129" s="136">
        <v>7</v>
      </c>
      <c r="E129" s="128" t="s">
        <v>134</v>
      </c>
      <c r="F129" s="28" t="s">
        <v>890</v>
      </c>
    </row>
    <row r="130" spans="1:6" ht="12.75">
      <c r="A130" s="32" t="s">
        <v>970</v>
      </c>
      <c r="B130" s="135" t="s">
        <v>885</v>
      </c>
      <c r="C130" s="131">
        <v>0.058</v>
      </c>
      <c r="D130" s="136">
        <v>98</v>
      </c>
      <c r="E130" s="128" t="s">
        <v>134</v>
      </c>
      <c r="F130" s="28" t="s">
        <v>895</v>
      </c>
    </row>
    <row r="131" spans="1:6" ht="12.75">
      <c r="A131" s="32" t="s">
        <v>141</v>
      </c>
      <c r="B131" s="135">
        <v>56.815</v>
      </c>
      <c r="C131" s="131">
        <v>0.144</v>
      </c>
      <c r="D131" s="136">
        <v>13</v>
      </c>
      <c r="E131" s="128" t="s">
        <v>88</v>
      </c>
      <c r="F131" s="28" t="s">
        <v>892</v>
      </c>
    </row>
    <row r="132" spans="1:6" ht="12.75">
      <c r="A132" s="32" t="s">
        <v>142</v>
      </c>
      <c r="B132" s="135" t="s">
        <v>885</v>
      </c>
      <c r="C132" s="131">
        <v>0</v>
      </c>
      <c r="D132" s="136">
        <v>0</v>
      </c>
      <c r="E132" s="128" t="s">
        <v>88</v>
      </c>
      <c r="F132" s="28" t="s">
        <v>886</v>
      </c>
    </row>
    <row r="133" spans="1:6" ht="12.75">
      <c r="A133" s="32" t="s">
        <v>143</v>
      </c>
      <c r="B133" s="135">
        <v>1400</v>
      </c>
      <c r="C133" s="131">
        <v>0</v>
      </c>
      <c r="D133" s="136">
        <v>0</v>
      </c>
      <c r="E133" s="128" t="s">
        <v>88</v>
      </c>
      <c r="F133" s="28" t="s">
        <v>892</v>
      </c>
    </row>
    <row r="134" spans="1:6" ht="12.75">
      <c r="A134" s="32" t="s">
        <v>971</v>
      </c>
      <c r="B134" s="135" t="s">
        <v>885</v>
      </c>
      <c r="C134" s="131" t="s">
        <v>885</v>
      </c>
      <c r="D134" s="136" t="s">
        <v>885</v>
      </c>
      <c r="E134" s="128" t="s">
        <v>134</v>
      </c>
      <c r="F134" s="28" t="s">
        <v>886</v>
      </c>
    </row>
    <row r="135" spans="1:6" ht="12.75">
      <c r="A135" s="32" t="s">
        <v>972</v>
      </c>
      <c r="B135" s="135" t="s">
        <v>885</v>
      </c>
      <c r="C135" s="131">
        <v>0.003</v>
      </c>
      <c r="D135" s="136">
        <v>4</v>
      </c>
      <c r="E135" s="128" t="s">
        <v>134</v>
      </c>
      <c r="F135" s="28" t="s">
        <v>895</v>
      </c>
    </row>
    <row r="136" spans="1:6" ht="12.75">
      <c r="A136" s="32" t="s">
        <v>973</v>
      </c>
      <c r="B136" s="135" t="s">
        <v>885</v>
      </c>
      <c r="C136" s="131">
        <v>0.133</v>
      </c>
      <c r="D136" s="136">
        <v>109</v>
      </c>
      <c r="E136" s="128" t="s">
        <v>134</v>
      </c>
      <c r="F136" s="28" t="s">
        <v>890</v>
      </c>
    </row>
    <row r="137" spans="1:6" ht="12.75">
      <c r="A137" s="32" t="s">
        <v>974</v>
      </c>
      <c r="B137" s="135" t="s">
        <v>885</v>
      </c>
      <c r="C137" s="131">
        <v>0.013</v>
      </c>
      <c r="D137" s="136">
        <v>9</v>
      </c>
      <c r="E137" s="128" t="s">
        <v>134</v>
      </c>
      <c r="F137" s="28" t="s">
        <v>892</v>
      </c>
    </row>
    <row r="138" spans="1:6" ht="12.75">
      <c r="A138" s="32" t="s">
        <v>975</v>
      </c>
      <c r="B138" s="135" t="s">
        <v>885</v>
      </c>
      <c r="C138" s="131">
        <v>0</v>
      </c>
      <c r="D138" s="136">
        <v>0</v>
      </c>
      <c r="E138" s="128" t="s">
        <v>134</v>
      </c>
      <c r="F138" s="28" t="s">
        <v>892</v>
      </c>
    </row>
    <row r="139" spans="1:6" ht="12.75">
      <c r="A139" s="32" t="s">
        <v>144</v>
      </c>
      <c r="B139" s="135">
        <v>83.218</v>
      </c>
      <c r="C139" s="131">
        <v>65.613</v>
      </c>
      <c r="D139" s="136">
        <v>31629</v>
      </c>
      <c r="E139" s="128" t="s">
        <v>88</v>
      </c>
      <c r="F139" s="28" t="s">
        <v>888</v>
      </c>
    </row>
    <row r="140" spans="1:6" ht="12.75">
      <c r="A140" s="32" t="s">
        <v>976</v>
      </c>
      <c r="B140" s="135">
        <v>21</v>
      </c>
      <c r="C140" s="131" t="s">
        <v>885</v>
      </c>
      <c r="D140" s="136" t="s">
        <v>885</v>
      </c>
      <c r="E140" s="128" t="s">
        <v>134</v>
      </c>
      <c r="F140" s="28" t="s">
        <v>892</v>
      </c>
    </row>
    <row r="141" spans="1:6" ht="12.75">
      <c r="A141" s="32" t="s">
        <v>145</v>
      </c>
      <c r="B141" s="135">
        <v>59.126</v>
      </c>
      <c r="C141" s="131">
        <v>3.052</v>
      </c>
      <c r="D141" s="136">
        <v>1004</v>
      </c>
      <c r="E141" s="128" t="s">
        <v>88</v>
      </c>
      <c r="F141" s="28" t="s">
        <v>892</v>
      </c>
    </row>
    <row r="142" spans="1:6" ht="12.75">
      <c r="A142" s="32" t="s">
        <v>146</v>
      </c>
      <c r="B142" s="135">
        <v>400.429</v>
      </c>
      <c r="C142" s="131">
        <v>0.148</v>
      </c>
      <c r="D142" s="136">
        <v>391</v>
      </c>
      <c r="E142" s="128" t="s">
        <v>88</v>
      </c>
      <c r="F142" s="28" t="s">
        <v>888</v>
      </c>
    </row>
    <row r="143" spans="1:6" ht="12.75">
      <c r="A143" s="32" t="s">
        <v>147</v>
      </c>
      <c r="B143" s="135">
        <v>2246.806</v>
      </c>
      <c r="C143" s="131">
        <v>263.019</v>
      </c>
      <c r="D143" s="136">
        <v>67491</v>
      </c>
      <c r="E143" s="128" t="s">
        <v>88</v>
      </c>
      <c r="F143" s="28" t="s">
        <v>892</v>
      </c>
    </row>
    <row r="144" spans="1:6" ht="12.75">
      <c r="A144" s="32" t="s">
        <v>977</v>
      </c>
      <c r="B144" s="135" t="s">
        <v>885</v>
      </c>
      <c r="C144" s="131">
        <v>3.652</v>
      </c>
      <c r="D144" s="136">
        <v>3398</v>
      </c>
      <c r="E144" s="128" t="s">
        <v>134</v>
      </c>
      <c r="F144" s="28" t="s">
        <v>895</v>
      </c>
    </row>
    <row r="145" spans="1:6" ht="12.75">
      <c r="A145" s="32" t="s">
        <v>148</v>
      </c>
      <c r="B145" s="135">
        <v>3.169</v>
      </c>
      <c r="C145" s="131">
        <v>35.192</v>
      </c>
      <c r="D145" s="136">
        <v>43934</v>
      </c>
      <c r="E145" s="128" t="s">
        <v>88</v>
      </c>
      <c r="F145" s="28" t="s">
        <v>895</v>
      </c>
    </row>
    <row r="146" spans="1:6" ht="12.75">
      <c r="A146" s="32" t="s">
        <v>978</v>
      </c>
      <c r="B146" s="135" t="s">
        <v>885</v>
      </c>
      <c r="C146" s="131">
        <v>0.007</v>
      </c>
      <c r="D146" s="136">
        <v>4</v>
      </c>
      <c r="E146" s="128" t="s">
        <v>134</v>
      </c>
      <c r="F146" s="28" t="s">
        <v>890</v>
      </c>
    </row>
    <row r="147" spans="1:6" ht="12.75">
      <c r="A147" s="32" t="s">
        <v>979</v>
      </c>
      <c r="B147" s="135">
        <v>1.061</v>
      </c>
      <c r="C147" s="131">
        <v>0</v>
      </c>
      <c r="D147" s="136">
        <v>0</v>
      </c>
      <c r="E147" s="128" t="s">
        <v>134</v>
      </c>
      <c r="F147" s="28" t="s">
        <v>895</v>
      </c>
    </row>
    <row r="148" spans="1:6" ht="12.75">
      <c r="A148" s="32" t="s">
        <v>980</v>
      </c>
      <c r="B148" s="135" t="s">
        <v>885</v>
      </c>
      <c r="C148" s="131">
        <v>0.24</v>
      </c>
      <c r="D148" s="136">
        <v>332</v>
      </c>
      <c r="E148" s="128" t="s">
        <v>134</v>
      </c>
      <c r="F148" s="28" t="s">
        <v>888</v>
      </c>
    </row>
    <row r="149" spans="1:6" ht="12.75">
      <c r="A149" s="32" t="s">
        <v>981</v>
      </c>
      <c r="B149" s="135" t="s">
        <v>885</v>
      </c>
      <c r="C149" s="131">
        <v>0.109</v>
      </c>
      <c r="D149" s="136">
        <v>184</v>
      </c>
      <c r="E149" s="128" t="s">
        <v>134</v>
      </c>
      <c r="F149" s="28" t="s">
        <v>890</v>
      </c>
    </row>
    <row r="150" spans="1:6" ht="12.75">
      <c r="A150" s="32" t="s">
        <v>982</v>
      </c>
      <c r="B150" s="135">
        <v>84.49</v>
      </c>
      <c r="C150" s="131" t="s">
        <v>885</v>
      </c>
      <c r="D150" s="136" t="s">
        <v>885</v>
      </c>
      <c r="E150" s="128" t="s">
        <v>134</v>
      </c>
      <c r="F150" s="28" t="s">
        <v>886</v>
      </c>
    </row>
    <row r="151" spans="1:6" ht="12.75">
      <c r="A151" s="32" t="s">
        <v>150</v>
      </c>
      <c r="B151" s="135">
        <v>0.161</v>
      </c>
      <c r="C151" s="131">
        <v>0</v>
      </c>
      <c r="D151" s="136">
        <v>0</v>
      </c>
      <c r="E151" s="128" t="s">
        <v>88</v>
      </c>
      <c r="F151" s="28" t="s">
        <v>890</v>
      </c>
    </row>
    <row r="152" spans="1:6" ht="12.75">
      <c r="A152" s="32" t="s">
        <v>151</v>
      </c>
      <c r="B152" s="135">
        <v>0.072</v>
      </c>
      <c r="C152" s="131">
        <v>0</v>
      </c>
      <c r="D152" s="136">
        <v>0</v>
      </c>
      <c r="E152" s="128" t="s">
        <v>88</v>
      </c>
      <c r="F152" s="28" t="s">
        <v>888</v>
      </c>
    </row>
    <row r="153" spans="1:6" ht="12.75">
      <c r="A153" s="32" t="s">
        <v>983</v>
      </c>
      <c r="B153" s="135" t="s">
        <v>885</v>
      </c>
      <c r="C153" s="131" t="s">
        <v>885</v>
      </c>
      <c r="D153" s="136" t="s">
        <v>885</v>
      </c>
      <c r="E153" s="128" t="s">
        <v>134</v>
      </c>
      <c r="F153" s="28" t="s">
        <v>895</v>
      </c>
    </row>
    <row r="154" spans="1:6" ht="12.75">
      <c r="A154" s="32" t="s">
        <v>152</v>
      </c>
      <c r="B154" s="135" t="s">
        <v>885</v>
      </c>
      <c r="C154" s="131">
        <v>0</v>
      </c>
      <c r="D154" s="136">
        <v>0</v>
      </c>
      <c r="E154" s="128" t="s">
        <v>88</v>
      </c>
      <c r="F154" s="28" t="s">
        <v>888</v>
      </c>
    </row>
    <row r="155" spans="1:6" ht="12.75">
      <c r="A155" s="32" t="s">
        <v>984</v>
      </c>
      <c r="B155" s="135">
        <v>4.339</v>
      </c>
      <c r="C155" s="131" t="s">
        <v>885</v>
      </c>
      <c r="D155" s="136" t="s">
        <v>885</v>
      </c>
      <c r="E155" s="128" t="s">
        <v>134</v>
      </c>
      <c r="F155" s="28" t="s">
        <v>892</v>
      </c>
    </row>
    <row r="156" spans="1:6" ht="12.75">
      <c r="A156" s="32" t="s">
        <v>985</v>
      </c>
      <c r="B156" s="135" t="s">
        <v>885</v>
      </c>
      <c r="C156" s="131" t="s">
        <v>885</v>
      </c>
      <c r="D156" s="136" t="s">
        <v>885</v>
      </c>
      <c r="E156" s="128" t="s">
        <v>134</v>
      </c>
      <c r="F156" s="28" t="s">
        <v>892</v>
      </c>
    </row>
    <row r="157" spans="1:6" ht="12.75">
      <c r="A157" s="32" t="s">
        <v>986</v>
      </c>
      <c r="B157" s="135" t="s">
        <v>885</v>
      </c>
      <c r="C157" s="131">
        <v>0.654</v>
      </c>
      <c r="D157" s="136">
        <v>365</v>
      </c>
      <c r="E157" s="128" t="s">
        <v>134</v>
      </c>
      <c r="F157" s="28" t="s">
        <v>890</v>
      </c>
    </row>
    <row r="158" spans="1:6" ht="12.75">
      <c r="A158" s="32" t="s">
        <v>153</v>
      </c>
      <c r="B158" s="135" t="s">
        <v>885</v>
      </c>
      <c r="C158" s="131">
        <v>0</v>
      </c>
      <c r="D158" s="136">
        <v>0</v>
      </c>
      <c r="E158" s="128" t="s">
        <v>88</v>
      </c>
      <c r="F158" s="28" t="s">
        <v>892</v>
      </c>
    </row>
    <row r="159" spans="1:6" ht="12.75">
      <c r="A159" s="32" t="s">
        <v>987</v>
      </c>
      <c r="B159" s="135" t="s">
        <v>885</v>
      </c>
      <c r="C159" s="131">
        <v>0.002</v>
      </c>
      <c r="D159" s="136">
        <v>2</v>
      </c>
      <c r="E159" s="128" t="s">
        <v>134</v>
      </c>
      <c r="F159" s="28" t="s">
        <v>888</v>
      </c>
    </row>
    <row r="160" spans="1:6" ht="12.75">
      <c r="A160" s="32" t="s">
        <v>988</v>
      </c>
      <c r="B160" s="135">
        <v>0.038</v>
      </c>
      <c r="C160" s="131">
        <v>0</v>
      </c>
      <c r="D160" s="136">
        <v>0</v>
      </c>
      <c r="E160" s="128" t="s">
        <v>134</v>
      </c>
      <c r="F160" s="28" t="s">
        <v>888</v>
      </c>
    </row>
    <row r="161" spans="1:6" ht="12.75">
      <c r="A161" s="32" t="s">
        <v>154</v>
      </c>
      <c r="B161" s="135" t="s">
        <v>885</v>
      </c>
      <c r="C161" s="131" t="s">
        <v>885</v>
      </c>
      <c r="D161" s="136" t="s">
        <v>885</v>
      </c>
      <c r="E161" s="128" t="s">
        <v>88</v>
      </c>
      <c r="F161" s="28" t="s">
        <v>886</v>
      </c>
    </row>
    <row r="162" spans="1:6" ht="12.75">
      <c r="A162" s="32" t="s">
        <v>989</v>
      </c>
      <c r="B162" s="135" t="s">
        <v>885</v>
      </c>
      <c r="C162" s="131">
        <v>0.007</v>
      </c>
      <c r="D162" s="136">
        <v>13</v>
      </c>
      <c r="E162" s="128" t="s">
        <v>134</v>
      </c>
      <c r="F162" s="28" t="s">
        <v>890</v>
      </c>
    </row>
    <row r="163" spans="1:6" ht="12.75">
      <c r="A163" s="32" t="s">
        <v>990</v>
      </c>
      <c r="B163" s="135" t="s">
        <v>885</v>
      </c>
      <c r="C163" s="131">
        <v>0.092</v>
      </c>
      <c r="D163" s="136">
        <v>91</v>
      </c>
      <c r="E163" s="128" t="s">
        <v>134</v>
      </c>
      <c r="F163" s="28" t="s">
        <v>895</v>
      </c>
    </row>
    <row r="164" spans="1:6" ht="12.75">
      <c r="A164" s="32" t="s">
        <v>991</v>
      </c>
      <c r="B164" s="135" t="s">
        <v>885</v>
      </c>
      <c r="C164" s="131">
        <v>2.137</v>
      </c>
      <c r="D164" s="136">
        <v>2066</v>
      </c>
      <c r="E164" s="128" t="s">
        <v>134</v>
      </c>
      <c r="F164" s="28" t="s">
        <v>895</v>
      </c>
    </row>
    <row r="165" spans="1:6" ht="12.75">
      <c r="A165" s="32" t="s">
        <v>992</v>
      </c>
      <c r="B165" s="135" t="s">
        <v>885</v>
      </c>
      <c r="C165" s="131" t="s">
        <v>885</v>
      </c>
      <c r="D165" s="136" t="s">
        <v>885</v>
      </c>
      <c r="E165" s="128" t="s">
        <v>134</v>
      </c>
      <c r="F165" s="28" t="s">
        <v>892</v>
      </c>
    </row>
    <row r="166" spans="1:6" ht="12.75">
      <c r="A166" s="32" t="s">
        <v>993</v>
      </c>
      <c r="B166" s="135" t="s">
        <v>885</v>
      </c>
      <c r="C166" s="131" t="s">
        <v>885</v>
      </c>
      <c r="D166" s="136" t="s">
        <v>885</v>
      </c>
      <c r="E166" s="128" t="s">
        <v>134</v>
      </c>
      <c r="F166" s="28" t="s">
        <v>886</v>
      </c>
    </row>
    <row r="167" spans="1:6" ht="12.75">
      <c r="A167" s="32" t="s">
        <v>155</v>
      </c>
      <c r="B167" s="135">
        <v>102.58</v>
      </c>
      <c r="C167" s="131">
        <v>2.135</v>
      </c>
      <c r="D167" s="136">
        <v>3393</v>
      </c>
      <c r="E167" s="128" t="s">
        <v>88</v>
      </c>
      <c r="F167" s="28" t="s">
        <v>888</v>
      </c>
    </row>
    <row r="168" spans="1:6" ht="12.75">
      <c r="A168" s="32" t="s">
        <v>156</v>
      </c>
      <c r="B168" s="135" t="s">
        <v>885</v>
      </c>
      <c r="C168" s="131">
        <v>23.527</v>
      </c>
      <c r="D168" s="136">
        <v>22738</v>
      </c>
      <c r="E168" s="128" t="s">
        <v>88</v>
      </c>
      <c r="F168" s="28" t="s">
        <v>895</v>
      </c>
    </row>
    <row r="169" spans="1:6" ht="12.75">
      <c r="A169" s="32" t="s">
        <v>158</v>
      </c>
      <c r="B169" s="135">
        <v>53.48</v>
      </c>
      <c r="C169" s="131">
        <v>0.801</v>
      </c>
      <c r="D169" s="136">
        <v>1797</v>
      </c>
      <c r="E169" s="128" t="s">
        <v>88</v>
      </c>
      <c r="F169" s="28" t="s">
        <v>892</v>
      </c>
    </row>
    <row r="170" spans="1:6" ht="12.75">
      <c r="A170" s="32" t="s">
        <v>994</v>
      </c>
      <c r="B170" s="135">
        <v>7.232</v>
      </c>
      <c r="C170" s="131">
        <v>0</v>
      </c>
      <c r="D170" s="136">
        <v>0</v>
      </c>
      <c r="E170" s="128" t="s">
        <v>134</v>
      </c>
      <c r="F170" s="28" t="s">
        <v>892</v>
      </c>
    </row>
    <row r="171" spans="1:6" ht="12.75">
      <c r="A171" s="32" t="s">
        <v>995</v>
      </c>
      <c r="B171" s="135">
        <v>0.35</v>
      </c>
      <c r="C171" s="131" t="s">
        <v>885</v>
      </c>
      <c r="D171" s="136" t="s">
        <v>885</v>
      </c>
      <c r="E171" s="128" t="s">
        <v>134</v>
      </c>
      <c r="F171" s="28" t="s">
        <v>888</v>
      </c>
    </row>
    <row r="172" spans="1:6" ht="12.75">
      <c r="A172" s="32" t="s">
        <v>996</v>
      </c>
      <c r="B172" s="135">
        <v>30.533</v>
      </c>
      <c r="C172" s="131">
        <v>0.301</v>
      </c>
      <c r="D172" s="136">
        <v>162</v>
      </c>
      <c r="E172" s="128" t="s">
        <v>134</v>
      </c>
      <c r="F172" s="28" t="s">
        <v>892</v>
      </c>
    </row>
    <row r="173" spans="1:6" ht="12.75">
      <c r="A173" s="32" t="s">
        <v>997</v>
      </c>
      <c r="B173" s="135" t="s">
        <v>885</v>
      </c>
      <c r="C173" s="131">
        <v>0.016</v>
      </c>
      <c r="D173" s="136">
        <v>30</v>
      </c>
      <c r="E173" s="128" t="s">
        <v>134</v>
      </c>
      <c r="F173" s="28" t="s">
        <v>895</v>
      </c>
    </row>
    <row r="174" spans="1:6" ht="12.75">
      <c r="A174" s="32" t="s">
        <v>998</v>
      </c>
      <c r="B174" s="135" t="s">
        <v>885</v>
      </c>
      <c r="C174" s="131">
        <v>0.158</v>
      </c>
      <c r="D174" s="136">
        <v>335</v>
      </c>
      <c r="E174" s="128" t="s">
        <v>134</v>
      </c>
      <c r="F174" s="28" t="s">
        <v>895</v>
      </c>
    </row>
    <row r="175" spans="1:6" ht="12.75">
      <c r="A175" s="32" t="s">
        <v>999</v>
      </c>
      <c r="B175" s="135" t="s">
        <v>885</v>
      </c>
      <c r="C175" s="131">
        <v>0</v>
      </c>
      <c r="D175" s="136">
        <v>0</v>
      </c>
      <c r="E175" s="128" t="s">
        <v>134</v>
      </c>
      <c r="F175" s="28" t="s">
        <v>892</v>
      </c>
    </row>
    <row r="176" spans="1:6" ht="12.75">
      <c r="A176" s="32" t="s">
        <v>1000</v>
      </c>
      <c r="B176" s="135">
        <v>401.367</v>
      </c>
      <c r="C176" s="131">
        <v>2.955</v>
      </c>
      <c r="D176" s="136">
        <v>2699</v>
      </c>
      <c r="E176" s="128" t="s">
        <v>88</v>
      </c>
      <c r="F176" s="28" t="s">
        <v>890</v>
      </c>
    </row>
    <row r="177" spans="1:6" ht="12.75">
      <c r="A177" s="32" t="s">
        <v>1001</v>
      </c>
      <c r="B177" s="135" t="s">
        <v>885</v>
      </c>
      <c r="C177" s="131" t="s">
        <v>885</v>
      </c>
      <c r="D177" s="136" t="s">
        <v>885</v>
      </c>
      <c r="E177" s="128" t="s">
        <v>134</v>
      </c>
      <c r="F177" s="28" t="s">
        <v>886</v>
      </c>
    </row>
    <row r="178" spans="1:6" ht="12.75">
      <c r="A178" s="32" t="s">
        <v>1002</v>
      </c>
      <c r="B178" s="135">
        <v>45.674</v>
      </c>
      <c r="C178" s="131">
        <v>0.513</v>
      </c>
      <c r="D178" s="136">
        <v>125</v>
      </c>
      <c r="E178" s="128" t="s">
        <v>134</v>
      </c>
      <c r="F178" s="28" t="s">
        <v>886</v>
      </c>
    </row>
    <row r="179" spans="1:6" ht="12.75">
      <c r="A179" s="32" t="s">
        <v>159</v>
      </c>
      <c r="B179" s="135">
        <v>2593.207</v>
      </c>
      <c r="C179" s="131">
        <v>2.326</v>
      </c>
      <c r="D179" s="136">
        <v>2861</v>
      </c>
      <c r="E179" s="128" t="s">
        <v>88</v>
      </c>
      <c r="F179" s="28" t="s">
        <v>888</v>
      </c>
    </row>
    <row r="180" spans="1:6" ht="12.75">
      <c r="A180" s="32" t="s">
        <v>1003</v>
      </c>
      <c r="B180" s="135">
        <v>0.161</v>
      </c>
      <c r="C180" s="131" t="s">
        <v>885</v>
      </c>
      <c r="D180" s="136" t="s">
        <v>885</v>
      </c>
      <c r="E180" s="128" t="s">
        <v>134</v>
      </c>
      <c r="F180" s="28" t="s">
        <v>892</v>
      </c>
    </row>
    <row r="181" spans="1:6" ht="12.75">
      <c r="A181" s="32" t="s">
        <v>160</v>
      </c>
      <c r="B181" s="135">
        <v>1.7</v>
      </c>
      <c r="C181" s="131">
        <v>0.446</v>
      </c>
      <c r="D181" s="136">
        <v>919</v>
      </c>
      <c r="E181" s="128" t="s">
        <v>88</v>
      </c>
      <c r="F181" s="28" t="s">
        <v>886</v>
      </c>
    </row>
    <row r="182" spans="1:6" ht="12.75">
      <c r="A182" s="32" t="s">
        <v>1004</v>
      </c>
      <c r="B182" s="135" t="s">
        <v>885</v>
      </c>
      <c r="C182" s="131" t="s">
        <v>885</v>
      </c>
      <c r="D182" s="136" t="s">
        <v>885</v>
      </c>
      <c r="E182" s="128" t="s">
        <v>134</v>
      </c>
      <c r="F182" s="28" t="s">
        <v>888</v>
      </c>
    </row>
    <row r="183" spans="1:6" ht="12.75">
      <c r="A183" s="32" t="s">
        <v>161</v>
      </c>
      <c r="B183" s="135">
        <v>8.037</v>
      </c>
      <c r="C183" s="131">
        <v>0.266</v>
      </c>
      <c r="D183" s="136">
        <v>167</v>
      </c>
      <c r="E183" s="128" t="s">
        <v>88</v>
      </c>
      <c r="F183" s="28" t="s">
        <v>890</v>
      </c>
    </row>
    <row r="184" spans="1:6" ht="12.75">
      <c r="A184" s="32" t="s">
        <v>162</v>
      </c>
      <c r="B184" s="135" t="s">
        <v>885</v>
      </c>
      <c r="C184" s="131">
        <v>0.017</v>
      </c>
      <c r="D184" s="136">
        <v>9</v>
      </c>
      <c r="E184" s="128" t="s">
        <v>88</v>
      </c>
      <c r="F184" s="28" t="s">
        <v>888</v>
      </c>
    </row>
    <row r="185" spans="1:6" ht="12.75">
      <c r="A185" s="32" t="s">
        <v>163</v>
      </c>
      <c r="B185" s="135" t="s">
        <v>885</v>
      </c>
      <c r="C185" s="131">
        <v>0.005</v>
      </c>
      <c r="D185" s="136">
        <v>13</v>
      </c>
      <c r="E185" s="128" t="s">
        <v>88</v>
      </c>
      <c r="F185" s="28" t="s">
        <v>888</v>
      </c>
    </row>
    <row r="186" spans="1:6" ht="12.75">
      <c r="A186" s="32" t="s">
        <v>1005</v>
      </c>
      <c r="B186" s="135" t="s">
        <v>885</v>
      </c>
      <c r="C186" s="131" t="s">
        <v>885</v>
      </c>
      <c r="D186" s="136" t="s">
        <v>885</v>
      </c>
      <c r="E186" s="128" t="s">
        <v>134</v>
      </c>
      <c r="F186" s="28" t="s">
        <v>888</v>
      </c>
    </row>
    <row r="187" spans="1:6" ht="12.75">
      <c r="A187" s="32" t="s">
        <v>1006</v>
      </c>
      <c r="B187" s="135" t="s">
        <v>885</v>
      </c>
      <c r="C187" s="131" t="s">
        <v>885</v>
      </c>
      <c r="D187" s="136" t="s">
        <v>885</v>
      </c>
      <c r="E187" s="128" t="s">
        <v>134</v>
      </c>
      <c r="F187" s="28" t="s">
        <v>888</v>
      </c>
    </row>
    <row r="188" spans="1:6" ht="12.75">
      <c r="A188" s="32" t="s">
        <v>1007</v>
      </c>
      <c r="B188" s="135">
        <v>3</v>
      </c>
      <c r="C188" s="131">
        <v>2.331</v>
      </c>
      <c r="D188" s="136">
        <v>387</v>
      </c>
      <c r="E188" s="128" t="s">
        <v>134</v>
      </c>
      <c r="F188" s="28" t="s">
        <v>886</v>
      </c>
    </row>
    <row r="189" spans="1:6" ht="12.75">
      <c r="A189" s="32" t="s">
        <v>1008</v>
      </c>
      <c r="B189" s="135" t="s">
        <v>885</v>
      </c>
      <c r="C189" s="131">
        <v>0</v>
      </c>
      <c r="D189" s="136">
        <v>2</v>
      </c>
      <c r="E189" s="128" t="s">
        <v>134</v>
      </c>
      <c r="F189" s="28" t="s">
        <v>892</v>
      </c>
    </row>
    <row r="190" spans="1:6" ht="12.75">
      <c r="A190" s="32" t="s">
        <v>1009</v>
      </c>
      <c r="B190" s="135" t="s">
        <v>885</v>
      </c>
      <c r="C190" s="131">
        <v>1.843</v>
      </c>
      <c r="D190" s="136">
        <v>1435</v>
      </c>
      <c r="E190" s="128" t="s">
        <v>134</v>
      </c>
      <c r="F190" s="28" t="s">
        <v>890</v>
      </c>
    </row>
    <row r="191" spans="1:6" ht="12.75">
      <c r="A191" s="32" t="s">
        <v>1010</v>
      </c>
      <c r="B191" s="135" t="s">
        <v>885</v>
      </c>
      <c r="C191" s="131">
        <v>25.535</v>
      </c>
      <c r="D191" s="136">
        <v>22145</v>
      </c>
      <c r="E191" s="128" t="s">
        <v>134</v>
      </c>
      <c r="F191" s="28" t="s">
        <v>895</v>
      </c>
    </row>
    <row r="192" spans="1:6" ht="12.75">
      <c r="A192" s="32" t="s">
        <v>164</v>
      </c>
      <c r="B192" s="135" t="s">
        <v>885</v>
      </c>
      <c r="C192" s="131">
        <v>0</v>
      </c>
      <c r="D192" s="136">
        <v>1</v>
      </c>
      <c r="E192" s="128" t="s">
        <v>88</v>
      </c>
      <c r="F192" s="28" t="s">
        <v>890</v>
      </c>
    </row>
    <row r="193" spans="1:6" ht="12.75">
      <c r="A193" s="32" t="s">
        <v>1011</v>
      </c>
      <c r="B193" s="135" t="s">
        <v>885</v>
      </c>
      <c r="C193" s="131" t="s">
        <v>885</v>
      </c>
      <c r="D193" s="136" t="s">
        <v>885</v>
      </c>
      <c r="E193" s="128" t="s">
        <v>134</v>
      </c>
      <c r="F193" s="28" t="s">
        <v>892</v>
      </c>
    </row>
    <row r="194" spans="1:6" ht="12.75">
      <c r="A194" s="32" t="s">
        <v>1012</v>
      </c>
      <c r="B194" s="135" t="s">
        <v>885</v>
      </c>
      <c r="C194" s="131" t="s">
        <v>885</v>
      </c>
      <c r="D194" s="136" t="s">
        <v>885</v>
      </c>
      <c r="E194" s="128" t="s">
        <v>134</v>
      </c>
      <c r="F194" s="28" t="s">
        <v>892</v>
      </c>
    </row>
    <row r="195" spans="1:6" ht="12.75">
      <c r="A195" s="32" t="s">
        <v>165</v>
      </c>
      <c r="B195" s="135">
        <v>419.832</v>
      </c>
      <c r="C195" s="131">
        <v>0.042</v>
      </c>
      <c r="D195" s="136">
        <v>18</v>
      </c>
      <c r="E195" s="128" t="s">
        <v>88</v>
      </c>
      <c r="F195" s="28" t="s">
        <v>888</v>
      </c>
    </row>
    <row r="196" spans="1:6" ht="12.75">
      <c r="A196" s="32" t="s">
        <v>876</v>
      </c>
      <c r="B196" s="135">
        <v>533.384</v>
      </c>
      <c r="C196" s="131">
        <v>0</v>
      </c>
      <c r="D196" s="136">
        <v>1</v>
      </c>
      <c r="E196" s="128" t="s">
        <v>134</v>
      </c>
      <c r="F196" s="28" t="s">
        <v>892</v>
      </c>
    </row>
    <row r="197" spans="1:6" ht="12.75">
      <c r="A197" s="32" t="s">
        <v>1013</v>
      </c>
      <c r="B197" s="135" t="s">
        <v>885</v>
      </c>
      <c r="C197" s="131">
        <v>0</v>
      </c>
      <c r="D197" s="136">
        <v>0</v>
      </c>
      <c r="E197" s="128" t="s">
        <v>134</v>
      </c>
      <c r="F197" s="28" t="s">
        <v>892</v>
      </c>
    </row>
    <row r="198" spans="1:6" ht="12.75">
      <c r="A198" s="32" t="s">
        <v>1014</v>
      </c>
      <c r="B198" s="135" t="s">
        <v>885</v>
      </c>
      <c r="C198" s="131">
        <v>0</v>
      </c>
      <c r="D198" s="136">
        <v>0</v>
      </c>
      <c r="E198" s="128" t="s">
        <v>134</v>
      </c>
      <c r="F198" s="28" t="s">
        <v>892</v>
      </c>
    </row>
    <row r="199" spans="1:6" ht="13.5" thickBot="1">
      <c r="A199" s="35" t="s">
        <v>1015</v>
      </c>
      <c r="B199" s="137">
        <v>0.126</v>
      </c>
      <c r="C199" s="138">
        <v>0</v>
      </c>
      <c r="D199" s="139">
        <v>0</v>
      </c>
      <c r="E199" s="129" t="s">
        <v>134</v>
      </c>
      <c r="F199" s="30" t="s">
        <v>886</v>
      </c>
    </row>
    <row r="200" spans="1:6" ht="13.5" thickBot="1">
      <c r="A200" s="46" t="s">
        <v>882</v>
      </c>
      <c r="B200" s="130">
        <v>176.222</v>
      </c>
      <c r="C200" s="130">
        <v>103.3</v>
      </c>
      <c r="D200" s="130">
        <v>107659</v>
      </c>
      <c r="E200" s="47"/>
      <c r="F200" s="48"/>
    </row>
    <row r="201" spans="1:6" ht="12.75">
      <c r="A201" s="36" t="s">
        <v>1016</v>
      </c>
      <c r="B201" s="68">
        <v>16213.14437</v>
      </c>
      <c r="C201" s="68">
        <v>2503.295</v>
      </c>
      <c r="D201" s="68">
        <v>1105613</v>
      </c>
      <c r="E201" s="27">
        <f>COUNTIF(E4:E199,"yes")</f>
        <v>68</v>
      </c>
      <c r="F201" s="28"/>
    </row>
    <row r="202" spans="1:6" ht="13.5" thickBot="1">
      <c r="A202" s="37" t="s">
        <v>1017</v>
      </c>
      <c r="B202" s="69">
        <v>23052.15237</v>
      </c>
      <c r="C202" s="69">
        <v>2876.062</v>
      </c>
      <c r="D202" s="69">
        <v>1460707</v>
      </c>
      <c r="E202" s="27">
        <v>196</v>
      </c>
      <c r="F202" s="28"/>
    </row>
    <row r="203" spans="1:6" ht="12.75">
      <c r="A203" s="36" t="s">
        <v>1018</v>
      </c>
      <c r="B203" s="68">
        <v>57.9705</v>
      </c>
      <c r="C203" s="68">
        <v>0.146</v>
      </c>
      <c r="D203" s="68">
        <v>147</v>
      </c>
      <c r="E203" s="27"/>
      <c r="F203" s="28"/>
    </row>
    <row r="204" spans="1:6" ht="13.5" thickBot="1">
      <c r="A204" s="37" t="s">
        <v>1019</v>
      </c>
      <c r="B204" s="69">
        <v>36.0975</v>
      </c>
      <c r="C204" s="69">
        <v>0.017</v>
      </c>
      <c r="D204" s="69">
        <v>18</v>
      </c>
      <c r="E204" s="27"/>
      <c r="F204" s="28"/>
    </row>
    <row r="205" spans="1:6" ht="12.75">
      <c r="A205" s="36" t="s">
        <v>1020</v>
      </c>
      <c r="B205" s="68">
        <v>337.773841</v>
      </c>
      <c r="C205" s="68">
        <v>44.7016964</v>
      </c>
      <c r="D205" s="68">
        <v>19743.0892857</v>
      </c>
      <c r="E205" s="27"/>
      <c r="F205" s="28"/>
    </row>
    <row r="206" spans="1:6" ht="13.5" thickBot="1">
      <c r="A206" s="35" t="s">
        <v>1021</v>
      </c>
      <c r="B206" s="70">
        <v>281.1238094</v>
      </c>
      <c r="C206" s="70">
        <v>20.6910935</v>
      </c>
      <c r="D206" s="70">
        <v>10508.6834532</v>
      </c>
      <c r="E206" s="29"/>
      <c r="F206" s="30"/>
    </row>
    <row r="207" spans="1:6" ht="13.5" thickBot="1">
      <c r="A207" s="46" t="s">
        <v>43</v>
      </c>
      <c r="B207" s="49">
        <f>B201/B202</f>
        <v>0.7033245360246593</v>
      </c>
      <c r="C207" s="49">
        <f>C201/C202</f>
        <v>0.8703897899280336</v>
      </c>
      <c r="D207" s="49">
        <f>D201/D202</f>
        <v>0.7569026505657876</v>
      </c>
      <c r="E207" s="50">
        <f>E201/E202</f>
        <v>0.3469387755102041</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44" t="s">
        <v>37</v>
      </c>
      <c r="C213" s="144"/>
      <c r="D213" s="144"/>
      <c r="E213" s="144"/>
      <c r="F213" s="144"/>
    </row>
    <row r="214" spans="1:6" ht="12.75">
      <c r="A214" s="55" t="s">
        <v>26</v>
      </c>
      <c r="B214" s="144" t="s">
        <v>38</v>
      </c>
      <c r="C214" s="144"/>
      <c r="D214" s="144"/>
      <c r="E214" s="144"/>
      <c r="F214" s="144"/>
    </row>
    <row r="215" spans="1:6" ht="12.75">
      <c r="A215" s="55" t="s">
        <v>21</v>
      </c>
      <c r="B215" s="144" t="s">
        <v>39</v>
      </c>
      <c r="C215" s="144"/>
      <c r="D215" s="144"/>
      <c r="E215" s="144"/>
      <c r="F215" s="144"/>
    </row>
    <row r="216" spans="1:6" ht="12.75">
      <c r="A216" s="55" t="s">
        <v>27</v>
      </c>
      <c r="B216" s="144" t="s">
        <v>869</v>
      </c>
      <c r="C216" s="144"/>
      <c r="D216" s="144"/>
      <c r="E216" s="144"/>
      <c r="F216" s="144"/>
    </row>
    <row r="217" spans="1:6" ht="12.75">
      <c r="A217" s="55" t="s">
        <v>28</v>
      </c>
      <c r="B217" s="144" t="s">
        <v>870</v>
      </c>
      <c r="C217" s="144"/>
      <c r="D217" s="144"/>
      <c r="E217" s="144"/>
      <c r="F217" s="144"/>
    </row>
    <row r="218" spans="1:6" ht="12.75">
      <c r="A218" s="55" t="s">
        <v>29</v>
      </c>
      <c r="B218" s="144" t="s">
        <v>870</v>
      </c>
      <c r="C218" s="144"/>
      <c r="D218" s="144"/>
      <c r="E218" s="144"/>
      <c r="F218" s="144"/>
    </row>
    <row r="219" spans="1:6" ht="12.75">
      <c r="A219" s="56" t="s">
        <v>30</v>
      </c>
      <c r="B219" s="144" t="s">
        <v>31</v>
      </c>
      <c r="C219" s="144"/>
      <c r="D219" s="144"/>
      <c r="E219" s="144"/>
      <c r="F219" s="144"/>
    </row>
    <row r="221" spans="1:6" ht="12.75">
      <c r="A221" s="146" t="s">
        <v>32</v>
      </c>
      <c r="B221" s="147"/>
      <c r="C221" s="147"/>
      <c r="D221" s="147"/>
      <c r="E221" s="147"/>
      <c r="F221" s="148"/>
    </row>
    <row r="222" spans="1:6" ht="27" customHeight="1">
      <c r="A222" s="144" t="s">
        <v>33</v>
      </c>
      <c r="B222" s="144"/>
      <c r="C222" s="144"/>
      <c r="D222" s="144"/>
      <c r="E222" s="144"/>
      <c r="F222" s="144"/>
    </row>
    <row r="223" spans="1:6" ht="38.25" customHeight="1">
      <c r="A223" s="144" t="s">
        <v>34</v>
      </c>
      <c r="B223" s="144"/>
      <c r="C223" s="144"/>
      <c r="D223" s="144"/>
      <c r="E223" s="144"/>
      <c r="F223" s="144"/>
    </row>
    <row r="224" spans="1:6" ht="39" customHeight="1">
      <c r="A224" s="144" t="s">
        <v>42</v>
      </c>
      <c r="B224" s="144"/>
      <c r="C224" s="144"/>
      <c r="D224" s="144"/>
      <c r="E224" s="144"/>
      <c r="F224" s="144"/>
    </row>
    <row r="225" spans="1:6" ht="26.25" customHeight="1">
      <c r="A225" s="145" t="s">
        <v>58</v>
      </c>
      <c r="B225" s="145"/>
      <c r="C225" s="145"/>
      <c r="D225" s="145"/>
      <c r="E225" s="145"/>
      <c r="F225" s="145"/>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
        <v>3</v>
      </c>
      <c r="C3" s="5" t="s">
        <v>4</v>
      </c>
      <c r="D3" s="5" t="s">
        <v>1</v>
      </c>
      <c r="E3" s="5" t="s">
        <v>862</v>
      </c>
      <c r="F3" s="5" t="s">
        <v>863</v>
      </c>
      <c r="G3" s="5" t="s">
        <v>864</v>
      </c>
      <c r="H3" s="4" t="s">
        <v>865</v>
      </c>
      <c r="I3" s="4" t="s">
        <v>5</v>
      </c>
      <c r="J3" s="4" t="s">
        <v>13</v>
      </c>
    </row>
    <row r="4" spans="1:10" ht="14.25">
      <c r="A4" s="1">
        <v>1</v>
      </c>
      <c r="B4" s="1" t="s">
        <v>1022</v>
      </c>
      <c r="C4" s="3">
        <v>87558.81395</v>
      </c>
      <c r="D4" s="3">
        <v>20782.573860000004</v>
      </c>
      <c r="E4" s="3">
        <v>20782.573860000004</v>
      </c>
      <c r="F4" s="3">
        <v>20854.371860000003</v>
      </c>
      <c r="G4" s="3">
        <v>2.326</v>
      </c>
      <c r="H4" s="38">
        <v>0.0019009484455257673</v>
      </c>
      <c r="I4" s="38">
        <v>0.03151652282009871</v>
      </c>
      <c r="J4" s="38">
        <v>0.03151652282009871</v>
      </c>
    </row>
    <row r="5" spans="1:10" ht="14.25">
      <c r="A5" s="1">
        <v>2</v>
      </c>
      <c r="B5" s="1" t="s">
        <v>106</v>
      </c>
      <c r="C5" s="3">
        <v>9968989.716</v>
      </c>
      <c r="D5" s="3">
        <v>5775309.8256399995</v>
      </c>
      <c r="E5" s="3">
        <v>61</v>
      </c>
      <c r="F5" s="3">
        <v>5781169.897639999</v>
      </c>
      <c r="G5" s="3">
        <v>1031.782</v>
      </c>
      <c r="H5" s="38">
        <v>5.528496189535838E-05</v>
      </c>
      <c r="I5" s="38">
        <v>0.03822280755723726</v>
      </c>
      <c r="J5" s="38">
        <v>0.031241065801130494</v>
      </c>
    </row>
    <row r="6" spans="1:10" ht="14.25">
      <c r="A6" s="1">
        <v>3</v>
      </c>
      <c r="B6" s="1" t="s">
        <v>111</v>
      </c>
      <c r="C6" s="3">
        <v>248686.74</v>
      </c>
      <c r="D6" s="3">
        <v>224666.06984999997</v>
      </c>
      <c r="E6" s="3">
        <v>18</v>
      </c>
      <c r="F6" s="3">
        <v>224623.72084999995</v>
      </c>
      <c r="G6" s="3">
        <v>6149.313</v>
      </c>
      <c r="H6" s="38">
        <v>0.005881403784295219</v>
      </c>
      <c r="I6" s="38">
        <v>0.02276082865049456</v>
      </c>
      <c r="J6" s="38">
        <v>0.021812477540158668</v>
      </c>
    </row>
    <row r="7" spans="1:10" ht="14.25">
      <c r="A7" s="1">
        <v>4</v>
      </c>
      <c r="B7" s="1" t="s">
        <v>122</v>
      </c>
      <c r="C7" s="3">
        <v>244677.089</v>
      </c>
      <c r="D7" s="3">
        <v>201921.38165999998</v>
      </c>
      <c r="E7" s="3">
        <v>52.682</v>
      </c>
      <c r="F7" s="3">
        <v>201980.39256</v>
      </c>
      <c r="G7" s="3">
        <v>673.539</v>
      </c>
      <c r="H7" s="38">
        <v>0.00016277781649171003</v>
      </c>
      <c r="I7" s="38">
        <v>0.023142788327820376</v>
      </c>
      <c r="J7" s="38">
        <v>0.019324344291132143</v>
      </c>
    </row>
    <row r="8" spans="1:10" ht="14.25">
      <c r="A8" s="1">
        <v>5</v>
      </c>
      <c r="B8" s="1" t="s">
        <v>126</v>
      </c>
      <c r="C8" s="3">
        <v>409892.455</v>
      </c>
      <c r="D8" s="3">
        <v>229065.65974</v>
      </c>
      <c r="E8" s="3">
        <v>0</v>
      </c>
      <c r="F8" s="3">
        <v>229084.85974</v>
      </c>
      <c r="G8" s="3">
        <v>74.911</v>
      </c>
      <c r="H8" s="38">
        <v>2.9269447000896127E-05</v>
      </c>
      <c r="I8" s="38">
        <v>0.02570525607230732</v>
      </c>
      <c r="J8" s="38">
        <v>0.02054955668687437</v>
      </c>
    </row>
    <row r="9" spans="1:10" ht="14.25">
      <c r="A9" s="1">
        <v>6</v>
      </c>
      <c r="B9" s="1" t="s">
        <v>138</v>
      </c>
      <c r="C9" s="3">
        <v>623397.769</v>
      </c>
      <c r="D9" s="3">
        <v>336310.43225</v>
      </c>
      <c r="E9" s="3">
        <v>4.082</v>
      </c>
      <c r="F9" s="3">
        <v>184460.95835</v>
      </c>
      <c r="G9" s="3">
        <v>171289.934</v>
      </c>
      <c r="H9" s="38">
        <v>1.3305818235331471E-06</v>
      </c>
      <c r="I9" s="38">
        <v>0.016640692865626208</v>
      </c>
      <c r="J9" s="38">
        <v>0.01607696758708142</v>
      </c>
    </row>
    <row r="10" spans="1:10" ht="14.25">
      <c r="A10" s="1">
        <v>7</v>
      </c>
      <c r="B10" s="1" t="s">
        <v>144</v>
      </c>
      <c r="C10" s="3">
        <v>150526.53</v>
      </c>
      <c r="D10" s="3">
        <v>81059.509</v>
      </c>
      <c r="E10" s="3">
        <v>0</v>
      </c>
      <c r="F10" s="3">
        <v>81368.049</v>
      </c>
      <c r="G10" s="3">
        <v>77.445</v>
      </c>
      <c r="H10" s="38">
        <v>1.8515711689763926E-05</v>
      </c>
      <c r="I10" s="38">
        <v>0.02123763196149532</v>
      </c>
      <c r="J10" s="38">
        <v>0.019732716967343387</v>
      </c>
    </row>
    <row r="11" spans="1:10" ht="14.25">
      <c r="A11" s="1" t="s">
        <v>875</v>
      </c>
      <c r="B11" s="1" t="s">
        <v>875</v>
      </c>
      <c r="C11" s="3" t="s">
        <v>875</v>
      </c>
      <c r="D11" s="3" t="s">
        <v>875</v>
      </c>
      <c r="E11" s="3" t="s">
        <v>875</v>
      </c>
      <c r="F11" s="3" t="s">
        <v>875</v>
      </c>
      <c r="G11" s="3" t="s">
        <v>875</v>
      </c>
      <c r="H11" s="38" t="s">
        <v>875</v>
      </c>
      <c r="I11" s="38" t="s">
        <v>875</v>
      </c>
      <c r="J11" s="38" t="s">
        <v>875</v>
      </c>
    </row>
    <row r="12" spans="1:10" ht="14.25">
      <c r="A12" s="1" t="s">
        <v>875</v>
      </c>
      <c r="B12" s="1" t="s">
        <v>875</v>
      </c>
      <c r="C12" s="3" t="s">
        <v>875</v>
      </c>
      <c r="D12" s="3" t="s">
        <v>875</v>
      </c>
      <c r="E12" s="3" t="s">
        <v>875</v>
      </c>
      <c r="F12" s="3" t="s">
        <v>875</v>
      </c>
      <c r="G12" s="3" t="s">
        <v>875</v>
      </c>
      <c r="H12" s="38" t="s">
        <v>875</v>
      </c>
      <c r="I12" s="38" t="s">
        <v>875</v>
      </c>
      <c r="J12" s="38" t="s">
        <v>875</v>
      </c>
    </row>
    <row r="13" spans="1:10" ht="14.25">
      <c r="A13" s="1" t="s">
        <v>875</v>
      </c>
      <c r="B13" s="1" t="s">
        <v>875</v>
      </c>
      <c r="C13" s="3" t="s">
        <v>875</v>
      </c>
      <c r="D13" s="3" t="s">
        <v>875</v>
      </c>
      <c r="E13" s="3" t="s">
        <v>875</v>
      </c>
      <c r="F13" s="3" t="s">
        <v>875</v>
      </c>
      <c r="G13" s="3" t="s">
        <v>875</v>
      </c>
      <c r="H13" s="38" t="s">
        <v>875</v>
      </c>
      <c r="I13" s="38" t="s">
        <v>875</v>
      </c>
      <c r="J13" s="38" t="s">
        <v>875</v>
      </c>
    </row>
    <row r="14" spans="1:10" ht="14.25">
      <c r="A14" s="1" t="s">
        <v>875</v>
      </c>
      <c r="B14" s="1" t="s">
        <v>875</v>
      </c>
      <c r="C14" s="3" t="s">
        <v>875</v>
      </c>
      <c r="D14" s="3" t="s">
        <v>875</v>
      </c>
      <c r="E14" s="3" t="s">
        <v>875</v>
      </c>
      <c r="F14" s="3" t="s">
        <v>875</v>
      </c>
      <c r="G14" s="3" t="s">
        <v>875</v>
      </c>
      <c r="H14" s="38" t="s">
        <v>875</v>
      </c>
      <c r="I14" s="38" t="s">
        <v>875</v>
      </c>
      <c r="J14" s="38" t="s">
        <v>875</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2">
      <selection activeCell="E6" sqref="E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
        <v>3</v>
      </c>
      <c r="C3" s="5" t="s">
        <v>4</v>
      </c>
      <c r="D3" s="5" t="s">
        <v>1</v>
      </c>
      <c r="E3" s="5" t="s">
        <v>862</v>
      </c>
      <c r="F3" s="5" t="s">
        <v>863</v>
      </c>
      <c r="G3" s="5" t="s">
        <v>864</v>
      </c>
      <c r="H3" s="4" t="s">
        <v>865</v>
      </c>
      <c r="I3" s="4" t="s">
        <v>5</v>
      </c>
      <c r="J3" s="4" t="s">
        <v>13</v>
      </c>
    </row>
    <row r="4" spans="1:10" ht="14.25">
      <c r="A4" s="1">
        <v>1</v>
      </c>
      <c r="B4" s="1" t="s">
        <v>1022</v>
      </c>
      <c r="C4" s="3">
        <v>5539.379</v>
      </c>
      <c r="D4" s="3">
        <v>1348.81</v>
      </c>
      <c r="E4" s="3">
        <v>0.072</v>
      </c>
      <c r="F4" s="3">
        <v>1355.051</v>
      </c>
      <c r="G4" s="3">
        <v>1.31</v>
      </c>
      <c r="H4" s="6">
        <v>0.002785324812884839</v>
      </c>
      <c r="I4" s="6">
        <v>0.029130614299355925</v>
      </c>
      <c r="J4" s="6">
        <v>0.029130614299355925</v>
      </c>
    </row>
    <row r="5" spans="1:10" ht="14.25">
      <c r="A5" s="1">
        <v>2</v>
      </c>
      <c r="B5" s="1" t="s">
        <v>106</v>
      </c>
      <c r="C5" s="3">
        <v>522519.654</v>
      </c>
      <c r="D5" s="3">
        <v>602282.263</v>
      </c>
      <c r="E5" s="3">
        <v>0</v>
      </c>
      <c r="F5" s="3">
        <v>602844.783</v>
      </c>
      <c r="G5" s="3">
        <v>397.381</v>
      </c>
      <c r="H5" s="6">
        <v>1.0540399999999998E-05</v>
      </c>
      <c r="I5" s="6">
        <v>0.047928320466863704</v>
      </c>
      <c r="J5" s="6">
        <v>0.04888393696971244</v>
      </c>
    </row>
    <row r="6" spans="1:10" ht="14.25">
      <c r="A6" s="1">
        <v>3</v>
      </c>
      <c r="B6" s="1" t="s">
        <v>111</v>
      </c>
      <c r="C6" s="3">
        <v>35829.974</v>
      </c>
      <c r="D6" s="3">
        <v>39371.98384</v>
      </c>
      <c r="E6" s="3">
        <v>0</v>
      </c>
      <c r="F6" s="3">
        <v>38950.28684</v>
      </c>
      <c r="G6" s="3">
        <v>249.265</v>
      </c>
      <c r="H6" s="6">
        <v>3.94232E-05</v>
      </c>
      <c r="I6" s="6">
        <v>0.029298236932729867</v>
      </c>
      <c r="J6" s="6">
        <v>0.022354144853505762</v>
      </c>
    </row>
    <row r="7" spans="1:10" ht="14.25">
      <c r="A7" s="1">
        <v>4</v>
      </c>
      <c r="B7" s="1" t="s">
        <v>122</v>
      </c>
      <c r="C7" s="3">
        <v>33086.041</v>
      </c>
      <c r="D7" s="3">
        <v>34258.053</v>
      </c>
      <c r="E7" s="3">
        <v>0</v>
      </c>
      <c r="F7" s="3">
        <v>34489.437</v>
      </c>
      <c r="G7" s="3">
        <v>0</v>
      </c>
      <c r="H7" s="6">
        <v>0.0006353630999999999</v>
      </c>
      <c r="I7" s="6">
        <v>0.024505489159624853</v>
      </c>
      <c r="J7" s="6">
        <v>0.024505489159624853</v>
      </c>
    </row>
    <row r="8" spans="1:10" ht="14.25">
      <c r="A8" s="1">
        <v>5</v>
      </c>
      <c r="B8" s="1" t="s">
        <v>126</v>
      </c>
      <c r="C8" s="3">
        <v>12684.683</v>
      </c>
      <c r="D8" s="3">
        <v>21425.632</v>
      </c>
      <c r="E8" s="3">
        <v>0</v>
      </c>
      <c r="F8" s="3">
        <v>21425.632</v>
      </c>
      <c r="G8" s="3">
        <v>0</v>
      </c>
      <c r="H8" s="6">
        <v>0.0007473229</v>
      </c>
      <c r="I8" s="6">
        <v>0.03837664807487573</v>
      </c>
      <c r="J8" s="6">
        <v>0.03837664807487573</v>
      </c>
    </row>
    <row r="9" spans="1:10" ht="14.25">
      <c r="A9" s="1">
        <v>6</v>
      </c>
      <c r="B9" s="1" t="s">
        <v>138</v>
      </c>
      <c r="C9" s="3">
        <v>22072.528</v>
      </c>
      <c r="D9" s="3">
        <v>24614.25</v>
      </c>
      <c r="E9" s="3">
        <v>0</v>
      </c>
      <c r="F9" s="3">
        <v>11817.846099999999</v>
      </c>
      <c r="G9" s="3">
        <v>18387.621</v>
      </c>
      <c r="H9" s="6">
        <v>0</v>
      </c>
      <c r="I9" s="6">
        <v>0.006196356310196041</v>
      </c>
      <c r="J9" s="6">
        <v>0.006196356310196041</v>
      </c>
    </row>
    <row r="10" spans="1:10" ht="14.25">
      <c r="A10" s="1">
        <v>7</v>
      </c>
      <c r="B10" s="1" t="s">
        <v>144</v>
      </c>
      <c r="C10" s="3">
        <v>3373.219</v>
      </c>
      <c r="D10" s="3">
        <v>3999.239</v>
      </c>
      <c r="E10" s="3">
        <v>0</v>
      </c>
      <c r="F10" s="3">
        <v>3999.239</v>
      </c>
      <c r="G10" s="3">
        <v>18.445</v>
      </c>
      <c r="H10" s="6">
        <v>0</v>
      </c>
      <c r="I10" s="6">
        <v>0.009970786955501224</v>
      </c>
      <c r="J10" s="6">
        <v>0.009970786955501224</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5127.201</v>
      </c>
      <c r="D4" s="3">
        <v>1389.959</v>
      </c>
      <c r="E4" s="3">
        <v>0</v>
      </c>
      <c r="F4" s="3">
        <v>1389.959</v>
      </c>
      <c r="G4" s="3">
        <v>0</v>
      </c>
      <c r="H4" s="6">
        <v>0.0021873613788559575</v>
      </c>
      <c r="I4" s="6">
        <v>0.0038523195284906205</v>
      </c>
      <c r="J4" s="6">
        <v>0.0038523195284906205</v>
      </c>
    </row>
    <row r="5" spans="1:10" ht="14.25">
      <c r="A5" s="1">
        <v>2</v>
      </c>
      <c r="B5" s="1" t="s">
        <v>106</v>
      </c>
      <c r="C5" s="3">
        <v>574954.2</v>
      </c>
      <c r="D5" s="3">
        <v>622093.1945</v>
      </c>
      <c r="E5" s="3">
        <v>61</v>
      </c>
      <c r="F5" s="3">
        <v>622628.6865</v>
      </c>
      <c r="G5" s="3">
        <v>22.265</v>
      </c>
      <c r="H5" s="6">
        <v>5.0704363E-06</v>
      </c>
      <c r="I5" s="6">
        <v>0.05907371869052657</v>
      </c>
      <c r="J5" s="6">
        <v>0.057929667568524044</v>
      </c>
    </row>
    <row r="6" spans="1:10" ht="14.25">
      <c r="A6" s="1">
        <v>3</v>
      </c>
      <c r="B6" s="1" t="s">
        <v>111</v>
      </c>
      <c r="C6" s="3">
        <v>33411.105</v>
      </c>
      <c r="D6" s="3">
        <v>47619.05742</v>
      </c>
      <c r="E6" s="3">
        <v>0</v>
      </c>
      <c r="F6" s="3">
        <v>47713.98241999999</v>
      </c>
      <c r="G6" s="3">
        <v>0</v>
      </c>
      <c r="H6" s="6">
        <v>0.0001114984</v>
      </c>
      <c r="I6" s="6">
        <v>0.014353637054017172</v>
      </c>
      <c r="J6" s="6">
        <v>0.014353637054017172</v>
      </c>
    </row>
    <row r="7" spans="1:10" ht="14.25">
      <c r="A7" s="1">
        <v>4</v>
      </c>
      <c r="B7" s="1" t="s">
        <v>122</v>
      </c>
      <c r="C7" s="3">
        <v>27456.703</v>
      </c>
      <c r="D7" s="3">
        <v>35244.349</v>
      </c>
      <c r="E7" s="3">
        <v>19.954</v>
      </c>
      <c r="F7" s="3">
        <v>35386.845</v>
      </c>
      <c r="G7" s="3">
        <v>17.875</v>
      </c>
      <c r="H7" s="6">
        <v>6.54201E-05</v>
      </c>
      <c r="I7" s="6">
        <v>0.02078099964925999</v>
      </c>
      <c r="J7" s="6">
        <v>0.020780999649259994</v>
      </c>
    </row>
    <row r="8" spans="1:10" ht="14.25">
      <c r="A8" s="1">
        <v>5</v>
      </c>
      <c r="B8" s="1" t="s">
        <v>126</v>
      </c>
      <c r="C8" s="3">
        <v>20160.075</v>
      </c>
      <c r="D8" s="3">
        <v>22833.624</v>
      </c>
      <c r="E8" s="3">
        <v>0</v>
      </c>
      <c r="F8" s="3">
        <v>22833.624</v>
      </c>
      <c r="G8" s="3">
        <v>74.911</v>
      </c>
      <c r="H8" s="6">
        <v>0</v>
      </c>
      <c r="I8" s="6">
        <v>0.0007139023750888167</v>
      </c>
      <c r="J8" s="6">
        <v>0.0007139023750888167</v>
      </c>
    </row>
    <row r="9" spans="1:10" ht="14.25">
      <c r="A9" s="1">
        <v>6</v>
      </c>
      <c r="B9" s="1" t="s">
        <v>138</v>
      </c>
      <c r="C9" s="3">
        <v>29017.761</v>
      </c>
      <c r="D9" s="3">
        <v>29115.286</v>
      </c>
      <c r="E9" s="3">
        <v>0</v>
      </c>
      <c r="F9" s="3">
        <v>6882.795</v>
      </c>
      <c r="G9" s="3">
        <v>24244.491</v>
      </c>
      <c r="H9" s="6">
        <v>0</v>
      </c>
      <c r="I9" s="6">
        <v>0.0039418118847406</v>
      </c>
      <c r="J9" s="6">
        <v>0.0039418118847406</v>
      </c>
    </row>
    <row r="10" spans="1:10" ht="14.25">
      <c r="A10" s="1">
        <v>7</v>
      </c>
      <c r="B10" s="1" t="s">
        <v>144</v>
      </c>
      <c r="C10" s="3">
        <v>7753.793</v>
      </c>
      <c r="D10" s="3">
        <v>5808.224</v>
      </c>
      <c r="E10" s="3">
        <v>0</v>
      </c>
      <c r="F10" s="3">
        <v>5826.594</v>
      </c>
      <c r="G10" s="3">
        <v>0</v>
      </c>
      <c r="H10" s="6">
        <v>3.81081E-05</v>
      </c>
      <c r="I10" s="6">
        <v>0.03752931458780234</v>
      </c>
      <c r="J10" s="6">
        <v>0.03518774841836092</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6340.57345</v>
      </c>
      <c r="D4" s="3">
        <v>1781.41245</v>
      </c>
      <c r="E4" s="3">
        <v>0</v>
      </c>
      <c r="F4" s="3">
        <v>1781.41245</v>
      </c>
      <c r="G4" s="3">
        <v>0</v>
      </c>
      <c r="H4" s="6">
        <v>0.0018360266066627569</v>
      </c>
      <c r="I4" s="6">
        <v>0.016216228271872274</v>
      </c>
      <c r="J4" s="6">
        <v>0.016216228271872274</v>
      </c>
    </row>
    <row r="5" spans="1:10" ht="14.25">
      <c r="A5" s="1">
        <v>2</v>
      </c>
      <c r="B5" s="1" t="s">
        <v>106</v>
      </c>
      <c r="C5" s="3">
        <v>583894.135</v>
      </c>
      <c r="D5" s="3">
        <v>665139.4322899999</v>
      </c>
      <c r="E5" s="3">
        <v>0</v>
      </c>
      <c r="F5" s="3">
        <v>665684.50729</v>
      </c>
      <c r="G5" s="3">
        <v>36.28</v>
      </c>
      <c r="H5" s="6">
        <v>2.15023E-05</v>
      </c>
      <c r="I5" s="6">
        <v>0.09030426116341425</v>
      </c>
      <c r="J5" s="6">
        <v>0.05644872277095379</v>
      </c>
    </row>
    <row r="6" spans="1:10" ht="14.25">
      <c r="A6" s="1">
        <v>3</v>
      </c>
      <c r="B6" s="1" t="s">
        <v>111</v>
      </c>
      <c r="C6" s="3">
        <v>28331.01</v>
      </c>
      <c r="D6" s="3">
        <v>34252.66739</v>
      </c>
      <c r="E6" s="3">
        <v>18</v>
      </c>
      <c r="F6" s="3">
        <v>34305.75339</v>
      </c>
      <c r="G6" s="3">
        <v>5900.048</v>
      </c>
      <c r="H6" s="6">
        <v>0.0008360090999999999</v>
      </c>
      <c r="I6" s="6">
        <v>0.016837341184835958</v>
      </c>
      <c r="J6" s="6">
        <v>0.016837341184835958</v>
      </c>
    </row>
    <row r="7" spans="1:10" ht="14.25">
      <c r="A7" s="1">
        <v>4</v>
      </c>
      <c r="B7" s="1" t="s">
        <v>122</v>
      </c>
      <c r="C7" s="3">
        <v>25789.467</v>
      </c>
      <c r="D7" s="3">
        <v>30037.297</v>
      </c>
      <c r="E7" s="3">
        <v>32.728</v>
      </c>
      <c r="F7" s="3">
        <v>30178.175</v>
      </c>
      <c r="G7" s="3">
        <v>43.664</v>
      </c>
      <c r="H7" s="6">
        <v>0.0003314425</v>
      </c>
      <c r="I7" s="6">
        <v>0.020497840069202054</v>
      </c>
      <c r="J7" s="6">
        <v>0.020497840069202054</v>
      </c>
    </row>
    <row r="8" spans="1:10" ht="14.25">
      <c r="A8" s="1">
        <v>5</v>
      </c>
      <c r="B8" s="1" t="s">
        <v>126</v>
      </c>
      <c r="C8" s="3">
        <v>22620.354</v>
      </c>
      <c r="D8" s="3">
        <v>27439.402</v>
      </c>
      <c r="E8" s="3">
        <v>0</v>
      </c>
      <c r="F8" s="3">
        <v>27439.402</v>
      </c>
      <c r="G8" s="3">
        <v>0</v>
      </c>
      <c r="H8" s="6">
        <v>0</v>
      </c>
      <c r="I8" s="6">
        <v>0.007652310517216633</v>
      </c>
      <c r="J8" s="6">
        <v>0.007652310517216633</v>
      </c>
    </row>
    <row r="9" spans="1:10" ht="14.25">
      <c r="A9" s="1">
        <v>6</v>
      </c>
      <c r="B9" s="1" t="s">
        <v>138</v>
      </c>
      <c r="C9" s="3">
        <v>38725.502</v>
      </c>
      <c r="D9" s="3">
        <v>35804.649</v>
      </c>
      <c r="E9" s="3">
        <v>0</v>
      </c>
      <c r="F9" s="3">
        <v>5671.136</v>
      </c>
      <c r="G9" s="3">
        <v>32359.647</v>
      </c>
      <c r="H9" s="6">
        <v>0</v>
      </c>
      <c r="I9" s="6">
        <v>0.008319386874309689</v>
      </c>
      <c r="J9" s="6">
        <v>0.008319386874309689</v>
      </c>
    </row>
    <row r="10" spans="1:10" ht="14.25">
      <c r="A10" s="1">
        <v>7</v>
      </c>
      <c r="B10" s="1" t="s">
        <v>144</v>
      </c>
      <c r="C10" s="3">
        <v>9275.254</v>
      </c>
      <c r="D10" s="3">
        <v>9190.266</v>
      </c>
      <c r="E10" s="3">
        <v>0</v>
      </c>
      <c r="F10" s="3">
        <v>9190.266</v>
      </c>
      <c r="G10" s="3">
        <v>0</v>
      </c>
      <c r="H10" s="6">
        <v>0.00022483260000000002</v>
      </c>
      <c r="I10" s="6">
        <v>0.05588196951846084</v>
      </c>
      <c r="J10" s="6">
        <v>0.04989933936756928</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Pineapple Imports</dc:title>
  <dc:subject>Phytosanitary Regulation: Pineapple</dc:subject>
  <dc:creator>PFERRIER@ers.usda.gov</dc:creator>
  <cp:keywords/>
  <dc:description/>
  <cp:lastModifiedBy>WIN31TONT40</cp:lastModifiedBy>
  <cp:lastPrinted>2014-08-01T19:06:16Z</cp:lastPrinted>
  <dcterms:created xsi:type="dcterms:W3CDTF">2014-08-01T17:40:24Z</dcterms:created>
  <dcterms:modified xsi:type="dcterms:W3CDTF">2016-04-29T14:06:01Z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