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864" windowHeight="5424" tabRatio="803" activeTab="0"/>
  </bookViews>
  <sheets>
    <sheet name="TableOfContents" sheetId="1" r:id="rId1"/>
    <sheet name="Cane and beet sugar" sheetId="2" r:id="rId2"/>
    <sheet name="Edible syrups" sheetId="3" r:id="rId3"/>
    <sheet name="Honey" sheetId="4" r:id="rId4"/>
    <sheet name="Total honey and syrup" sheetId="5" r:id="rId5"/>
    <sheet name="High fructose corn syrup" sheetId="6" r:id="rId6"/>
    <sheet name="Glucose" sheetId="7" r:id="rId7"/>
    <sheet name="Dextrose" sheetId="8" r:id="rId8"/>
    <sheet name="Corn sweeteners" sheetId="9" r:id="rId9"/>
    <sheet name="Caloric sweeteners" sheetId="10" r:id="rId10"/>
  </sheets>
  <externalReferences>
    <externalReference r:id="rId13"/>
  </externalReferences>
  <definedNames>
    <definedName name="_xlnm.Print_Titles" localSheetId="9">'Caloric sweeteners'!$A:$A</definedName>
    <definedName name="_xlnm.Print_Titles" localSheetId="1">'Cane and beet sugar'!$A:$A</definedName>
    <definedName name="_xlnm.Print_Titles" localSheetId="8">'Corn sweeteners'!$A:$A</definedName>
    <definedName name="_xlnm.Print_Titles" localSheetId="7">'Dextrose'!$A:$A</definedName>
    <definedName name="_xlnm.Print_Titles" localSheetId="2">'Edible syrups'!$A:$A</definedName>
    <definedName name="_xlnm.Print_Titles" localSheetId="6">'Glucose'!$A:$A</definedName>
    <definedName name="_xlnm.Print_Titles" localSheetId="5">'High fructose corn syrup'!$A:$A</definedName>
    <definedName name="_xlnm.Print_Titles" localSheetId="3">'Honey'!$A:$A</definedName>
    <definedName name="_xlnm.Print_Titles" localSheetId="4">'Total honey and syrup'!$A:$A</definedName>
  </definedNames>
  <calcPr fullCalcOnLoad="1"/>
</workbook>
</file>

<file path=xl/sharedStrings.xml><?xml version="1.0" encoding="utf-8"?>
<sst xmlns="http://schemas.openxmlformats.org/spreadsheetml/2006/main" count="293" uniqueCount="58">
  <si>
    <t>Year</t>
  </si>
  <si>
    <t>Retail weight</t>
  </si>
  <si>
    <t>Nonedible share</t>
  </si>
  <si>
    <t>Loss from primary to retail weight</t>
  </si>
  <si>
    <t>Loss at consumer level</t>
  </si>
  <si>
    <t>Loss from retail/ institutional to consumer level</t>
  </si>
  <si>
    <t>Other (cooking loss and uneaten food)</t>
  </si>
  <si>
    <r>
      <t>Primary weight</t>
    </r>
    <r>
      <rPr>
        <vertAlign val="superscript"/>
        <sz val="8"/>
        <rFont val="Arial"/>
        <family val="2"/>
      </rPr>
      <t>2</t>
    </r>
  </si>
  <si>
    <t>Consumer weight</t>
  </si>
  <si>
    <t>Total loss, all levels</t>
  </si>
  <si>
    <t>Filename:</t>
  </si>
  <si>
    <t>Worksheets:</t>
  </si>
  <si>
    <t>sugar.xls</t>
  </si>
  <si>
    <t>Total caloric sweeteners - Sugar, corn sweeteners, honey, and syrup</t>
  </si>
  <si>
    <t>Cane and beet sugar</t>
  </si>
  <si>
    <t>Total corn sweeteners</t>
  </si>
  <si>
    <t>Glucose</t>
  </si>
  <si>
    <t>Dextrose</t>
  </si>
  <si>
    <t>Honey and edible syrups</t>
  </si>
  <si>
    <t>Honey</t>
  </si>
  <si>
    <t>Edible syrups</t>
  </si>
  <si>
    <t>Per capita availability adjusted for loss</t>
  </si>
  <si>
    <t>Grams per teaspoon</t>
  </si>
  <si>
    <r>
      <t>Grams per teaspoon</t>
    </r>
    <r>
      <rPr>
        <vertAlign val="superscript"/>
        <sz val="8"/>
        <rFont val="Arial"/>
        <family val="2"/>
      </rPr>
      <t>3</t>
    </r>
  </si>
  <si>
    <r>
      <t>Calories per teaspoon</t>
    </r>
    <r>
      <rPr>
        <vertAlign val="superscript"/>
        <sz val="8"/>
        <rFont val="Arial"/>
        <family val="2"/>
      </rPr>
      <t>3</t>
    </r>
  </si>
  <si>
    <r>
      <t>Calories available daily</t>
    </r>
    <r>
      <rPr>
        <vertAlign val="superscript"/>
        <sz val="8"/>
        <rFont val="Arial"/>
        <family val="2"/>
      </rPr>
      <t>4</t>
    </r>
  </si>
  <si>
    <r>
      <t>Teaspoons available daily</t>
    </r>
    <r>
      <rPr>
        <vertAlign val="superscript"/>
        <sz val="8"/>
        <rFont val="Arial"/>
        <family val="2"/>
      </rPr>
      <t>5</t>
    </r>
  </si>
  <si>
    <r>
      <t>Retail weight</t>
    </r>
    <r>
      <rPr>
        <vertAlign val="superscript"/>
        <sz val="8"/>
        <rFont val="Arial"/>
        <family val="2"/>
      </rPr>
      <t>2</t>
    </r>
  </si>
  <si>
    <r>
      <t>Calories available daily</t>
    </r>
    <r>
      <rPr>
        <vertAlign val="superscript"/>
        <sz val="8"/>
        <rFont val="Arial"/>
        <family val="2"/>
      </rPr>
      <t>3</t>
    </r>
  </si>
  <si>
    <r>
      <t>Teaspoons available daily</t>
    </r>
    <r>
      <rPr>
        <vertAlign val="superscript"/>
        <sz val="8"/>
        <rFont val="Arial"/>
        <family val="2"/>
      </rPr>
      <t>4</t>
    </r>
  </si>
  <si>
    <r>
      <t>Serving weight</t>
    </r>
    <r>
      <rPr>
        <vertAlign val="superscript"/>
        <sz val="8"/>
        <rFont val="Arial"/>
        <family val="2"/>
      </rPr>
      <t>3</t>
    </r>
  </si>
  <si>
    <t>-- Lbs/year --</t>
  </si>
  <si>
    <t>-- Percent --</t>
  </si>
  <si>
    <t>-- Oz/day --</t>
  </si>
  <si>
    <t>-- G/day --</t>
  </si>
  <si>
    <t>-- Number --</t>
  </si>
  <si>
    <t>-- Grams --</t>
  </si>
  <si>
    <t>-- Teaspoons --</t>
  </si>
  <si>
    <r>
      <rPr>
        <vertAlign val="superscript"/>
        <sz val="8"/>
        <rFont val="Arial"/>
        <family val="2"/>
      </rPr>
      <t>1</t>
    </r>
    <r>
      <rPr>
        <sz val="8"/>
        <rFont val="Arial"/>
        <family val="2"/>
      </rPr>
      <t xml:space="preserve">This table uses aggregate food availability data, adjusts for losses, and converts the remaining supply into daily calories and teaspoons. </t>
    </r>
    <r>
      <rPr>
        <vertAlign val="superscript"/>
        <sz val="8"/>
        <rFont val="Arial"/>
        <family val="2"/>
      </rPr>
      <t>2</t>
    </r>
    <r>
      <rPr>
        <sz val="8"/>
        <rFont val="Arial"/>
        <family val="2"/>
      </rPr>
      <t xml:space="preserve">The basic availability estimate is made at a primary distribution level, which is dictated for each commodity by the structure of the marketing system and data availability. </t>
    </r>
    <r>
      <rPr>
        <vertAlign val="superscript"/>
        <sz val="8"/>
        <rFont val="Arial"/>
        <family val="2"/>
      </rPr>
      <t>3</t>
    </r>
    <r>
      <rPr>
        <sz val="8"/>
        <rFont val="Arial"/>
        <family val="2"/>
      </rPr>
      <t xml:space="preserve">Number of daily teaspoons multiplied by calories per teaspoon. </t>
    </r>
    <r>
      <rPr>
        <vertAlign val="superscript"/>
        <sz val="8"/>
        <rFont val="Arial"/>
        <family val="2"/>
      </rPr>
      <t>4</t>
    </r>
    <r>
      <rPr>
        <sz val="8"/>
        <rFont val="Arial"/>
        <family val="2"/>
      </rPr>
      <t>Grams per day divided by grams per teaspoon.</t>
    </r>
  </si>
  <si>
    <r>
      <t>Honey: Per capita availability adjusted for loss</t>
    </r>
    <r>
      <rPr>
        <b/>
        <vertAlign val="superscript"/>
        <sz val="8"/>
        <rFont val="Arial"/>
        <family val="2"/>
      </rPr>
      <t>1</t>
    </r>
  </si>
  <si>
    <r>
      <t>Refined cane and beet sugar: Per capita availability adjusted for loss</t>
    </r>
    <r>
      <rPr>
        <b/>
        <vertAlign val="superscript"/>
        <sz val="8"/>
        <rFont val="Arial"/>
        <family val="2"/>
      </rPr>
      <t>1</t>
    </r>
  </si>
  <si>
    <r>
      <t>Edible syrups: Per capita availability adjusted for loss</t>
    </r>
    <r>
      <rPr>
        <b/>
        <vertAlign val="superscript"/>
        <sz val="8"/>
        <rFont val="Arial"/>
        <family val="2"/>
      </rPr>
      <t>1</t>
    </r>
  </si>
  <si>
    <r>
      <t>Honey and edible syrups: Per capita availability adjusted for loss</t>
    </r>
    <r>
      <rPr>
        <b/>
        <vertAlign val="superscript"/>
        <sz val="8"/>
        <rFont val="Arial"/>
        <family val="2"/>
      </rPr>
      <t>1</t>
    </r>
  </si>
  <si>
    <r>
      <t>Glucose: Per capita availability adjusted for loss</t>
    </r>
    <r>
      <rPr>
        <b/>
        <vertAlign val="superscript"/>
        <sz val="8"/>
        <rFont val="Arial"/>
        <family val="2"/>
      </rPr>
      <t>1</t>
    </r>
  </si>
  <si>
    <r>
      <t>Dextrose: Per capita availability adjusted for loss</t>
    </r>
    <r>
      <rPr>
        <b/>
        <vertAlign val="superscript"/>
        <sz val="8"/>
        <rFont val="Arial"/>
        <family val="2"/>
      </rPr>
      <t>1</t>
    </r>
  </si>
  <si>
    <r>
      <t>Corn sweeteners: Per capita availability adjusted for loss</t>
    </r>
    <r>
      <rPr>
        <b/>
        <vertAlign val="superscript"/>
        <sz val="8"/>
        <rFont val="Arial"/>
        <family val="2"/>
      </rPr>
      <t>1</t>
    </r>
  </si>
  <si>
    <r>
      <t>Caloric sweeteners: Per capita availability adjusted for loss</t>
    </r>
    <r>
      <rPr>
        <b/>
        <vertAlign val="superscript"/>
        <sz val="8"/>
        <rFont val="Arial"/>
        <family val="2"/>
      </rPr>
      <t>1</t>
    </r>
  </si>
  <si>
    <t>Note: For this commodity, ERS used the loss estimate for cane and beet sugar instead of the loss estimate for honey as mentioned in the report (see Table B-7, p. 95).</t>
  </si>
  <si>
    <t xml:space="preserve">Note: For this commodity, ERS used the loss estimate for cane and beet sugar instead of the loss estimate for honey as mentioned in the report (see Table B-7, p. 95). </t>
  </si>
  <si>
    <t xml:space="preserve">Note: For these commodities, ERS used the loss estimate for cane and beet sugar instead of the loss estimate for honey as mentioned in the report (see Table B-7, p. 95). </t>
  </si>
  <si>
    <r>
      <rPr>
        <vertAlign val="superscript"/>
        <sz val="8"/>
        <rFont val="Arial"/>
        <family val="2"/>
      </rPr>
      <t>1</t>
    </r>
    <r>
      <rPr>
        <sz val="8"/>
        <rFont val="Arial"/>
        <family val="2"/>
      </rPr>
      <t xml:space="preserve">This table uses aggregate food availability data, adjusts for losses, and converts the remaining supply into daily calories and teaspoons. </t>
    </r>
    <r>
      <rPr>
        <vertAlign val="superscript"/>
        <sz val="8"/>
        <rFont val="Arial"/>
        <family val="2"/>
      </rPr>
      <t>2</t>
    </r>
    <r>
      <rPr>
        <sz val="8"/>
        <rFont val="Arial"/>
        <family val="2"/>
      </rPr>
      <t xml:space="preserve">The basic availability estimate is made at a primary distribution level, which is dictated for each commodity by the structure of the marketing system and data availability. Dry weight. </t>
    </r>
    <r>
      <rPr>
        <vertAlign val="superscript"/>
        <sz val="8"/>
        <rFont val="Arial"/>
        <family val="2"/>
      </rPr>
      <t>3</t>
    </r>
    <r>
      <rPr>
        <sz val="8"/>
        <rFont val="Arial"/>
        <family val="2"/>
      </rPr>
      <t xml:space="preserve">Number of daily teaspoons multiplied by calories per teaspoon. </t>
    </r>
    <r>
      <rPr>
        <vertAlign val="superscript"/>
        <sz val="8"/>
        <rFont val="Arial"/>
        <family val="2"/>
      </rPr>
      <t>4</t>
    </r>
    <r>
      <rPr>
        <sz val="8"/>
        <rFont val="Arial"/>
        <family val="2"/>
      </rPr>
      <t>Grams per day divided by grams per teaspoon.</t>
    </r>
  </si>
  <si>
    <t>Edible weight</t>
  </si>
  <si>
    <r>
      <t>High fructose corn syrup (HFCS): Per capita availability adjusted for loss</t>
    </r>
    <r>
      <rPr>
        <b/>
        <vertAlign val="superscript"/>
        <sz val="8"/>
        <rFont val="Arial"/>
        <family val="2"/>
      </rPr>
      <t>1</t>
    </r>
  </si>
  <si>
    <t>High fructose corn syrup</t>
  </si>
  <si>
    <r>
      <rPr>
        <vertAlign val="superscript"/>
        <sz val="8"/>
        <rFont val="Arial"/>
        <family val="2"/>
      </rPr>
      <t>1</t>
    </r>
    <r>
      <rPr>
        <sz val="8"/>
        <rFont val="Arial"/>
        <family val="2"/>
      </rPr>
      <t xml:space="preserve">This table uses aggregate food availability data, adjusts for losses, and converts the remaining supply into daily calories and teaspoons. </t>
    </r>
    <r>
      <rPr>
        <vertAlign val="superscript"/>
        <sz val="8"/>
        <rFont val="Arial"/>
        <family val="2"/>
      </rPr>
      <t>2</t>
    </r>
    <r>
      <rPr>
        <sz val="8"/>
        <rFont val="Arial"/>
        <family val="2"/>
      </rPr>
      <t xml:space="preserve">The basic availability estimate is made at a primary distribution level, which is dictated for each commodity by the structure of the marketing system and data availability. Refined, dry weight. </t>
    </r>
    <r>
      <rPr>
        <vertAlign val="superscript"/>
        <sz val="8"/>
        <rFont val="Arial"/>
        <family val="2"/>
      </rPr>
      <t>3</t>
    </r>
    <r>
      <rPr>
        <sz val="8"/>
        <rFont val="Arial"/>
        <family val="2"/>
      </rPr>
      <t xml:space="preserve">Calories and grams per teaspoon were obtained from USDA's Nutrient Database for Standard Reference Release. </t>
    </r>
    <r>
      <rPr>
        <vertAlign val="superscript"/>
        <sz val="8"/>
        <rFont val="Arial"/>
        <family val="2"/>
      </rPr>
      <t>4</t>
    </r>
    <r>
      <rPr>
        <sz val="8"/>
        <rFont val="Arial"/>
        <family val="2"/>
      </rPr>
      <t xml:space="preserve">Number of daily teaspoons multiplied by calories per teaspoon. </t>
    </r>
    <r>
      <rPr>
        <vertAlign val="superscript"/>
        <sz val="8"/>
        <rFont val="Arial"/>
        <family val="2"/>
      </rPr>
      <t>5</t>
    </r>
    <r>
      <rPr>
        <sz val="8"/>
        <rFont val="Arial"/>
        <family val="2"/>
      </rPr>
      <t>Grams per day divided by grams per teaspoon.</t>
    </r>
  </si>
  <si>
    <r>
      <rPr>
        <vertAlign val="superscript"/>
        <sz val="8"/>
        <rFont val="Arial"/>
        <family val="2"/>
      </rPr>
      <t>1</t>
    </r>
    <r>
      <rPr>
        <sz val="8"/>
        <rFont val="Arial"/>
        <family val="2"/>
      </rPr>
      <t xml:space="preserve">This table uses aggregate food availability data, adjusts for losses, and converts the remaining supply into daily calories and teaspoons. </t>
    </r>
    <r>
      <rPr>
        <vertAlign val="superscript"/>
        <sz val="8"/>
        <rFont val="Arial"/>
        <family val="2"/>
      </rPr>
      <t>2</t>
    </r>
    <r>
      <rPr>
        <sz val="8"/>
        <rFont val="Arial"/>
        <family val="2"/>
      </rPr>
      <t xml:space="preserve">The basic availability estimate is made at a primary distribution level, which is dictated for each commodity by the structure of the marketing system and data availability. Dry weight. </t>
    </r>
    <r>
      <rPr>
        <vertAlign val="superscript"/>
        <sz val="8"/>
        <rFont val="Arial"/>
        <family val="2"/>
      </rPr>
      <t>3</t>
    </r>
    <r>
      <rPr>
        <sz val="8"/>
        <rFont val="Arial"/>
        <family val="2"/>
      </rPr>
      <t xml:space="preserve">Calories and grams per teaspoon were obtained from USDA's Nutrient Database for Standard Reference Release. </t>
    </r>
    <r>
      <rPr>
        <vertAlign val="superscript"/>
        <sz val="8"/>
        <rFont val="Arial"/>
        <family val="2"/>
      </rPr>
      <t>4</t>
    </r>
    <r>
      <rPr>
        <sz val="8"/>
        <rFont val="Arial"/>
        <family val="2"/>
      </rPr>
      <t xml:space="preserve">Number of daily teaspoons multiplied by calories per teaspoon. </t>
    </r>
    <r>
      <rPr>
        <vertAlign val="superscript"/>
        <sz val="8"/>
        <rFont val="Arial"/>
        <family val="2"/>
      </rPr>
      <t>5</t>
    </r>
    <r>
      <rPr>
        <sz val="8"/>
        <rFont val="Arial"/>
        <family val="2"/>
      </rPr>
      <t>Grams per day divided by grams per teaspoon.</t>
    </r>
  </si>
  <si>
    <t xml:space="preserve">Note: Added sugars and sweeteners in net imported food products are not included here. This data series is based on commodities. For high fructose corn syrup, glucose, and dextrose, ERS used the loss estimate for cane and beet sugar instead of the loss estimate for honey as mentioned in the report (see Table B-7, p. 95). </t>
  </si>
  <si>
    <t>Source: USDA, Economic Research Service - based on data from various sources as documented on the Food Availability Data System home page. Data last updated August 25, 2020. The loss factors presented here are preliminary estimates and are intended to serve as a starting point for additional research and discussion. We welcome suggestions to expand on and improve our loss estimates.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</si>
</sst>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lt;36526]dd\-mmm\-yy;dd\-mmm\-yyyy"/>
    <numFmt numFmtId="168" formatCode="mmmm\ d\,\ yyyy"/>
    <numFmt numFmtId="169" formatCode="dd\-mmm\-yy"/>
    <numFmt numFmtId="170" formatCode="#;\-#;0"/>
    <numFmt numFmtId="171" formatCode="#,##0.000"/>
    <numFmt numFmtId="172" formatCode="&quot;$&quot;#,##0.00"/>
    <numFmt numFmtId="173" formatCode="0.00000000000"/>
    <numFmt numFmtId="174" formatCode="0.0000"/>
    <numFmt numFmtId="175" formatCode="0.00000"/>
    <numFmt numFmtId="176" formatCode="&quot;Yes&quot;;&quot;Yes&quot;;&quot;No&quot;"/>
    <numFmt numFmtId="177" formatCode="&quot;True&quot;;&quot;True&quot;;&quot;False&quot;"/>
    <numFmt numFmtId="178" formatCode="&quot;On&quot;;&quot;On&quot;;&quot;Off&quot;"/>
    <numFmt numFmtId="179" formatCode="[$€-2]\ #,##0.00_);[Red]\([$€-2]\ #,##0.00\)"/>
  </numFmts>
  <fonts count="39">
    <font>
      <sz val="10"/>
      <name val="Arial"/>
      <family val="0"/>
    </font>
    <font>
      <sz val="8"/>
      <name val="Arial"/>
      <family val="2"/>
    </font>
    <font>
      <b/>
      <sz val="8"/>
      <name val="Arial"/>
      <family val="2"/>
    </font>
    <font>
      <vertAlign val="superscript"/>
      <sz val="8"/>
      <name val="Arial"/>
      <family val="2"/>
    </font>
    <font>
      <u val="single"/>
      <sz val="10"/>
      <color indexed="36"/>
      <name val="Arial"/>
      <family val="2"/>
    </font>
    <font>
      <b/>
      <sz val="18"/>
      <name val="Arial"/>
      <family val="2"/>
    </font>
    <font>
      <b/>
      <sz val="12"/>
      <name val="Arial"/>
      <family val="2"/>
    </font>
    <font>
      <u val="single"/>
      <sz val="10"/>
      <color indexed="12"/>
      <name val="Arial"/>
      <family val="2"/>
    </font>
    <font>
      <b/>
      <sz val="10"/>
      <name val="Arial"/>
      <family val="2"/>
    </font>
    <font>
      <b/>
      <vertAlign val="superscript"/>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style="thin">
        <color theme="0" tint="-0.3499799966812134"/>
      </top>
      <bottom style="double"/>
    </border>
    <border>
      <left style="thin">
        <color theme="0" tint="-0.3499799966812134"/>
      </left>
      <right style="thin">
        <color theme="0" tint="-0.3499799966812134"/>
      </right>
      <top>
        <color indexed="63"/>
      </top>
      <bottom style="double"/>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color theme="0" tint="-0.349979996681213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uble"/>
      <bottom>
        <color indexed="63"/>
      </bottom>
    </border>
    <border>
      <left style="thin">
        <color theme="0" tint="-0.3499799966812134"/>
      </left>
      <right>
        <color indexed="63"/>
      </right>
      <top style="double"/>
      <bottom style="thin">
        <color theme="0" tint="-0.3499799966812134"/>
      </bottom>
    </border>
    <border>
      <left>
        <color indexed="63"/>
      </left>
      <right>
        <color indexed="63"/>
      </right>
      <top style="double"/>
      <bottom style="thin">
        <color theme="0" tint="-0.3499799966812134"/>
      </bottom>
    </border>
    <border>
      <left>
        <color indexed="63"/>
      </left>
      <right style="thin">
        <color theme="0" tint="-0.3499799966812134"/>
      </right>
      <top style="double"/>
      <bottom style="thin">
        <color theme="0" tint="-0.3499799966812134"/>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ill="0" applyBorder="0" applyAlignment="0" applyProtection="0"/>
    <xf numFmtId="3" fontId="0" fillId="0" borderId="0" applyFill="0" applyBorder="0" applyAlignment="0" applyProtection="0"/>
    <xf numFmtId="3"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ill="0" applyBorder="0" applyAlignment="0" applyProtection="0"/>
    <xf numFmtId="5" fontId="0" fillId="0" borderId="0" applyFill="0" applyBorder="0" applyAlignment="0" applyProtection="0"/>
    <xf numFmtId="5"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0" fontId="30" fillId="0" borderId="0" applyNumberFormat="0" applyFill="0" applyBorder="0" applyAlignment="0" applyProtection="0"/>
    <xf numFmtId="2" fontId="0" fillId="0" borderId="0" applyFill="0" applyBorder="0" applyAlignment="0" applyProtection="0"/>
    <xf numFmtId="2"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2" fillId="0" borderId="3" applyNumberFormat="0" applyFill="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30" borderId="1" applyNumberFormat="0" applyAlignment="0" applyProtection="0"/>
    <xf numFmtId="0" fontId="34" fillId="0" borderId="4" applyNumberFormat="0" applyFill="0" applyAlignment="0" applyProtection="0"/>
    <xf numFmtId="0" fontId="35" fillId="31"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0" fillId="32" borderId="5" applyNumberFormat="0" applyFont="0" applyAlignment="0" applyProtection="0"/>
    <xf numFmtId="0" fontId="36" fillId="27" borderId="6"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38" fillId="0" borderId="0" applyNumberFormat="0" applyFill="0" applyBorder="0" applyAlignment="0" applyProtection="0"/>
  </cellStyleXfs>
  <cellXfs count="111">
    <xf numFmtId="0" fontId="0" fillId="0" borderId="0" xfId="0" applyAlignment="1">
      <alignment/>
    </xf>
    <xf numFmtId="0" fontId="1" fillId="0" borderId="0" xfId="0" applyFont="1" applyAlignment="1">
      <alignment/>
    </xf>
    <xf numFmtId="0" fontId="0" fillId="0" borderId="0" xfId="70" applyAlignment="1">
      <alignment/>
    </xf>
    <xf numFmtId="0" fontId="8" fillId="0" borderId="0" xfId="70" applyFont="1" applyAlignment="1">
      <alignment/>
    </xf>
    <xf numFmtId="0" fontId="0" fillId="0" borderId="0" xfId="71">
      <alignment/>
      <protection/>
    </xf>
    <xf numFmtId="0" fontId="7" fillId="0" borderId="0" xfId="65" applyAlignment="1" applyProtection="1">
      <alignment/>
      <protection/>
    </xf>
    <xf numFmtId="0" fontId="1" fillId="0" borderId="0" xfId="0" applyFont="1" applyBorder="1" applyAlignment="1">
      <alignment/>
    </xf>
    <xf numFmtId="0" fontId="1" fillId="0" borderId="8" xfId="0" applyFont="1" applyBorder="1" applyAlignment="1">
      <alignment horizontal="center"/>
    </xf>
    <xf numFmtId="164" fontId="1" fillId="0" borderId="8" xfId="0" applyNumberFormat="1" applyFont="1" applyBorder="1" applyAlignment="1">
      <alignment/>
    </xf>
    <xf numFmtId="1" fontId="1" fillId="0" borderId="8" xfId="0" applyNumberFormat="1" applyFont="1" applyBorder="1" applyAlignment="1">
      <alignment/>
    </xf>
    <xf numFmtId="164" fontId="1" fillId="0" borderId="8" xfId="0" applyNumberFormat="1" applyFont="1" applyBorder="1" applyAlignment="1">
      <alignment/>
    </xf>
    <xf numFmtId="0" fontId="1" fillId="33" borderId="8" xfId="0" applyFont="1" applyFill="1" applyBorder="1" applyAlignment="1">
      <alignment horizontal="center"/>
    </xf>
    <xf numFmtId="164" fontId="1" fillId="33" borderId="8" xfId="0" applyNumberFormat="1" applyFont="1" applyFill="1" applyBorder="1" applyAlignment="1">
      <alignment/>
    </xf>
    <xf numFmtId="1" fontId="1" fillId="33" borderId="8" xfId="0" applyNumberFormat="1" applyFont="1" applyFill="1" applyBorder="1" applyAlignment="1">
      <alignment/>
    </xf>
    <xf numFmtId="164" fontId="1" fillId="33" borderId="8" xfId="0" applyNumberFormat="1" applyFont="1" applyFill="1" applyBorder="1" applyAlignment="1">
      <alignment/>
    </xf>
    <xf numFmtId="165" fontId="1" fillId="0" borderId="8" xfId="0" applyNumberFormat="1" applyFont="1" applyBorder="1" applyAlignment="1">
      <alignment/>
    </xf>
    <xf numFmtId="165" fontId="1" fillId="33" borderId="8" xfId="0" applyNumberFormat="1" applyFont="1" applyFill="1" applyBorder="1" applyAlignment="1">
      <alignment/>
    </xf>
    <xf numFmtId="2" fontId="1" fillId="0" borderId="8" xfId="0" applyNumberFormat="1" applyFont="1" applyBorder="1" applyAlignment="1">
      <alignment/>
    </xf>
    <xf numFmtId="2" fontId="1" fillId="33" borderId="8" xfId="0" applyNumberFormat="1" applyFont="1" applyFill="1" applyBorder="1" applyAlignment="1">
      <alignment/>
    </xf>
    <xf numFmtId="0" fontId="0" fillId="0" borderId="0" xfId="69">
      <alignment/>
      <protection/>
    </xf>
    <xf numFmtId="0" fontId="1" fillId="0" borderId="0" xfId="69" applyFont="1" applyBorder="1" applyAlignment="1">
      <alignment horizontal="center" vertical="center" wrapText="1"/>
      <protection/>
    </xf>
    <xf numFmtId="0" fontId="10" fillId="0" borderId="9" xfId="69" applyFont="1" applyBorder="1" applyAlignment="1" quotePrefix="1">
      <alignment horizontal="center" vertical="center" wrapText="1"/>
      <protection/>
    </xf>
    <xf numFmtId="0" fontId="10" fillId="0" borderId="9" xfId="69" applyFont="1" applyBorder="1" applyAlignment="1" quotePrefix="1">
      <alignment horizontal="left" vertical="top" wrapText="1"/>
      <protection/>
    </xf>
    <xf numFmtId="0" fontId="10" fillId="0" borderId="9" xfId="69" applyFont="1" applyBorder="1" applyAlignment="1" quotePrefix="1">
      <alignment horizontal="center" vertical="center" wrapText="1"/>
      <protection/>
    </xf>
    <xf numFmtId="0" fontId="10" fillId="0" borderId="9" xfId="69" applyFont="1" applyBorder="1" applyAlignment="1" quotePrefix="1">
      <alignment horizontal="center" vertical="center" wrapText="1"/>
      <protection/>
    </xf>
    <xf numFmtId="0" fontId="10" fillId="0" borderId="9" xfId="69" applyFont="1" applyBorder="1" applyAlignment="1" quotePrefix="1">
      <alignment horizontal="center" vertical="center" wrapText="1"/>
      <protection/>
    </xf>
    <xf numFmtId="0" fontId="1" fillId="0" borderId="0" xfId="69" applyFont="1" applyBorder="1" applyAlignment="1">
      <alignment wrapText="1"/>
      <protection/>
    </xf>
    <xf numFmtId="0" fontId="1" fillId="0" borderId="0" xfId="69" applyFont="1" applyBorder="1" applyAlignment="1" quotePrefix="1">
      <alignment wrapText="1"/>
      <protection/>
    </xf>
    <xf numFmtId="0" fontId="10" fillId="0" borderId="9" xfId="69" applyFont="1" applyBorder="1" applyAlignment="1" quotePrefix="1">
      <alignment horizontal="center" vertical="center" wrapText="1"/>
      <protection/>
    </xf>
    <xf numFmtId="0" fontId="10" fillId="0" borderId="9" xfId="69" applyFont="1" applyBorder="1" applyAlignment="1" quotePrefix="1">
      <alignment horizontal="center" vertical="center" wrapText="1"/>
      <protection/>
    </xf>
    <xf numFmtId="0" fontId="10" fillId="0" borderId="9" xfId="69" applyFont="1" applyBorder="1" applyAlignment="1" quotePrefix="1">
      <alignment horizontal="center" vertical="center" wrapText="1"/>
      <protection/>
    </xf>
    <xf numFmtId="0" fontId="1" fillId="0" borderId="0" xfId="0" applyFont="1" applyBorder="1" applyAlignment="1">
      <alignment wrapText="1"/>
    </xf>
    <xf numFmtId="0" fontId="1" fillId="33" borderId="8" xfId="0" applyFont="1" applyFill="1" applyBorder="1" applyAlignment="1">
      <alignment horizontal="center"/>
    </xf>
    <xf numFmtId="164" fontId="1" fillId="33" borderId="8" xfId="0" applyNumberFormat="1" applyFont="1" applyFill="1" applyBorder="1" applyAlignment="1">
      <alignment/>
    </xf>
    <xf numFmtId="0" fontId="10" fillId="0" borderId="9" xfId="69" applyFont="1" applyBorder="1" applyAlignment="1" quotePrefix="1">
      <alignment horizontal="center" vertical="center" wrapText="1"/>
      <protection/>
    </xf>
    <xf numFmtId="0" fontId="10" fillId="0" borderId="9" xfId="69" applyFont="1" applyBorder="1" applyAlignment="1" quotePrefix="1">
      <alignment horizontal="center" vertical="center" wrapText="1"/>
      <protection/>
    </xf>
    <xf numFmtId="0" fontId="10" fillId="0" borderId="9" xfId="69" applyFont="1" applyBorder="1" applyAlignment="1" quotePrefix="1">
      <alignment horizontal="center" vertical="center"/>
      <protection/>
    </xf>
    <xf numFmtId="0" fontId="1" fillId="33" borderId="10" xfId="0" applyFont="1" applyFill="1" applyBorder="1" applyAlignment="1">
      <alignment horizontal="center"/>
    </xf>
    <xf numFmtId="164" fontId="1" fillId="33" borderId="10" xfId="0" applyNumberFormat="1" applyFont="1" applyFill="1" applyBorder="1" applyAlignment="1">
      <alignment/>
    </xf>
    <xf numFmtId="1" fontId="1" fillId="33" borderId="10" xfId="0" applyNumberFormat="1" applyFont="1" applyFill="1" applyBorder="1" applyAlignment="1">
      <alignment/>
    </xf>
    <xf numFmtId="164" fontId="1" fillId="33" borderId="10" xfId="0" applyNumberFormat="1" applyFont="1" applyFill="1" applyBorder="1" applyAlignment="1">
      <alignment/>
    </xf>
    <xf numFmtId="0" fontId="1" fillId="34" borderId="11" xfId="0" applyFont="1" applyFill="1" applyBorder="1" applyAlignment="1">
      <alignment horizontal="center"/>
    </xf>
    <xf numFmtId="164" fontId="1" fillId="34" borderId="11" xfId="0" applyNumberFormat="1" applyFont="1" applyFill="1" applyBorder="1" applyAlignment="1">
      <alignment/>
    </xf>
    <xf numFmtId="1" fontId="1" fillId="34" borderId="11" xfId="0" applyNumberFormat="1" applyFont="1" applyFill="1" applyBorder="1" applyAlignment="1">
      <alignment/>
    </xf>
    <xf numFmtId="164" fontId="1" fillId="34" borderId="11" xfId="0" applyNumberFormat="1" applyFont="1" applyFill="1" applyBorder="1" applyAlignment="1">
      <alignment/>
    </xf>
    <xf numFmtId="165" fontId="1" fillId="33" borderId="10" xfId="0" applyNumberFormat="1" applyFont="1" applyFill="1" applyBorder="1" applyAlignment="1">
      <alignment/>
    </xf>
    <xf numFmtId="165" fontId="1" fillId="34" borderId="11" xfId="0" applyNumberFormat="1" applyFont="1" applyFill="1" applyBorder="1" applyAlignment="1">
      <alignment/>
    </xf>
    <xf numFmtId="2" fontId="1" fillId="33" borderId="10" xfId="0" applyNumberFormat="1" applyFont="1" applyFill="1" applyBorder="1" applyAlignment="1">
      <alignment/>
    </xf>
    <xf numFmtId="2" fontId="1" fillId="34" borderId="11" xfId="0" applyNumberFormat="1" applyFont="1" applyFill="1" applyBorder="1" applyAlignment="1">
      <alignment/>
    </xf>
    <xf numFmtId="164" fontId="1" fillId="0" borderId="11" xfId="0" applyNumberFormat="1" applyFont="1" applyBorder="1" applyAlignment="1">
      <alignment/>
    </xf>
    <xf numFmtId="0" fontId="1" fillId="34" borderId="8" xfId="0" applyFont="1" applyFill="1" applyBorder="1" applyAlignment="1">
      <alignment horizontal="center"/>
    </xf>
    <xf numFmtId="164" fontId="1" fillId="34" borderId="8" xfId="0" applyNumberFormat="1" applyFont="1" applyFill="1" applyBorder="1" applyAlignment="1">
      <alignment/>
    </xf>
    <xf numFmtId="1" fontId="1" fillId="34" borderId="8" xfId="0" applyNumberFormat="1" applyFont="1" applyFill="1" applyBorder="1" applyAlignment="1">
      <alignment/>
    </xf>
    <xf numFmtId="164" fontId="1" fillId="34" borderId="8" xfId="0" applyNumberFormat="1" applyFont="1" applyFill="1" applyBorder="1" applyAlignment="1">
      <alignment/>
    </xf>
    <xf numFmtId="165" fontId="1" fillId="34" borderId="8" xfId="0" applyNumberFormat="1" applyFont="1" applyFill="1" applyBorder="1" applyAlignment="1">
      <alignment/>
    </xf>
    <xf numFmtId="2" fontId="1" fillId="34" borderId="8" xfId="0" applyNumberFormat="1" applyFont="1" applyFill="1" applyBorder="1" applyAlignment="1">
      <alignment/>
    </xf>
    <xf numFmtId="164" fontId="1" fillId="0" borderId="8" xfId="0" applyNumberFormat="1" applyFont="1" applyFill="1" applyBorder="1" applyAlignment="1">
      <alignment/>
    </xf>
    <xf numFmtId="0" fontId="1" fillId="34" borderId="10" xfId="0" applyFont="1" applyFill="1" applyBorder="1" applyAlignment="1">
      <alignment horizontal="center"/>
    </xf>
    <xf numFmtId="164" fontId="1" fillId="0" borderId="10" xfId="0" applyNumberFormat="1" applyFont="1" applyFill="1" applyBorder="1" applyAlignment="1">
      <alignment/>
    </xf>
    <xf numFmtId="164" fontId="1" fillId="34" borderId="10" xfId="0" applyNumberFormat="1" applyFont="1" applyFill="1" applyBorder="1" applyAlignment="1">
      <alignment/>
    </xf>
    <xf numFmtId="164" fontId="1" fillId="0" borderId="10" xfId="0" applyNumberFormat="1" applyFont="1" applyBorder="1" applyAlignment="1">
      <alignment/>
    </xf>
    <xf numFmtId="1" fontId="1" fillId="34" borderId="10" xfId="0" applyNumberFormat="1" applyFont="1" applyFill="1" applyBorder="1" applyAlignment="1">
      <alignment/>
    </xf>
    <xf numFmtId="164" fontId="1" fillId="34" borderId="10" xfId="0" applyNumberFormat="1" applyFont="1" applyFill="1" applyBorder="1" applyAlignment="1">
      <alignment/>
    </xf>
    <xf numFmtId="0" fontId="1" fillId="34" borderId="12" xfId="0" applyFont="1" applyFill="1" applyBorder="1" applyAlignment="1">
      <alignment horizontal="center"/>
    </xf>
    <xf numFmtId="164" fontId="1" fillId="0" borderId="12" xfId="0" applyNumberFormat="1" applyFont="1" applyFill="1" applyBorder="1" applyAlignment="1">
      <alignment/>
    </xf>
    <xf numFmtId="164" fontId="1" fillId="34" borderId="12" xfId="0" applyNumberFormat="1" applyFont="1" applyFill="1" applyBorder="1" applyAlignment="1">
      <alignment/>
    </xf>
    <xf numFmtId="164" fontId="1" fillId="0" borderId="12" xfId="0" applyNumberFormat="1" applyFont="1" applyBorder="1" applyAlignment="1">
      <alignment/>
    </xf>
    <xf numFmtId="1" fontId="1" fillId="34" borderId="12" xfId="0" applyNumberFormat="1" applyFont="1" applyFill="1" applyBorder="1" applyAlignment="1">
      <alignment/>
    </xf>
    <xf numFmtId="164" fontId="1" fillId="34" borderId="12" xfId="0" applyNumberFormat="1" applyFont="1" applyFill="1" applyBorder="1" applyAlignment="1">
      <alignment/>
    </xf>
    <xf numFmtId="165" fontId="1" fillId="34" borderId="10" xfId="0" applyNumberFormat="1" applyFont="1" applyFill="1" applyBorder="1" applyAlignment="1">
      <alignment/>
    </xf>
    <xf numFmtId="165" fontId="1" fillId="34" borderId="12" xfId="0" applyNumberFormat="1" applyFont="1" applyFill="1" applyBorder="1" applyAlignment="1">
      <alignment/>
    </xf>
    <xf numFmtId="0" fontId="1" fillId="0" borderId="13" xfId="69" applyFont="1" applyBorder="1" applyAlignment="1">
      <alignment horizontal="left" vertical="center"/>
      <protection/>
    </xf>
    <xf numFmtId="0" fontId="1" fillId="0" borderId="14" xfId="69" applyFont="1" applyBorder="1" applyAlignment="1">
      <alignment horizontal="left" vertical="center"/>
      <protection/>
    </xf>
    <xf numFmtId="0" fontId="1" fillId="0" borderId="15" xfId="69" applyFont="1" applyBorder="1" applyAlignment="1">
      <alignment horizontal="left" vertical="center"/>
      <protection/>
    </xf>
    <xf numFmtId="0" fontId="1" fillId="0" borderId="16" xfId="0" applyFont="1" applyBorder="1" applyAlignment="1" quotePrefix="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1" fillId="0" borderId="13" xfId="69" applyFont="1" applyBorder="1" applyAlignment="1">
      <alignment horizontal="left" vertical="center" wrapText="1"/>
      <protection/>
    </xf>
    <xf numFmtId="0" fontId="1" fillId="0" borderId="14" xfId="69" applyFont="1" applyBorder="1" applyAlignment="1">
      <alignment horizontal="left" vertical="center" wrapText="1"/>
      <protection/>
    </xf>
    <xf numFmtId="0" fontId="1" fillId="0" borderId="15" xfId="69" applyFont="1" applyBorder="1" applyAlignment="1">
      <alignment horizontal="left" vertical="center" wrapText="1"/>
      <protection/>
    </xf>
    <xf numFmtId="0" fontId="1" fillId="0" borderId="18" xfId="69" applyFont="1" applyBorder="1" applyAlignment="1">
      <alignment horizontal="left" vertical="center" wrapText="1"/>
      <protection/>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2" fillId="0" borderId="23" xfId="0" applyFont="1" applyBorder="1" applyAlignment="1">
      <alignment horizontal="left"/>
    </xf>
    <xf numFmtId="0" fontId="1" fillId="0" borderId="17" xfId="0" applyFont="1" applyBorder="1" applyAlignment="1">
      <alignment horizontal="center" vertical="center"/>
    </xf>
    <xf numFmtId="0" fontId="1" fillId="0" borderId="21" xfId="0" applyFont="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3" xfId="69" applyFont="1" applyBorder="1" applyAlignment="1" quotePrefix="1">
      <alignment horizontal="left" vertical="center" wrapText="1"/>
      <protection/>
    </xf>
    <xf numFmtId="0" fontId="0" fillId="0" borderId="13" xfId="69" applyFont="1" applyBorder="1" applyAlignment="1">
      <alignment horizontal="left" vertical="center" wrapText="1"/>
      <protection/>
    </xf>
    <xf numFmtId="0" fontId="0" fillId="0" borderId="14" xfId="69" applyFont="1" applyBorder="1" applyAlignment="1">
      <alignment horizontal="left" vertical="center" wrapText="1"/>
      <protection/>
    </xf>
    <xf numFmtId="0" fontId="0" fillId="0" borderId="15" xfId="69" applyFont="1" applyBorder="1" applyAlignment="1">
      <alignment horizontal="left" vertical="center" wrapText="1"/>
      <protection/>
    </xf>
    <xf numFmtId="0" fontId="1" fillId="0" borderId="17" xfId="0" applyFont="1" applyBorder="1" applyAlignment="1" quotePrefix="1">
      <alignment horizontal="center" vertical="center" wrapText="1"/>
    </xf>
    <xf numFmtId="0" fontId="1" fillId="0" borderId="27" xfId="0" applyFont="1" applyBorder="1" applyAlignment="1">
      <alignment horizontal="center" vertical="center" wrapText="1"/>
    </xf>
    <xf numFmtId="0" fontId="2" fillId="34" borderId="23" xfId="0" applyFont="1" applyFill="1" applyBorder="1" applyAlignment="1">
      <alignment horizontal="left"/>
    </xf>
    <xf numFmtId="0" fontId="1" fillId="0" borderId="28" xfId="69" applyFont="1" applyBorder="1" applyAlignment="1">
      <alignment horizontal="left" vertical="center" wrapText="1"/>
      <protection/>
    </xf>
    <xf numFmtId="0" fontId="1" fillId="0" borderId="29" xfId="69" applyFont="1" applyBorder="1" applyAlignment="1">
      <alignment horizontal="left" vertical="center" wrapText="1"/>
      <protection/>
    </xf>
    <xf numFmtId="0" fontId="1" fillId="0" borderId="30" xfId="69" applyFont="1" applyBorder="1" applyAlignment="1">
      <alignment horizontal="left" vertical="center" wrapText="1"/>
      <protection/>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13" xfId="0" applyFont="1" applyBorder="1" applyAlignment="1" quotePrefix="1">
      <alignment horizontal="left" vertical="center"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omma0 2" xfId="45"/>
    <cellStyle name="Comma0 3" xfId="46"/>
    <cellStyle name="Currency" xfId="47"/>
    <cellStyle name="Currency [0]" xfId="48"/>
    <cellStyle name="Currency0" xfId="49"/>
    <cellStyle name="Currency0 2" xfId="50"/>
    <cellStyle name="Currency0 3" xfId="51"/>
    <cellStyle name="Date" xfId="52"/>
    <cellStyle name="Date 2" xfId="53"/>
    <cellStyle name="Date 3" xfId="54"/>
    <cellStyle name="Explanatory Text" xfId="55"/>
    <cellStyle name="Fixed" xfId="56"/>
    <cellStyle name="Fixed 2" xfId="57"/>
    <cellStyle name="Fixed 3" xfId="58"/>
    <cellStyle name="Followed Hyperlink" xfId="59"/>
    <cellStyle name="Good" xfId="60"/>
    <cellStyle name="Heading 1" xfId="61"/>
    <cellStyle name="Heading 2" xfId="62"/>
    <cellStyle name="Heading 3" xfId="63"/>
    <cellStyle name="Heading 4" xfId="64"/>
    <cellStyle name="Hyperlink" xfId="65"/>
    <cellStyle name="Input" xfId="66"/>
    <cellStyle name="Linked Cell" xfId="67"/>
    <cellStyle name="Neutral" xfId="68"/>
    <cellStyle name="Normal 2" xfId="69"/>
    <cellStyle name="normal_sweets" xfId="70"/>
    <cellStyle name="Normal_sweets_1" xfId="71"/>
    <cellStyle name="Note" xfId="72"/>
    <cellStyle name="Output" xfId="73"/>
    <cellStyle name="Percent" xfId="74"/>
    <cellStyle name="Title" xfId="75"/>
    <cellStyle name="Total" xfId="76"/>
    <cellStyle name="Total 2" xfId="77"/>
    <cellStyle name="Total 3"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ADS\2010\swee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OfContents"/>
      <sheetName val="SweetenersPerCap"/>
      <sheetName val="SweetenersPerCapHistoric"/>
      <sheetName val="SweetenersPerCapTeasp"/>
      <sheetName val="Sweeteners(mil.lbs.)"/>
      <sheetName val="Sweeteners(tons)"/>
      <sheetName val="Sugar"/>
      <sheetName val="HFCS"/>
      <sheetName val="Glucose"/>
      <sheetName val="Dextrose"/>
    </sheetNames>
    <sheetDataSet>
      <sheetData sheetId="1">
        <row r="12">
          <cell r="D12">
            <v>101.75672785804382</v>
          </cell>
          <cell r="E12">
            <v>0.5479847863886361</v>
          </cell>
          <cell r="F12">
            <v>10.747432631182823</v>
          </cell>
          <cell r="G12">
            <v>4.5954392056649045</v>
          </cell>
          <cell r="I12">
            <v>0.4974347970270956</v>
          </cell>
          <cell r="J12">
            <v>1.0046232175253107</v>
          </cell>
        </row>
        <row r="13">
          <cell r="D13">
            <v>102.11646614740177</v>
          </cell>
          <cell r="E13">
            <v>0.824711835043464</v>
          </cell>
          <cell r="F13">
            <v>11.202066150736536</v>
          </cell>
          <cell r="G13">
            <v>4.6399179431862505</v>
          </cell>
          <cell r="I13">
            <v>0.5008162341508516</v>
          </cell>
          <cell r="J13">
            <v>0.8956905726159462</v>
          </cell>
        </row>
        <row r="14">
          <cell r="D14">
            <v>102.2936503667683</v>
          </cell>
          <cell r="E14">
            <v>1.1544768425616307</v>
          </cell>
          <cell r="F14">
            <v>11.980340263749667</v>
          </cell>
          <cell r="G14">
            <v>4.616800701299692</v>
          </cell>
          <cell r="I14">
            <v>0.49548347753173005</v>
          </cell>
          <cell r="J14">
            <v>1.0004954834775317</v>
          </cell>
        </row>
        <row r="15">
          <cell r="D15">
            <v>100.81033284301282</v>
          </cell>
          <cell r="E15">
            <v>2.0621413541133413</v>
          </cell>
          <cell r="F15">
            <v>13.066710238828932</v>
          </cell>
          <cell r="G15">
            <v>4.619190312822957</v>
          </cell>
          <cell r="I15">
            <v>0.5002147148068274</v>
          </cell>
          <cell r="J15">
            <v>0.896611281257521</v>
          </cell>
        </row>
        <row r="16">
          <cell r="D16">
            <v>95.66313431235142</v>
          </cell>
          <cell r="E16">
            <v>2.7625577673778747</v>
          </cell>
          <cell r="F16">
            <v>13.84581069327672</v>
          </cell>
          <cell r="G16">
            <v>4.5483741244026294</v>
          </cell>
          <cell r="I16">
            <v>0.4021435184752214</v>
          </cell>
          <cell r="J16">
            <v>0.7014131136195721</v>
          </cell>
        </row>
        <row r="17">
          <cell r="D17">
            <v>89.15963924358665</v>
          </cell>
          <cell r="E17">
            <v>4.879174711653771</v>
          </cell>
          <cell r="F17">
            <v>14.025787945715436</v>
          </cell>
          <cell r="G17">
            <v>4.380973547619378</v>
          </cell>
          <cell r="I17">
            <v>0.3981979228885092</v>
          </cell>
          <cell r="J17">
            <v>1.0001250156269532</v>
          </cell>
        </row>
        <row r="18">
          <cell r="D18">
            <v>93.38293238953104</v>
          </cell>
          <cell r="E18">
            <v>7.175064926042296</v>
          </cell>
          <cell r="F18">
            <v>13.886759006581512</v>
          </cell>
          <cell r="G18">
            <v>4.144655674547664</v>
          </cell>
          <cell r="I18">
            <v>0.4036049258146628</v>
          </cell>
          <cell r="J18">
            <v>0.9172839223060518</v>
          </cell>
        </row>
        <row r="19">
          <cell r="D19">
            <v>94.19673351460641</v>
          </cell>
          <cell r="E19">
            <v>9.597731437394469</v>
          </cell>
          <cell r="F19">
            <v>13.777580265075668</v>
          </cell>
          <cell r="G19">
            <v>3.891336230186298</v>
          </cell>
          <cell r="I19">
            <v>0.3995659261075468</v>
          </cell>
          <cell r="J19">
            <v>0.9081043775171519</v>
          </cell>
        </row>
        <row r="20">
          <cell r="D20">
            <v>91.44044310280297</v>
          </cell>
          <cell r="E20">
            <v>10.767435080371454</v>
          </cell>
          <cell r="F20">
            <v>13.93455084574432</v>
          </cell>
          <cell r="G20">
            <v>3.6871397443673204</v>
          </cell>
          <cell r="I20">
            <v>0.40433991508861783</v>
          </cell>
          <cell r="J20">
            <v>1.0782397735696476</v>
          </cell>
        </row>
        <row r="21">
          <cell r="D21">
            <v>89.33226498943014</v>
          </cell>
          <cell r="E21">
            <v>14.75019795749128</v>
          </cell>
          <cell r="F21">
            <v>13.500586523294306</v>
          </cell>
          <cell r="G21">
            <v>3.5438092910621846</v>
          </cell>
          <cell r="I21">
            <v>0.39101552953722424</v>
          </cell>
          <cell r="J21">
            <v>1.0397458399058008</v>
          </cell>
        </row>
        <row r="22">
          <cell r="D22">
            <v>83.63059032821953</v>
          </cell>
          <cell r="E22">
            <v>18.95571255215575</v>
          </cell>
          <cell r="F22">
            <v>12.926323739933077</v>
          </cell>
          <cell r="G22">
            <v>3.4550556370374927</v>
          </cell>
          <cell r="I22">
            <v>0.4391242106742313</v>
          </cell>
          <cell r="J22">
            <v>0.8244381405724424</v>
          </cell>
        </row>
        <row r="23">
          <cell r="D23">
            <v>79.40222939091926</v>
          </cell>
          <cell r="E23">
            <v>22.834072452179104</v>
          </cell>
          <cell r="F23">
            <v>12.924573632623954</v>
          </cell>
          <cell r="G23">
            <v>3.3874572762930173</v>
          </cell>
          <cell r="I23">
            <v>0.40005913917709574</v>
          </cell>
          <cell r="J23">
            <v>0.8373411721732777</v>
          </cell>
        </row>
        <row r="24">
          <cell r="D24">
            <v>73.68344279184662</v>
          </cell>
          <cell r="E24">
            <v>26.61671814446371</v>
          </cell>
          <cell r="F24">
            <v>12.742351025892813</v>
          </cell>
          <cell r="G24">
            <v>3.374076179647527</v>
          </cell>
          <cell r="I24">
            <v>0.39623064068771857</v>
          </cell>
          <cell r="J24">
            <v>0.8965321205230244</v>
          </cell>
        </row>
        <row r="25">
          <cell r="D25">
            <v>70.29678173244154</v>
          </cell>
          <cell r="E25">
            <v>31.201474987943172</v>
          </cell>
          <cell r="F25">
            <v>13.004252967260904</v>
          </cell>
          <cell r="G25">
            <v>3.3984558719969957</v>
          </cell>
          <cell r="I25">
            <v>0.4028902252173431</v>
          </cell>
          <cell r="J25">
            <v>0.9879645081026175</v>
          </cell>
        </row>
        <row r="26">
          <cell r="D26">
            <v>66.65286369267935</v>
          </cell>
          <cell r="E26">
            <v>37.22626804542454</v>
          </cell>
          <cell r="F26">
            <v>13.134976813850761</v>
          </cell>
          <cell r="G26">
            <v>3.45129216240459</v>
          </cell>
          <cell r="I26">
            <v>0.3977186183085958</v>
          </cell>
          <cell r="J26">
            <v>0.914113933690998</v>
          </cell>
        </row>
        <row r="27">
          <cell r="D27">
            <v>62.72960717533275</v>
          </cell>
          <cell r="E27">
            <v>45.17106002532856</v>
          </cell>
          <cell r="F27">
            <v>13.480865196715675</v>
          </cell>
          <cell r="G27">
            <v>3.504902166346565</v>
          </cell>
          <cell r="I27">
            <v>0.403244569015265</v>
          </cell>
          <cell r="J27">
            <v>0.8760619962594248</v>
          </cell>
        </row>
        <row r="28">
          <cell r="D28">
            <v>60.04740179645885</v>
          </cell>
          <cell r="E28">
            <v>45.69382217401963</v>
          </cell>
          <cell r="F28">
            <v>13.567124175673484</v>
          </cell>
          <cell r="G28">
            <v>3.5777702980664947</v>
          </cell>
          <cell r="I28">
            <v>0.4147213396799207</v>
          </cell>
          <cell r="J28">
            <v>1.0050321835354932</v>
          </cell>
        </row>
        <row r="29">
          <cell r="D29">
            <v>62.37868565807548</v>
          </cell>
          <cell r="E29">
            <v>47.709123408181085</v>
          </cell>
          <cell r="F29">
            <v>13.831749065089538</v>
          </cell>
          <cell r="G29">
            <v>3.632353667979111</v>
          </cell>
          <cell r="I29">
            <v>0.44878246756117607</v>
          </cell>
          <cell r="J29">
            <v>0.8555251149074974</v>
          </cell>
        </row>
        <row r="30">
          <cell r="D30">
            <v>62.06601326218578</v>
          </cell>
          <cell r="E30">
            <v>48.962276702813234</v>
          </cell>
          <cell r="F30">
            <v>14.258506413735965</v>
          </cell>
          <cell r="G30">
            <v>3.685928961191082</v>
          </cell>
          <cell r="I30">
            <v>0.43693390162531376</v>
          </cell>
          <cell r="J30">
            <v>0.8194232331106314</v>
          </cell>
        </row>
        <row r="31">
          <cell r="D31">
            <v>62.75317304421732</v>
          </cell>
          <cell r="E31">
            <v>48.19616563301016</v>
          </cell>
          <cell r="F31">
            <v>12.831592933268107</v>
          </cell>
          <cell r="G31">
            <v>3.540118420648333</v>
          </cell>
          <cell r="I31">
            <v>0.42378542120212576</v>
          </cell>
          <cell r="J31">
            <v>0.664711375281982</v>
          </cell>
        </row>
        <row r="32">
          <cell r="D32">
            <v>64.37722377911567</v>
          </cell>
          <cell r="E32">
            <v>49.59341467705052</v>
          </cell>
          <cell r="F32">
            <v>13.596759912309821</v>
          </cell>
          <cell r="G32">
            <v>3.6391150776390067</v>
          </cell>
          <cell r="I32">
            <v>0.42037485869525926</v>
          </cell>
          <cell r="J32">
            <v>0.6893023659480755</v>
          </cell>
        </row>
        <row r="33">
          <cell r="D33">
            <v>63.57527762292166</v>
          </cell>
          <cell r="E33">
            <v>50.30546011132458</v>
          </cell>
          <cell r="F33">
            <v>14.012804617089309</v>
          </cell>
          <cell r="G33">
            <v>3.651711649434107</v>
          </cell>
          <cell r="I33">
            <v>0.4185075095534038</v>
          </cell>
          <cell r="J33">
            <v>0.7285803747846923</v>
          </cell>
        </row>
        <row r="34">
          <cell r="D34">
            <v>64.21791190795518</v>
          </cell>
          <cell r="E34">
            <v>51.78858206108356</v>
          </cell>
          <cell r="F34">
            <v>15.128896220202652</v>
          </cell>
          <cell r="G34">
            <v>3.5852715224470013</v>
          </cell>
          <cell r="I34">
            <v>0.15547428973873115</v>
          </cell>
          <cell r="J34">
            <v>0.7383046656230663</v>
          </cell>
        </row>
        <row r="35">
          <cell r="D35">
            <v>63.81950700041314</v>
          </cell>
          <cell r="E35">
            <v>54.452517723002444</v>
          </cell>
          <cell r="F35">
            <v>15.753453831270715</v>
          </cell>
          <cell r="G35">
            <v>3.69834491146763</v>
          </cell>
          <cell r="I35">
            <v>0.15235915933457572</v>
          </cell>
          <cell r="J35">
            <v>0.7895506231832473</v>
          </cell>
        </row>
        <row r="36">
          <cell r="D36">
            <v>64.36704447748964</v>
          </cell>
          <cell r="E36">
            <v>56.16414613036943</v>
          </cell>
          <cell r="F36">
            <v>15.889952677520766</v>
          </cell>
          <cell r="G36">
            <v>3.8122598844401296</v>
          </cell>
          <cell r="I36">
            <v>0.19511723161687924</v>
          </cell>
          <cell r="J36">
            <v>0.9541132907810779</v>
          </cell>
        </row>
        <row r="37">
          <cell r="D37">
            <v>64.92004666358295</v>
          </cell>
          <cell r="E37">
            <v>57.59029400841095</v>
          </cell>
          <cell r="F37">
            <v>16.330393118323435</v>
          </cell>
          <cell r="G37">
            <v>3.964272069974744</v>
          </cell>
          <cell r="I37">
            <v>0.28136890055123964</v>
          </cell>
          <cell r="J37">
            <v>0.9009726860491526</v>
          </cell>
        </row>
        <row r="38">
          <cell r="D38">
            <v>65.02252374983303</v>
          </cell>
          <cell r="E38">
            <v>57.43688275712743</v>
          </cell>
          <cell r="F38">
            <v>16.434809560993003</v>
          </cell>
          <cell r="G38">
            <v>3.9850033739534467</v>
          </cell>
          <cell r="I38">
            <v>0.700403162051121</v>
          </cell>
          <cell r="J38">
            <v>0.9699484139439976</v>
          </cell>
        </row>
        <row r="39">
          <cell r="D39">
            <v>64.87859392646129</v>
          </cell>
          <cell r="E39">
            <v>60.650121015742954</v>
          </cell>
          <cell r="F39">
            <v>17.326930597684747</v>
          </cell>
          <cell r="G39">
            <v>3.7459199424737206</v>
          </cell>
          <cell r="I39">
            <v>0.5968190658656615</v>
          </cell>
          <cell r="J39">
            <v>0.9476709987081696</v>
          </cell>
        </row>
        <row r="40">
          <cell r="D40">
            <v>64.93017592687951</v>
          </cell>
          <cell r="E40">
            <v>62.028913546154165</v>
          </cell>
          <cell r="F40">
            <v>17.078288523432843</v>
          </cell>
          <cell r="G40">
            <v>3.635677818581656</v>
          </cell>
          <cell r="I40">
            <v>0.5843114976609695</v>
          </cell>
          <cell r="J40">
            <v>0.938212711431773</v>
          </cell>
        </row>
        <row r="41">
          <cell r="D41">
            <v>66.28984697499467</v>
          </cell>
          <cell r="E41">
            <v>63.75601446211367</v>
          </cell>
          <cell r="F41">
            <v>16.335837795050608</v>
          </cell>
          <cell r="G41">
            <v>3.496016603092386</v>
          </cell>
          <cell r="I41">
            <v>0.5551750967052513</v>
          </cell>
          <cell r="J41">
            <v>1.0560261752749887</v>
          </cell>
        </row>
        <row r="42">
          <cell r="D42">
            <v>65.52551427338491</v>
          </cell>
          <cell r="E42">
            <v>62.48064373548326</v>
          </cell>
          <cell r="F42">
            <v>15.796163887488714</v>
          </cell>
          <cell r="G42">
            <v>3.3695704139603024</v>
          </cell>
          <cell r="I42">
            <v>0.5919839919787949</v>
          </cell>
          <cell r="J42">
            <v>1.1114911443194362</v>
          </cell>
        </row>
        <row r="43">
          <cell r="D43">
            <v>64.45732813269488</v>
          </cell>
          <cell r="E43">
            <v>62.17845172362239</v>
          </cell>
          <cell r="F43">
            <v>15.458258142811601</v>
          </cell>
          <cell r="G43">
            <v>3.290723650608788</v>
          </cell>
          <cell r="I43">
            <v>0.997569712423651</v>
          </cell>
          <cell r="J43">
            <v>0.9396659798422986</v>
          </cell>
        </row>
        <row r="44">
          <cell r="D44">
            <v>63.20464560023962</v>
          </cell>
          <cell r="E44">
            <v>62.460366214613664</v>
          </cell>
          <cell r="F44">
            <v>15.43625034660288</v>
          </cell>
          <cell r="G44">
            <v>3.2826711353373477</v>
          </cell>
          <cell r="I44">
            <v>0.9593838656276689</v>
          </cell>
          <cell r="J44">
            <v>1.0629455984736222</v>
          </cell>
        </row>
        <row r="45">
          <cell r="D45">
            <v>60.84966160604143</v>
          </cell>
          <cell r="E45">
            <v>60.4700640685185</v>
          </cell>
          <cell r="F45">
            <v>15.193171795960033</v>
          </cell>
          <cell r="G45">
            <v>3.086430379979957</v>
          </cell>
          <cell r="I45">
            <v>0.7692404243112072</v>
          </cell>
          <cell r="J45">
            <v>1.0026061183264539</v>
          </cell>
        </row>
        <row r="46">
          <cell r="D46">
            <v>61.532761976926274</v>
          </cell>
          <cell r="E46">
            <v>59.5470885763998</v>
          </cell>
          <cell r="F46">
            <v>15.62052014125288</v>
          </cell>
          <cell r="G46">
            <v>3.3156366926782384</v>
          </cell>
          <cell r="I46">
            <v>0.6549039443142962</v>
          </cell>
          <cell r="J46">
            <v>0.8873281524957074</v>
          </cell>
        </row>
        <row r="47">
          <cell r="D47">
            <v>62.95938813956865</v>
          </cell>
          <cell r="E47">
            <v>58.791970000902744</v>
          </cell>
          <cell r="F47">
            <v>15.26648534447876</v>
          </cell>
          <cell r="G47">
            <v>3.246217617184015</v>
          </cell>
          <cell r="I47">
            <v>0.6338313693194979</v>
          </cell>
          <cell r="J47">
            <v>1.0504875563981682</v>
          </cell>
        </row>
        <row r="48">
          <cell r="D48">
            <v>62.114513082507614</v>
          </cell>
          <cell r="E48">
            <v>57.81151294457713</v>
          </cell>
          <cell r="F48">
            <v>13.734948114485208</v>
          </cell>
          <cell r="G48">
            <v>3.098389319571422</v>
          </cell>
          <cell r="I48">
            <v>0.6577409565804733</v>
          </cell>
          <cell r="J48">
            <v>1.166872512115619</v>
          </cell>
        </row>
        <row r="49">
          <cell r="D49">
            <v>61.12388906569996</v>
          </cell>
          <cell r="E49">
            <v>55.838494468959496</v>
          </cell>
          <cell r="F49">
            <v>13.689981214310011</v>
          </cell>
          <cell r="G49">
            <v>2.9690473076959263</v>
          </cell>
          <cell r="I49">
            <v>0.6202170014726829</v>
          </cell>
          <cell r="J49">
            <v>0.9325719368889112</v>
          </cell>
        </row>
        <row r="50">
          <cell r="D50">
            <v>65.03478114378288</v>
          </cell>
          <cell r="E50">
            <v>52.62932885823889</v>
          </cell>
          <cell r="F50">
            <v>13.357732481900483</v>
          </cell>
          <cell r="G50">
            <v>2.7505060588692714</v>
          </cell>
          <cell r="I50">
            <v>0.6114458961753272</v>
          </cell>
          <cell r="J50">
            <v>0.9894256464566221</v>
          </cell>
        </row>
        <row r="51">
          <cell r="D51">
            <v>63.36281051264085</v>
          </cell>
          <cell r="E51">
            <v>49.63848129761615</v>
          </cell>
          <cell r="F51">
            <v>12.950730203184166</v>
          </cell>
          <cell r="G51">
            <v>2.7120093938684944</v>
          </cell>
          <cell r="I51">
            <v>0.5877490069257602</v>
          </cell>
          <cell r="J51">
            <v>0.91557162219685</v>
          </cell>
        </row>
        <row r="52">
          <cell r="D52">
            <v>65.91504500365609</v>
          </cell>
          <cell r="E52">
            <v>48.34200551662854</v>
          </cell>
          <cell r="F52">
            <v>12.629917539917304</v>
          </cell>
          <cell r="G52">
            <v>2.9074357457650777</v>
          </cell>
          <cell r="I52">
            <v>0.7117739234092398</v>
          </cell>
          <cell r="J52">
            <v>1.033944767899935</v>
          </cell>
        </row>
        <row r="53">
          <cell r="D53">
            <v>65.87858677939016</v>
          </cell>
          <cell r="E53">
            <v>46.680634209498045</v>
          </cell>
          <cell r="F53">
            <v>12.230988333567467</v>
          </cell>
          <cell r="G53">
            <v>2.8592263587634767</v>
          </cell>
          <cell r="I53">
            <v>0.6547683412534935</v>
          </cell>
          <cell r="J53">
            <v>1.082611662646743</v>
          </cell>
        </row>
        <row r="54">
          <cell r="D54">
            <v>66.62762677730653</v>
          </cell>
          <cell r="E54">
            <v>45.754829351397895</v>
          </cell>
          <cell r="F54">
            <v>12.537786981289965</v>
          </cell>
          <cell r="G54">
            <v>2.676476671207229</v>
          </cell>
          <cell r="I54">
            <v>0.6607651813552372</v>
          </cell>
          <cell r="J54">
            <v>1.1068749948780134</v>
          </cell>
        </row>
        <row r="55">
          <cell r="D55">
            <v>67.99687303046426</v>
          </cell>
          <cell r="E55">
            <v>43.720153916913574</v>
          </cell>
          <cell r="F55">
            <v>12.031246551735606</v>
          </cell>
          <cell r="G55">
            <v>2.6238094905764267</v>
          </cell>
          <cell r="I55">
            <v>0.7002593367177187</v>
          </cell>
          <cell r="J55">
            <v>1.155957177399869</v>
          </cell>
        </row>
        <row r="56">
          <cell r="D56">
            <v>68.18527551833498</v>
          </cell>
          <cell r="E56">
            <v>43.38863327833308</v>
          </cell>
          <cell r="F56">
            <v>12.18251338916062</v>
          </cell>
          <cell r="G56">
            <v>2.9661834773270463</v>
          </cell>
          <cell r="I56">
            <v>0.7993338357073819</v>
          </cell>
          <cell r="J56">
            <v>1.297089261605542</v>
          </cell>
        </row>
        <row r="57">
          <cell r="D57">
            <v>69.23852469465871</v>
          </cell>
          <cell r="E57">
            <v>42.533907579217725</v>
          </cell>
          <cell r="F57">
            <v>12.293805242579719</v>
          </cell>
          <cell r="G57">
            <v>2.964378779345804</v>
          </cell>
          <cell r="I57">
            <v>0.8522761941262864</v>
          </cell>
          <cell r="J57">
            <v>1.2898645808815647</v>
          </cell>
        </row>
        <row r="58">
          <cell r="D58">
            <v>69.7989610007081</v>
          </cell>
          <cell r="E58">
            <v>41.3991893343331</v>
          </cell>
          <cell r="F58">
            <v>12.383893513958403</v>
          </cell>
          <cell r="G58">
            <v>2.7424409793305173</v>
          </cell>
          <cell r="I58">
            <v>0.6521854482515776</v>
          </cell>
          <cell r="J58">
            <v>1.251827188181671</v>
          </cell>
        </row>
        <row r="59">
          <cell r="D59">
            <v>69.26363883641949</v>
          </cell>
          <cell r="E59">
            <v>40.44697337757046</v>
          </cell>
          <cell r="F59">
            <v>13.091696213247092</v>
          </cell>
          <cell r="G59">
            <v>2.968534714254923</v>
          </cell>
          <cell r="I59">
            <v>0.6732254383960654</v>
          </cell>
          <cell r="J59">
            <v>1.4294693663271743</v>
          </cell>
        </row>
        <row r="60">
          <cell r="D60">
            <v>68.66380297734909</v>
          </cell>
          <cell r="E60">
            <v>37.681702135055765</v>
          </cell>
          <cell r="F60">
            <v>13.141007787852123</v>
          </cell>
          <cell r="G60">
            <v>2.946825926332286</v>
          </cell>
          <cell r="I60">
            <v>0.7066951522494208</v>
          </cell>
          <cell r="J60">
            <v>1.3816019443628815</v>
          </cell>
        </row>
        <row r="61">
          <cell r="D61">
            <v>68.41831249002126</v>
          </cell>
          <cell r="E61">
            <v>36.687491825096636</v>
          </cell>
          <cell r="F61">
            <v>13.165720944776488</v>
          </cell>
          <cell r="G61">
            <v>2.8708589609299064</v>
          </cell>
          <cell r="I61">
            <v>0.7636802156922223</v>
          </cell>
          <cell r="J61">
            <v>1.305734305386161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2"/>
  <sheetViews>
    <sheetView tabSelected="1" zoomScalePageLayoutView="0" workbookViewId="0" topLeftCell="A1">
      <selection activeCell="A1" sqref="A1"/>
    </sheetView>
  </sheetViews>
  <sheetFormatPr defaultColWidth="9.28125" defaultRowHeight="12.75"/>
  <cols>
    <col min="1" max="1" width="11.28125" style="4" customWidth="1"/>
    <col min="2" max="16384" width="9.28125" style="4" customWidth="1"/>
  </cols>
  <sheetData>
    <row r="2" spans="1:2" ht="12.75">
      <c r="A2" s="2" t="s">
        <v>10</v>
      </c>
      <c r="B2" s="3" t="s">
        <v>12</v>
      </c>
    </row>
    <row r="3" spans="1:2" ht="12.75">
      <c r="A3" s="2"/>
      <c r="B3" s="2"/>
    </row>
    <row r="4" spans="1:2" ht="12.75">
      <c r="A4" s="2" t="s">
        <v>11</v>
      </c>
      <c r="B4" s="5" t="s">
        <v>13</v>
      </c>
    </row>
    <row r="5" ht="12.75">
      <c r="B5" s="5" t="s">
        <v>14</v>
      </c>
    </row>
    <row r="6" ht="12.75">
      <c r="B6" s="5" t="s">
        <v>15</v>
      </c>
    </row>
    <row r="7" ht="12.75">
      <c r="B7" s="5" t="s">
        <v>53</v>
      </c>
    </row>
    <row r="8" ht="12.75">
      <c r="B8" s="5" t="s">
        <v>16</v>
      </c>
    </row>
    <row r="9" ht="12.75">
      <c r="B9" s="5" t="s">
        <v>17</v>
      </c>
    </row>
    <row r="10" ht="12.75">
      <c r="B10" s="5" t="s">
        <v>18</v>
      </c>
    </row>
    <row r="11" ht="12.75">
      <c r="B11" s="5" t="s">
        <v>19</v>
      </c>
    </row>
    <row r="12" ht="12.75">
      <c r="B12" s="5" t="s">
        <v>20</v>
      </c>
    </row>
  </sheetData>
  <sheetProtection/>
  <hyperlinks>
    <hyperlink ref="B4" location="'Caloric sweeteners'!A1" display="Total caloric sweeteners - Sugar, corn sweeteners, honey, and syrup"/>
    <hyperlink ref="B5" location="'Cane and beet sugar'!A1" display="Cane and beet sugar"/>
    <hyperlink ref="B6" location="'Corn sweeteners'!A1" display="Total corn sweeteners"/>
    <hyperlink ref="B7" location="'High fructose corn syrup'!A1" display="High fructose corn syrup"/>
    <hyperlink ref="B8" location="Glucose!A1" display="Glucose"/>
    <hyperlink ref="B9" location="Dextrose!A1" display="Dextrose"/>
    <hyperlink ref="B10:B12" location="Candy!A1" display="Candy!A1"/>
    <hyperlink ref="B10" location="'Total honey and syrup'!A1" display="Honey and edible syrups"/>
    <hyperlink ref="B11" location="Honey!A1" display="Honey"/>
    <hyperlink ref="B12" location="'Edible syrups'!A1" display="Edible syrups"/>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AA66"/>
  <sheetViews>
    <sheetView zoomScalePageLayoutView="0" workbookViewId="0" topLeftCell="A1">
      <pane ySplit="6" topLeftCell="A7" activePane="bottomLeft" state="frozen"/>
      <selection pane="topLeft" activeCell="A1" sqref="A1"/>
      <selection pane="bottomLeft" activeCell="A1" sqref="A1:K1"/>
    </sheetView>
  </sheetViews>
  <sheetFormatPr defaultColWidth="10.7109375" defaultRowHeight="12" customHeight="1"/>
  <cols>
    <col min="1" max="10" width="10.7109375" style="1" customWidth="1"/>
    <col min="11" max="11" width="11.7109375" style="1" customWidth="1"/>
    <col min="12" max="16384" width="10.7109375" style="1" customWidth="1"/>
  </cols>
  <sheetData>
    <row r="1" spans="1:11" ht="12" customHeight="1" thickBot="1">
      <c r="A1" s="88" t="s">
        <v>46</v>
      </c>
      <c r="B1" s="88"/>
      <c r="C1" s="88"/>
      <c r="D1" s="88"/>
      <c r="E1" s="88"/>
      <c r="F1" s="88"/>
      <c r="G1" s="88"/>
      <c r="H1" s="88"/>
      <c r="I1" s="88"/>
      <c r="J1" s="88"/>
      <c r="K1" s="88"/>
    </row>
    <row r="2" spans="1:11" ht="12" customHeight="1" thickTop="1">
      <c r="A2" s="81" t="s">
        <v>0</v>
      </c>
      <c r="B2" s="83" t="s">
        <v>7</v>
      </c>
      <c r="C2" s="83" t="s">
        <v>1</v>
      </c>
      <c r="D2" s="83" t="s">
        <v>8</v>
      </c>
      <c r="E2" s="99" t="s">
        <v>51</v>
      </c>
      <c r="F2" s="83" t="s">
        <v>9</v>
      </c>
      <c r="G2" s="74" t="s">
        <v>21</v>
      </c>
      <c r="H2" s="85"/>
      <c r="I2" s="85"/>
      <c r="J2" s="74" t="s">
        <v>28</v>
      </c>
      <c r="K2" s="74" t="s">
        <v>29</v>
      </c>
    </row>
    <row r="3" spans="1:11" ht="12" customHeight="1">
      <c r="A3" s="81"/>
      <c r="B3" s="83"/>
      <c r="C3" s="83"/>
      <c r="D3" s="83"/>
      <c r="E3" s="92"/>
      <c r="F3" s="83"/>
      <c r="G3" s="75"/>
      <c r="H3" s="85"/>
      <c r="I3" s="85"/>
      <c r="J3" s="75"/>
      <c r="K3" s="75"/>
    </row>
    <row r="4" spans="1:11" ht="12" customHeight="1">
      <c r="A4" s="81"/>
      <c r="B4" s="83"/>
      <c r="C4" s="83"/>
      <c r="D4" s="83"/>
      <c r="E4" s="92"/>
      <c r="F4" s="83"/>
      <c r="G4" s="75"/>
      <c r="H4" s="85"/>
      <c r="I4" s="85"/>
      <c r="J4" s="75"/>
      <c r="K4" s="75"/>
    </row>
    <row r="5" spans="1:11" ht="12" customHeight="1">
      <c r="A5" s="82"/>
      <c r="B5" s="84"/>
      <c r="C5" s="84"/>
      <c r="D5" s="84"/>
      <c r="E5" s="93"/>
      <c r="F5" s="84"/>
      <c r="G5" s="76"/>
      <c r="H5" s="86"/>
      <c r="I5" s="86"/>
      <c r="J5" s="76"/>
      <c r="K5" s="76"/>
    </row>
    <row r="6" spans="1:27" ht="12" customHeight="1">
      <c r="A6" s="20"/>
      <c r="B6" s="35" t="s">
        <v>31</v>
      </c>
      <c r="C6" s="35" t="s">
        <v>31</v>
      </c>
      <c r="D6" s="35" t="s">
        <v>31</v>
      </c>
      <c r="E6" s="35" t="s">
        <v>31</v>
      </c>
      <c r="F6" s="35" t="s">
        <v>32</v>
      </c>
      <c r="G6" s="35" t="s">
        <v>31</v>
      </c>
      <c r="H6" s="35" t="s">
        <v>33</v>
      </c>
      <c r="I6" s="35" t="s">
        <v>34</v>
      </c>
      <c r="J6" s="35" t="s">
        <v>35</v>
      </c>
      <c r="K6" s="35" t="s">
        <v>37</v>
      </c>
      <c r="L6" s="19"/>
      <c r="M6" s="19"/>
      <c r="N6" s="19"/>
      <c r="O6" s="19"/>
      <c r="P6" s="19"/>
      <c r="Q6" s="19"/>
      <c r="R6" s="19"/>
      <c r="S6" s="19"/>
      <c r="T6" s="19"/>
      <c r="U6" s="19"/>
      <c r="V6" s="19"/>
      <c r="W6" s="19"/>
      <c r="X6" s="19"/>
      <c r="Y6" s="19"/>
      <c r="Z6" s="19"/>
      <c r="AA6" s="19"/>
    </row>
    <row r="7" spans="1:27" ht="12" customHeight="1">
      <c r="A7" s="7">
        <v>1970</v>
      </c>
      <c r="B7" s="8">
        <f>SUM('Corn sweeteners'!B7,'Total honey and syrup'!B7,'Cane and beet sugar'!B7)</f>
        <v>119.14964249583258</v>
      </c>
      <c r="C7" s="8">
        <f>SUM('Corn sweeteners'!C7,'Total honey and syrup'!C7,'Cane and beet sugar'!D7)</f>
        <v>119.14964249583258</v>
      </c>
      <c r="D7" s="8">
        <f>SUM('Corn sweeteners'!D7,'Total honey and syrup'!D7,'Cane and beet sugar'!F7)</f>
        <v>106.043181821291</v>
      </c>
      <c r="E7" s="8">
        <f>SUM('Corn sweeteners'!E7,'Total honey and syrup'!E7,'Cane and beet sugar'!H7)</f>
        <v>106.043181821291</v>
      </c>
      <c r="F7" s="8">
        <f aca="true" t="shared" si="0" ref="F7:F48">100-(G7/B7*100)</f>
        <v>41.046824362255464</v>
      </c>
      <c r="G7" s="8">
        <f>SUM('Corn sweeteners'!G7,'Total honey and syrup'!G7,'Cane and beet sugar'!K7)</f>
        <v>70.24249801231288</v>
      </c>
      <c r="H7" s="8">
        <f>SUM('Corn sweeteners'!H7,'Total honey and syrup'!H7,'Cane and beet sugar'!L7)</f>
        <v>3.079123200539742</v>
      </c>
      <c r="I7" s="8">
        <f>SUM('Corn sweeteners'!I7,'Total honey and syrup'!I7,'Cane and beet sugar'!M7)</f>
        <v>87.29160317370143</v>
      </c>
      <c r="J7" s="8">
        <f>SUM('Corn sweeteners'!J7,'Total honey and syrup'!J7,'Cane and beet sugar'!P7)</f>
        <v>332.5394406617197</v>
      </c>
      <c r="K7" s="8">
        <f>SUM('Corn sweeteners'!K7,'Total honey and syrup'!K7,'Cane and beet sugar'!Q7)</f>
        <v>20.783715041357482</v>
      </c>
      <c r="L7" s="6"/>
      <c r="M7" s="6"/>
      <c r="N7" s="6"/>
      <c r="O7" s="6"/>
      <c r="P7" s="6"/>
      <c r="Q7" s="6"/>
      <c r="R7" s="6"/>
      <c r="S7" s="6"/>
      <c r="T7" s="6"/>
      <c r="U7" s="6"/>
      <c r="V7" s="6"/>
      <c r="W7" s="6"/>
      <c r="X7" s="6"/>
      <c r="Y7" s="6"/>
      <c r="Z7" s="6"/>
      <c r="AA7" s="6"/>
    </row>
    <row r="8" spans="1:27" ht="12" customHeight="1">
      <c r="A8" s="11">
        <v>1971</v>
      </c>
      <c r="B8" s="12">
        <f>SUM('Corn sweeteners'!B8,'Total honey and syrup'!B8,'Cane and beet sugar'!B8)</f>
        <v>120.17966888313481</v>
      </c>
      <c r="C8" s="12">
        <f>SUM('Corn sweeteners'!C8,'Total honey and syrup'!C8,'Cane and beet sugar'!D8)</f>
        <v>120.17966888313481</v>
      </c>
      <c r="D8" s="12">
        <f>SUM('Corn sweeteners'!D8,'Total honey and syrup'!D8,'Cane and beet sugar'!F8)</f>
        <v>106.95990530598999</v>
      </c>
      <c r="E8" s="33">
        <f>SUM('Corn sweeteners'!E8,'Total honey and syrup'!E8,'Cane and beet sugar'!H8)</f>
        <v>106.95990530598999</v>
      </c>
      <c r="F8" s="12">
        <f t="shared" si="0"/>
        <v>41.06350311893945</v>
      </c>
      <c r="G8" s="12">
        <f>SUM('Corn sweeteners'!G8,'Total honey and syrup'!G8,'Cane and beet sugar'!K8)</f>
        <v>70.82968680297765</v>
      </c>
      <c r="H8" s="12">
        <f>SUM('Corn sweeteners'!H8,'Total honey and syrup'!H8,'Cane and beet sugar'!L8)</f>
        <v>3.104862983144226</v>
      </c>
      <c r="I8" s="12">
        <f>SUM('Corn sweeteners'!I8,'Total honey and syrup'!I8,'Cane and beet sugar'!M8)</f>
        <v>88.02131314064722</v>
      </c>
      <c r="J8" s="12">
        <f>SUM('Corn sweeteners'!J8,'Total honey and syrup'!J8,'Cane and beet sugar'!P8)</f>
        <v>335.31928815484656</v>
      </c>
      <c r="K8" s="12">
        <f>SUM('Corn sweeteners'!K8,'Total honey and syrup'!K8,'Cane and beet sugar'!Q8)</f>
        <v>20.95745550967791</v>
      </c>
      <c r="L8" s="6"/>
      <c r="M8" s="6"/>
      <c r="N8" s="6"/>
      <c r="O8" s="6"/>
      <c r="P8" s="6"/>
      <c r="Q8" s="6"/>
      <c r="R8" s="6"/>
      <c r="S8" s="6"/>
      <c r="T8" s="6"/>
      <c r="U8" s="6"/>
      <c r="V8" s="6"/>
      <c r="W8" s="6"/>
      <c r="X8" s="6"/>
      <c r="Y8" s="6"/>
      <c r="Z8" s="6"/>
      <c r="AA8" s="6"/>
    </row>
    <row r="9" spans="1:27" ht="12" customHeight="1">
      <c r="A9" s="11">
        <v>1972</v>
      </c>
      <c r="B9" s="12">
        <f>SUM('Corn sweeteners'!B9,'Total honey and syrup'!B9,'Cane and beet sugar'!B9)</f>
        <v>121.54124713538856</v>
      </c>
      <c r="C9" s="12">
        <f>SUM('Corn sweeteners'!C9,'Total honey and syrup'!C9,'Cane and beet sugar'!D9)</f>
        <v>121.54124713538856</v>
      </c>
      <c r="D9" s="12">
        <f>SUM('Corn sweeteners'!D9,'Total honey and syrup'!D9,'Cane and beet sugar'!F9)</f>
        <v>108.17170995049581</v>
      </c>
      <c r="E9" s="33">
        <f>SUM('Corn sweeteners'!E9,'Total honey and syrup'!E9,'Cane and beet sugar'!H9)</f>
        <v>108.17170995049581</v>
      </c>
      <c r="F9" s="12">
        <f t="shared" si="0"/>
        <v>41.051864862119714</v>
      </c>
      <c r="G9" s="12">
        <f>SUM('Corn sweeteners'!G9,'Total honey and syrup'!G9,'Cane and beet sugar'!K9)</f>
        <v>71.6462986096339</v>
      </c>
      <c r="H9" s="12">
        <f>SUM('Corn sweeteners'!H9,'Total honey and syrup'!H9,'Cane and beet sugar'!L9)</f>
        <v>3.140659665079842</v>
      </c>
      <c r="I9" s="12">
        <f>SUM('Corn sweeteners'!I9,'Total honey and syrup'!I9,'Cane and beet sugar'!M9)</f>
        <v>89.036131175181</v>
      </c>
      <c r="J9" s="12">
        <f>SUM('Corn sweeteners'!J9,'Total honey and syrup'!J9,'Cane and beet sugar'!P9)</f>
        <v>339.1852616197371</v>
      </c>
      <c r="K9" s="12">
        <f>SUM('Corn sweeteners'!K9,'Total honey and syrup'!K9,'Cane and beet sugar'!Q9)</f>
        <v>21.19907885123357</v>
      </c>
      <c r="L9" s="6"/>
      <c r="M9" s="6"/>
      <c r="N9" s="6"/>
      <c r="O9" s="6"/>
      <c r="P9" s="6"/>
      <c r="Q9" s="6"/>
      <c r="R9" s="6"/>
      <c r="S9" s="6"/>
      <c r="T9" s="6"/>
      <c r="U9" s="6"/>
      <c r="V9" s="6"/>
      <c r="W9" s="6"/>
      <c r="X9" s="6"/>
      <c r="Y9" s="6"/>
      <c r="Z9" s="6"/>
      <c r="AA9" s="6"/>
    </row>
    <row r="10" spans="1:27" ht="12" customHeight="1">
      <c r="A10" s="11">
        <v>1973</v>
      </c>
      <c r="B10" s="12">
        <f>SUM('Corn sweeteners'!B10,'Total honey and syrup'!B10,'Cane and beet sugar'!B10)</f>
        <v>121.95520074484239</v>
      </c>
      <c r="C10" s="12">
        <f>SUM('Corn sweeteners'!C10,'Total honey and syrup'!C10,'Cane and beet sugar'!D10)</f>
        <v>121.95520074484239</v>
      </c>
      <c r="D10" s="12">
        <f>SUM('Corn sweeteners'!D10,'Total honey and syrup'!D10,'Cane and beet sugar'!F10)</f>
        <v>108.54012866290974</v>
      </c>
      <c r="E10" s="33">
        <f>SUM('Corn sweeteners'!E10,'Total honey and syrup'!E10,'Cane and beet sugar'!H10)</f>
        <v>108.54012866290974</v>
      </c>
      <c r="F10" s="12">
        <f t="shared" si="0"/>
        <v>41.06631963664372</v>
      </c>
      <c r="G10" s="12">
        <f>SUM('Corn sweeteners'!G10,'Total honey and syrup'!G10,'Cane and beet sugar'!K10)</f>
        <v>71.8726881934549</v>
      </c>
      <c r="H10" s="12">
        <f>SUM('Corn sweeteners'!H10,'Total honey and syrup'!H10,'Cane and beet sugar'!L10)</f>
        <v>3.1505835920418592</v>
      </c>
      <c r="I10" s="12">
        <f>SUM('Corn sweeteners'!I10,'Total honey and syrup'!I10,'Cane and beet sugar'!M10)</f>
        <v>89.31746954259069</v>
      </c>
      <c r="J10" s="12">
        <f>SUM('Corn sweeteners'!J10,'Total honey and syrup'!J10,'Cane and beet sugar'!P10)</f>
        <v>340.2570268289169</v>
      </c>
      <c r="K10" s="12">
        <f>SUM('Corn sweeteners'!K10,'Total honey and syrup'!K10,'Cane and beet sugar'!Q10)</f>
        <v>21.266064176807305</v>
      </c>
      <c r="L10" s="6"/>
      <c r="M10" s="6"/>
      <c r="N10" s="6"/>
      <c r="O10" s="6"/>
      <c r="P10" s="6"/>
      <c r="Q10" s="6"/>
      <c r="R10" s="6"/>
      <c r="S10" s="6"/>
      <c r="T10" s="6"/>
      <c r="U10" s="6"/>
      <c r="V10" s="6"/>
      <c r="W10" s="6"/>
      <c r="X10" s="6"/>
      <c r="Y10" s="6"/>
      <c r="Z10" s="6"/>
      <c r="AA10" s="6"/>
    </row>
    <row r="11" spans="1:27" ht="12" customHeight="1">
      <c r="A11" s="11">
        <v>1974</v>
      </c>
      <c r="B11" s="12">
        <f>SUM('Corn sweeteners'!B11,'Total honey and syrup'!B11,'Cane and beet sugar'!B11)</f>
        <v>117.92343352950343</v>
      </c>
      <c r="C11" s="12">
        <f>SUM('Corn sweeteners'!C11,'Total honey and syrup'!C11,'Cane and beet sugar'!D11)</f>
        <v>117.92343352950343</v>
      </c>
      <c r="D11" s="12">
        <f>SUM('Corn sweeteners'!D11,'Total honey and syrup'!D11,'Cane and beet sugar'!F11)</f>
        <v>104.95185584125807</v>
      </c>
      <c r="E11" s="33">
        <f>SUM('Corn sweeteners'!E11,'Total honey and syrup'!E11,'Cane and beet sugar'!H11)</f>
        <v>104.95185584125807</v>
      </c>
      <c r="F11" s="12">
        <f t="shared" si="0"/>
        <v>41.10175204121703</v>
      </c>
      <c r="G11" s="12">
        <f>SUM('Corn sweeteners'!G11,'Total honey and syrup'!G11,'Cane and beet sugar'!K11)</f>
        <v>69.45483628171755</v>
      </c>
      <c r="H11" s="12">
        <f>SUM('Corn sweeteners'!H11,'Total honey and syrup'!H11,'Cane and beet sugar'!L11)</f>
        <v>3.0445955630341937</v>
      </c>
      <c r="I11" s="12">
        <f>SUM('Corn sweeteners'!I11,'Total honey and syrup'!I11,'Cane and beet sugar'!M11)</f>
        <v>86.31276191423788</v>
      </c>
      <c r="J11" s="12">
        <f>SUM('Corn sweeteners'!J11,'Total honey and syrup'!J11,'Cane and beet sugar'!P11)</f>
        <v>328.810521578049</v>
      </c>
      <c r="K11" s="12">
        <f>SUM('Corn sweeteners'!K11,'Total honey and syrup'!K11,'Cane and beet sugar'!Q11)</f>
        <v>20.550657598628064</v>
      </c>
      <c r="L11" s="6"/>
      <c r="M11" s="6"/>
      <c r="N11" s="6"/>
      <c r="O11" s="6"/>
      <c r="P11" s="6"/>
      <c r="Q11" s="6"/>
      <c r="R11" s="6"/>
      <c r="S11" s="6"/>
      <c r="T11" s="6"/>
      <c r="U11" s="6"/>
      <c r="V11" s="6"/>
      <c r="W11" s="6"/>
      <c r="X11" s="6"/>
      <c r="Y11" s="6"/>
      <c r="Z11" s="6"/>
      <c r="AA11" s="6"/>
    </row>
    <row r="12" spans="1:27" ht="12" customHeight="1">
      <c r="A12" s="11">
        <v>1975</v>
      </c>
      <c r="B12" s="12">
        <f>SUM('Corn sweeteners'!B12,'Total honey and syrup'!B12,'Cane and beet sugar'!B12)</f>
        <v>113.8438983870907</v>
      </c>
      <c r="C12" s="12">
        <f>SUM('Corn sweeteners'!C12,'Total honey and syrup'!C12,'Cane and beet sugar'!D12)</f>
        <v>113.8438983870907</v>
      </c>
      <c r="D12" s="12">
        <f>SUM('Corn sweeteners'!D12,'Total honey and syrup'!D12,'Cane and beet sugar'!F12)</f>
        <v>101.32106956451071</v>
      </c>
      <c r="E12" s="33">
        <f>SUM('Corn sweeteners'!E12,'Total honey and syrup'!E12,'Cane and beet sugar'!H12)</f>
        <v>101.32106956451071</v>
      </c>
      <c r="F12" s="12">
        <f t="shared" si="0"/>
        <v>41.052297688103614</v>
      </c>
      <c r="G12" s="12">
        <f>SUM('Corn sweeteners'!G12,'Total honey and syrup'!G12,'Cane and beet sugar'!K12)</f>
        <v>67.10836232148004</v>
      </c>
      <c r="H12" s="12">
        <f>SUM('Corn sweeteners'!H12,'Total honey and syrup'!H12,'Cane and beet sugar'!L12)</f>
        <v>2.941736430530632</v>
      </c>
      <c r="I12" s="12">
        <f>SUM('Corn sweeteners'!I12,'Total honey and syrup'!I12,'Cane and beet sugar'!M12)</f>
        <v>83.39675693732815</v>
      </c>
      <c r="J12" s="12">
        <f>SUM('Corn sweeteners'!J12,'Total honey and syrup'!J12,'Cane and beet sugar'!P12)</f>
        <v>317.7019311898215</v>
      </c>
      <c r="K12" s="12">
        <f>SUM('Corn sweeteners'!K12,'Total honey and syrup'!K12,'Cane and beet sugar'!Q12)</f>
        <v>19.856370699363843</v>
      </c>
      <c r="L12" s="6"/>
      <c r="M12" s="6"/>
      <c r="N12" s="6"/>
      <c r="O12" s="6"/>
      <c r="P12" s="6"/>
      <c r="Q12" s="6"/>
      <c r="R12" s="6"/>
      <c r="S12" s="6"/>
      <c r="T12" s="6"/>
      <c r="U12" s="6"/>
      <c r="V12" s="6"/>
      <c r="W12" s="6"/>
      <c r="X12" s="6"/>
      <c r="Y12" s="6"/>
      <c r="Z12" s="6"/>
      <c r="AA12" s="6"/>
    </row>
    <row r="13" spans="1:27" ht="12" customHeight="1">
      <c r="A13" s="7">
        <v>1976</v>
      </c>
      <c r="B13" s="8">
        <f>SUM('Corn sweeteners'!B13,'Total honey and syrup'!B13,'Cane and beet sugar'!B13)</f>
        <v>119.91030084482323</v>
      </c>
      <c r="C13" s="8">
        <f>SUM('Corn sweeteners'!C13,'Total honey and syrup'!C13,'Cane and beet sugar'!D13)</f>
        <v>119.91030084482323</v>
      </c>
      <c r="D13" s="8">
        <f>SUM('Corn sweeteners'!D13,'Total honey and syrup'!D13,'Cane and beet sugar'!F13)</f>
        <v>106.72016775189267</v>
      </c>
      <c r="E13" s="8">
        <f>SUM('Corn sweeteners'!E13,'Total honey and syrup'!E13,'Cane and beet sugar'!H13)</f>
        <v>106.72016775189267</v>
      </c>
      <c r="F13" s="8">
        <f t="shared" si="0"/>
        <v>41.073725507614</v>
      </c>
      <c r="G13" s="8">
        <f>SUM('Corn sweeteners'!G13,'Total honey and syrup'!G13,'Cane and beet sugar'!K13)</f>
        <v>70.65867302046638</v>
      </c>
      <c r="H13" s="8">
        <f>SUM('Corn sweeteners'!H13,'Total honey and syrup'!H13,'Cane and beet sugar'!L13)</f>
        <v>3.097366488568389</v>
      </c>
      <c r="I13" s="8">
        <f>SUM('Corn sweeteners'!I13,'Total honey and syrup'!I13,'Cane and beet sugar'!M13)</f>
        <v>87.80879126766955</v>
      </c>
      <c r="J13" s="8">
        <f>SUM('Corn sweeteners'!J13,'Total honey and syrup'!J13,'Cane and beet sugar'!P13)</f>
        <v>334.5096810196935</v>
      </c>
      <c r="K13" s="8">
        <f>SUM('Corn sweeteners'!K13,'Total honey and syrup'!K13,'Cane and beet sugar'!Q13)</f>
        <v>20.906855063730845</v>
      </c>
      <c r="L13" s="6"/>
      <c r="M13" s="6"/>
      <c r="N13" s="6"/>
      <c r="O13" s="6"/>
      <c r="P13" s="6"/>
      <c r="Q13" s="6"/>
      <c r="R13" s="6"/>
      <c r="S13" s="6"/>
      <c r="T13" s="6"/>
      <c r="U13" s="6"/>
      <c r="V13" s="6"/>
      <c r="W13" s="6"/>
      <c r="X13" s="6"/>
      <c r="Y13" s="6"/>
      <c r="Z13" s="6"/>
      <c r="AA13" s="6"/>
    </row>
    <row r="14" spans="1:27" ht="12" customHeight="1">
      <c r="A14" s="7">
        <v>1977</v>
      </c>
      <c r="B14" s="8">
        <f>SUM('Corn sweeteners'!B14,'Total honey and syrup'!B14,'Cane and beet sugar'!B14)</f>
        <v>122.77105175088754</v>
      </c>
      <c r="C14" s="8">
        <f>SUM('Corn sweeteners'!C14,'Total honey and syrup'!C14,'Cane and beet sugar'!D14)</f>
        <v>122.77105175088754</v>
      </c>
      <c r="D14" s="8">
        <f>SUM('Corn sweeteners'!D14,'Total honey and syrup'!D14,'Cane and beet sugar'!F14)</f>
        <v>109.2662360582899</v>
      </c>
      <c r="E14" s="8">
        <f>SUM('Corn sweeteners'!E14,'Total honey and syrup'!E14,'Cane and beet sugar'!H14)</f>
        <v>109.2662360582899</v>
      </c>
      <c r="F14" s="8">
        <f t="shared" si="0"/>
        <v>41.07988665472083</v>
      </c>
      <c r="G14" s="8">
        <f>SUM('Corn sweeteners'!G14,'Total honey and syrup'!G14,'Cane and beet sugar'!K14)</f>
        <v>72.33684284681428</v>
      </c>
      <c r="H14" s="8">
        <f>SUM('Corn sweeteners'!H14,'Total honey and syrup'!H14,'Cane and beet sugar'!L14)</f>
        <v>3.1709300973945984</v>
      </c>
      <c r="I14" s="8">
        <f>SUM('Corn sweeteners'!I14,'Total honey and syrup'!I14,'Cane and beet sugar'!M14)</f>
        <v>89.89428279608816</v>
      </c>
      <c r="J14" s="8">
        <f>SUM('Corn sweeteners'!J14,'Total honey and syrup'!J14,'Cane and beet sugar'!P14)</f>
        <v>342.4544106517645</v>
      </c>
      <c r="K14" s="8">
        <f>SUM('Corn sweeteners'!K14,'Total honey and syrup'!K14,'Cane and beet sugar'!Q14)</f>
        <v>21.40340066573528</v>
      </c>
      <c r="L14" s="6"/>
      <c r="M14" s="6"/>
      <c r="N14" s="6"/>
      <c r="O14" s="6"/>
      <c r="P14" s="6"/>
      <c r="Q14" s="6"/>
      <c r="R14" s="6"/>
      <c r="S14" s="6"/>
      <c r="T14" s="6"/>
      <c r="U14" s="6"/>
      <c r="V14" s="6"/>
      <c r="W14" s="6"/>
      <c r="X14" s="6"/>
      <c r="Y14" s="6"/>
      <c r="Z14" s="6"/>
      <c r="AA14" s="6"/>
    </row>
    <row r="15" spans="1:27" ht="12" customHeight="1">
      <c r="A15" s="7">
        <v>1978</v>
      </c>
      <c r="B15" s="8">
        <f>SUM('Corn sweeteners'!B15,'Total honey and syrup'!B15,'Cane and beet sugar'!B15)</f>
        <v>121.31214846194433</v>
      </c>
      <c r="C15" s="8">
        <f>SUM('Corn sweeteners'!C15,'Total honey and syrup'!C15,'Cane and beet sugar'!D15)</f>
        <v>121.31214846194433</v>
      </c>
      <c r="D15" s="8">
        <f>SUM('Corn sweeteners'!D15,'Total honey and syrup'!D15,'Cane and beet sugar'!F15)</f>
        <v>107.96781213113046</v>
      </c>
      <c r="E15" s="8">
        <f>SUM('Corn sweeteners'!E15,'Total honey and syrup'!E15,'Cane and beet sugar'!H15)</f>
        <v>107.96781213113046</v>
      </c>
      <c r="F15" s="8">
        <f t="shared" si="0"/>
        <v>41.05333955541084</v>
      </c>
      <c r="G15" s="8">
        <f>SUM('Corn sweeteners'!G15,'Total honey and syrup'!G15,'Cane and beet sugar'!K15)</f>
        <v>71.50946023189822</v>
      </c>
      <c r="H15" s="8">
        <f>SUM('Corn sweeteners'!H15,'Total honey and syrup'!H15,'Cane and beet sugar'!L15)</f>
        <v>3.134661270439374</v>
      </c>
      <c r="I15" s="8">
        <f>SUM('Corn sweeteners'!I15,'Total honey and syrup'!I15,'Cane and beet sugar'!M15)</f>
        <v>88.86607968632103</v>
      </c>
      <c r="J15" s="8">
        <f>SUM('Corn sweeteners'!J15,'Total honey and syrup'!J15,'Cane and beet sugar'!P15)</f>
        <v>338.5374464240801</v>
      </c>
      <c r="K15" s="8">
        <f>SUM('Corn sweeteners'!K15,'Total honey and syrup'!K15,'Cane and beet sugar'!Q15)</f>
        <v>21.158590401505005</v>
      </c>
      <c r="L15" s="6"/>
      <c r="M15" s="6"/>
      <c r="N15" s="6"/>
      <c r="O15" s="6"/>
      <c r="P15" s="6"/>
      <c r="Q15" s="6"/>
      <c r="R15" s="6"/>
      <c r="S15" s="6"/>
      <c r="T15" s="6"/>
      <c r="U15" s="6"/>
      <c r="V15" s="6"/>
      <c r="W15" s="6"/>
      <c r="X15" s="6"/>
      <c r="Y15" s="6"/>
      <c r="Z15" s="6"/>
      <c r="AA15" s="6"/>
    </row>
    <row r="16" spans="1:27" ht="12" customHeight="1">
      <c r="A16" s="7">
        <v>1979</v>
      </c>
      <c r="B16" s="8">
        <f>SUM('Corn sweeteners'!B16,'Total honey and syrup'!B16,'Cane and beet sugar'!B16)</f>
        <v>122.55762013072093</v>
      </c>
      <c r="C16" s="8">
        <f>SUM('Corn sweeteners'!C16,'Total honey and syrup'!C16,'Cane and beet sugar'!D16)</f>
        <v>122.55762013072093</v>
      </c>
      <c r="D16" s="8">
        <f>SUM('Corn sweeteners'!D16,'Total honey and syrup'!D16,'Cane and beet sugar'!F16)</f>
        <v>109.07628191634163</v>
      </c>
      <c r="E16" s="8">
        <f>SUM('Corn sweeteners'!E16,'Total honey and syrup'!E16,'Cane and beet sugar'!H16)</f>
        <v>109.07628191634163</v>
      </c>
      <c r="F16" s="8">
        <f t="shared" si="0"/>
        <v>41.06258938830996</v>
      </c>
      <c r="G16" s="8">
        <f>SUM('Corn sweeteners'!G16,'Total honey and syrup'!G16,'Cane and beet sugar'!K16)</f>
        <v>72.2322878123583</v>
      </c>
      <c r="H16" s="8">
        <f>SUM('Corn sweeteners'!H16,'Total honey and syrup'!H16,'Cane and beet sugar'!L16)</f>
        <v>3.1663468630074867</v>
      </c>
      <c r="I16" s="8">
        <f>SUM('Corn sweeteners'!I16,'Total honey and syrup'!I16,'Cane and beet sugar'!M16)</f>
        <v>89.76435039283074</v>
      </c>
      <c r="J16" s="8">
        <f>SUM('Corn sweeteners'!J16,'Total honey and syrup'!J16,'Cane and beet sugar'!P16)</f>
        <v>341.9594300679266</v>
      </c>
      <c r="K16" s="8">
        <f>SUM('Corn sweeteners'!K16,'Total honey and syrup'!K16,'Cane and beet sugar'!Q16)</f>
        <v>21.37246437924541</v>
      </c>
      <c r="L16" s="6"/>
      <c r="M16" s="6"/>
      <c r="N16" s="6"/>
      <c r="O16" s="6"/>
      <c r="P16" s="6"/>
      <c r="Q16" s="6"/>
      <c r="R16" s="6"/>
      <c r="S16" s="6"/>
      <c r="T16" s="6"/>
      <c r="U16" s="6"/>
      <c r="V16" s="6"/>
      <c r="W16" s="6"/>
      <c r="X16" s="6"/>
      <c r="Y16" s="6"/>
      <c r="Z16" s="6"/>
      <c r="AA16" s="6"/>
    </row>
    <row r="17" spans="1:27" ht="12" customHeight="1">
      <c r="A17" s="7">
        <v>1980</v>
      </c>
      <c r="B17" s="8">
        <f>SUM('Corn sweeteners'!B17,'Total honey and syrup'!B17,'Cane and beet sugar'!B17)</f>
        <v>120.23124460859252</v>
      </c>
      <c r="C17" s="8">
        <f>SUM('Corn sweeteners'!C17,'Total honey and syrup'!C17,'Cane and beet sugar'!D17)</f>
        <v>120.23124460859252</v>
      </c>
      <c r="D17" s="8">
        <f>SUM('Corn sweeteners'!D17,'Total honey and syrup'!D17,'Cane and beet sugar'!F17)</f>
        <v>107.00580770164734</v>
      </c>
      <c r="E17" s="8">
        <f>SUM('Corn sweeteners'!E17,'Total honey and syrup'!E17,'Cane and beet sugar'!H17)</f>
        <v>107.00580770164734</v>
      </c>
      <c r="F17" s="8">
        <f t="shared" si="0"/>
        <v>41.082285468064974</v>
      </c>
      <c r="G17" s="8">
        <f>SUM('Corn sweeteners'!G17,'Total honey and syrup'!G17,'Cane and beet sugar'!K17)</f>
        <v>70.83750147668306</v>
      </c>
      <c r="H17" s="8">
        <f>SUM('Corn sweeteners'!H17,'Total honey and syrup'!H17,'Cane and beet sugar'!L17)</f>
        <v>3.105205544183367</v>
      </c>
      <c r="I17" s="8">
        <f>SUM('Corn sweeteners'!I17,'Total honey and syrup'!I17,'Cane and beet sugar'!M17)</f>
        <v>88.03102457482636</v>
      </c>
      <c r="J17" s="8">
        <f>SUM('Corn sweeteners'!J17,'Total honey and syrup'!J17,'Cane and beet sugar'!P17)</f>
        <v>335.3562840945766</v>
      </c>
      <c r="K17" s="8">
        <f>SUM('Corn sweeteners'!K17,'Total honey and syrup'!K17,'Cane and beet sugar'!Q17)</f>
        <v>20.959767755911038</v>
      </c>
      <c r="L17" s="6"/>
      <c r="M17" s="6"/>
      <c r="N17" s="6"/>
      <c r="O17" s="6"/>
      <c r="P17" s="6"/>
      <c r="Q17" s="6"/>
      <c r="R17" s="6"/>
      <c r="S17" s="6"/>
      <c r="T17" s="6"/>
      <c r="U17" s="6"/>
      <c r="V17" s="6"/>
      <c r="W17" s="6"/>
      <c r="X17" s="6"/>
      <c r="Y17" s="6"/>
      <c r="Z17" s="6"/>
      <c r="AA17" s="6"/>
    </row>
    <row r="18" spans="1:27" ht="12" customHeight="1">
      <c r="A18" s="11">
        <v>1981</v>
      </c>
      <c r="B18" s="12">
        <f>SUM('Corn sweeteners'!B18,'Total honey and syrup'!B18,'Cane and beet sugar'!B18)</f>
        <v>119.78573306336571</v>
      </c>
      <c r="C18" s="12">
        <f>SUM('Corn sweeteners'!C18,'Total honey and syrup'!C18,'Cane and beet sugar'!D18)</f>
        <v>119.78573306336571</v>
      </c>
      <c r="D18" s="12">
        <f>SUM('Corn sweeteners'!D18,'Total honey and syrup'!D18,'Cane and beet sugar'!F18)</f>
        <v>106.60930242639549</v>
      </c>
      <c r="E18" s="33">
        <f>SUM('Corn sweeteners'!E18,'Total honey and syrup'!E18,'Cane and beet sugar'!H18)</f>
        <v>106.60930242639549</v>
      </c>
      <c r="F18" s="12">
        <f t="shared" si="0"/>
        <v>41.08531776756864</v>
      </c>
      <c r="G18" s="12">
        <f>SUM('Corn sweeteners'!G18,'Total honey and syrup'!G18,'Cane and beet sugar'!K18)</f>
        <v>70.57138399407037</v>
      </c>
      <c r="H18" s="12">
        <f>SUM('Corn sweeteners'!H18,'Total honey and syrup'!H18,'Cane and beet sugar'!L18)</f>
        <v>3.093540120288016</v>
      </c>
      <c r="I18" s="12">
        <f>SUM('Corn sweeteners'!I18,'Total honey and syrup'!I18,'Cane and beet sugar'!M18)</f>
        <v>87.7003156401051</v>
      </c>
      <c r="J18" s="12">
        <f>SUM('Corn sweeteners'!J18,'Total honey and syrup'!J18,'Cane and beet sugar'!P18)</f>
        <v>334.0964405337337</v>
      </c>
      <c r="K18" s="12">
        <f>SUM('Corn sweeteners'!K18,'Total honey and syrup'!K18,'Cane and beet sugar'!Q18)</f>
        <v>20.881027533358356</v>
      </c>
      <c r="L18" s="6"/>
      <c r="M18" s="6"/>
      <c r="N18" s="6"/>
      <c r="O18" s="6"/>
      <c r="P18" s="6"/>
      <c r="Q18" s="6"/>
      <c r="R18" s="6"/>
      <c r="S18" s="6"/>
      <c r="T18" s="6"/>
      <c r="U18" s="6"/>
      <c r="V18" s="6"/>
      <c r="W18" s="6"/>
      <c r="X18" s="6"/>
      <c r="Y18" s="6"/>
      <c r="Z18" s="6"/>
      <c r="AA18" s="6"/>
    </row>
    <row r="19" spans="1:27" ht="12" customHeight="1">
      <c r="A19" s="11">
        <v>1982</v>
      </c>
      <c r="B19" s="12">
        <f>SUM('Corn sweeteners'!B19,'Total honey and syrup'!B19,'Cane and beet sugar'!B19)</f>
        <v>117.7093509030614</v>
      </c>
      <c r="C19" s="12">
        <f>SUM('Corn sweeteners'!C19,'Total honey and syrup'!C19,'Cane and beet sugar'!D19)</f>
        <v>117.7093509030614</v>
      </c>
      <c r="D19" s="12">
        <f>SUM('Corn sweeteners'!D19,'Total honey and syrup'!D19,'Cane and beet sugar'!F19)</f>
        <v>104.76132230372465</v>
      </c>
      <c r="E19" s="33">
        <f>SUM('Corn sweeteners'!E19,'Total honey and syrup'!E19,'Cane and beet sugar'!H19)</f>
        <v>104.76132230372465</v>
      </c>
      <c r="F19" s="12">
        <f t="shared" si="0"/>
        <v>41.07428307841</v>
      </c>
      <c r="G19" s="12">
        <f>SUM('Corn sweeteners'!G19,'Total honey and syrup'!G19,'Cane and beet sugar'!K19)</f>
        <v>69.36107890337901</v>
      </c>
      <c r="H19" s="12">
        <f>SUM('Corn sweeteners'!H19,'Total honey and syrup'!H19,'Cane and beet sugar'!L19)</f>
        <v>3.04048565055908</v>
      </c>
      <c r="I19" s="12">
        <f>SUM('Corn sweeteners'!I19,'Total honey and syrup'!I19,'Cane and beet sugar'!M19)</f>
        <v>86.19624795052465</v>
      </c>
      <c r="J19" s="12">
        <f>SUM('Corn sweeteners'!J19,'Total honey and syrup'!J19,'Cane and beet sugar'!P19)</f>
        <v>328.36665885914147</v>
      </c>
      <c r="K19" s="12">
        <f>SUM('Corn sweeteners'!K19,'Total honey and syrup'!K19,'Cane and beet sugar'!Q19)</f>
        <v>20.52291617869634</v>
      </c>
      <c r="L19" s="6"/>
      <c r="M19" s="6"/>
      <c r="N19" s="6"/>
      <c r="O19" s="6"/>
      <c r="P19" s="6"/>
      <c r="Q19" s="6"/>
      <c r="R19" s="6"/>
      <c r="S19" s="6"/>
      <c r="T19" s="6"/>
      <c r="U19" s="6"/>
      <c r="V19" s="6"/>
      <c r="W19" s="6"/>
      <c r="X19" s="6"/>
      <c r="Y19" s="6"/>
      <c r="Z19" s="6"/>
      <c r="AA19" s="6"/>
    </row>
    <row r="20" spans="1:27" ht="12" customHeight="1">
      <c r="A20" s="11">
        <v>1983</v>
      </c>
      <c r="B20" s="12">
        <f>SUM('Corn sweeteners'!B20,'Total honey and syrup'!B20,'Cane and beet sugar'!B20)</f>
        <v>119.29182029296257</v>
      </c>
      <c r="C20" s="12">
        <f>SUM('Corn sweeteners'!C20,'Total honey and syrup'!C20,'Cane and beet sugar'!D20)</f>
        <v>119.29182029296257</v>
      </c>
      <c r="D20" s="12">
        <f>SUM('Corn sweeteners'!D20,'Total honey and syrup'!D20,'Cane and beet sugar'!F20)</f>
        <v>106.1697200607367</v>
      </c>
      <c r="E20" s="33">
        <f>SUM('Corn sweeteners'!E20,'Total honey and syrup'!E20,'Cane and beet sugar'!H20)</f>
        <v>106.1697200607367</v>
      </c>
      <c r="F20" s="12">
        <f t="shared" si="0"/>
        <v>41.06284185887448</v>
      </c>
      <c r="G20" s="12">
        <f>SUM('Corn sweeteners'!G20,'Total honey and syrup'!G20,'Cane and beet sugar'!K20)</f>
        <v>70.30720877549062</v>
      </c>
      <c r="H20" s="12">
        <f>SUM('Corn sweeteners'!H20,'Total honey and syrup'!H20,'Cane and beet sugar'!L20)</f>
        <v>3.0819598367338354</v>
      </c>
      <c r="I20" s="12">
        <f>SUM('Corn sweeteners'!I20,'Total honey and syrup'!I20,'Cane and beet sugar'!M20)</f>
        <v>87.37202039148588</v>
      </c>
      <c r="J20" s="12">
        <f>SUM('Corn sweeteners'!J20,'Total honey and syrup'!J20,'Cane and beet sugar'!P20)</f>
        <v>332.8457919675652</v>
      </c>
      <c r="K20" s="12">
        <f>SUM('Corn sweeteners'!K20,'Total honey and syrup'!K20,'Cane and beet sugar'!Q20)</f>
        <v>20.802861997972826</v>
      </c>
      <c r="L20" s="6"/>
      <c r="M20" s="6"/>
      <c r="N20" s="6"/>
      <c r="O20" s="6"/>
      <c r="P20" s="6"/>
      <c r="Q20" s="6"/>
      <c r="R20" s="6"/>
      <c r="S20" s="6"/>
      <c r="T20" s="6"/>
      <c r="U20" s="6"/>
      <c r="V20" s="6"/>
      <c r="W20" s="6"/>
      <c r="X20" s="6"/>
      <c r="Y20" s="6"/>
      <c r="Z20" s="6"/>
      <c r="AA20" s="6"/>
    </row>
    <row r="21" spans="1:27" ht="12" customHeight="1">
      <c r="A21" s="11">
        <v>1984</v>
      </c>
      <c r="B21" s="12">
        <f>SUM('Corn sweeteners'!B21,'Total honey and syrup'!B21,'Cane and beet sugar'!B21)</f>
        <v>121.77723326635883</v>
      </c>
      <c r="C21" s="12">
        <f>SUM('Corn sweeteners'!C21,'Total honey and syrup'!C21,'Cane and beet sugar'!D21)</f>
        <v>121.77723326635883</v>
      </c>
      <c r="D21" s="12">
        <f>SUM('Corn sweeteners'!D21,'Total honey and syrup'!D21,'Cane and beet sugar'!F21)</f>
        <v>108.38173760705936</v>
      </c>
      <c r="E21" s="33">
        <f>SUM('Corn sweeteners'!E21,'Total honey and syrup'!E21,'Cane and beet sugar'!H21)</f>
        <v>108.38173760705936</v>
      </c>
      <c r="F21" s="12">
        <f t="shared" si="0"/>
        <v>41.077838787601685</v>
      </c>
      <c r="G21" s="12">
        <f>SUM('Corn sweeteners'!G21,'Total honey and syrup'!G21,'Cane and beet sugar'!K21)</f>
        <v>71.75377770520231</v>
      </c>
      <c r="H21" s="12">
        <f>SUM('Corn sweeteners'!H21,'Total honey and syrup'!H21,'Cane and beet sugar'!L21)</f>
        <v>3.1453710774883206</v>
      </c>
      <c r="I21" s="12">
        <f>SUM('Corn sweeteners'!I21,'Total honey and syrup'!I21,'Cane and beet sugar'!M21)</f>
        <v>89.16969736125513</v>
      </c>
      <c r="J21" s="12">
        <f>SUM('Corn sweeteners'!J21,'Total honey and syrup'!J21,'Cane and beet sugar'!P21)</f>
        <v>339.6940851857338</v>
      </c>
      <c r="K21" s="12">
        <f>SUM('Corn sweeteners'!K21,'Total honey and syrup'!K21,'Cane and beet sugar'!Q21)</f>
        <v>21.230880324108362</v>
      </c>
      <c r="L21" s="6"/>
      <c r="M21" s="6"/>
      <c r="N21" s="6"/>
      <c r="O21" s="6"/>
      <c r="P21" s="6"/>
      <c r="Q21" s="6"/>
      <c r="R21" s="6"/>
      <c r="S21" s="6"/>
      <c r="T21" s="6"/>
      <c r="U21" s="6"/>
      <c r="V21" s="6"/>
      <c r="W21" s="6"/>
      <c r="X21" s="6"/>
      <c r="Y21" s="6"/>
      <c r="Z21" s="6"/>
      <c r="AA21" s="6"/>
    </row>
    <row r="22" spans="1:27" ht="12" customHeight="1">
      <c r="A22" s="11">
        <v>1985</v>
      </c>
      <c r="B22" s="12">
        <f>SUM('Corn sweeteners'!B22,'Total honey and syrup'!B22,'Cane and beet sugar'!B22)</f>
        <v>126.16574112899823</v>
      </c>
      <c r="C22" s="12">
        <f>SUM('Corn sweeteners'!C22,'Total honey and syrup'!C22,'Cane and beet sugar'!D22)</f>
        <v>126.16574112899823</v>
      </c>
      <c r="D22" s="12">
        <f>SUM('Corn sweeteners'!D22,'Total honey and syrup'!D22,'Cane and beet sugar'!F22)</f>
        <v>112.28750960480843</v>
      </c>
      <c r="E22" s="33">
        <f>SUM('Corn sweeteners'!E22,'Total honey and syrup'!E22,'Cane and beet sugar'!H22)</f>
        <v>112.28750960480843</v>
      </c>
      <c r="F22" s="12">
        <f t="shared" si="0"/>
        <v>41.088534483091756</v>
      </c>
      <c r="G22" s="12">
        <f>SUM('Corn sweeteners'!G22,'Total honey and syrup'!G22,'Cane and beet sugar'!K22)</f>
        <v>74.32608707936151</v>
      </c>
      <c r="H22" s="12">
        <f>SUM('Corn sweeteners'!H22,'Total honey and syrup'!H22,'Cane and beet sugar'!L22)</f>
        <v>3.2581298445747513</v>
      </c>
      <c r="I22" s="12">
        <f>SUM('Corn sweeteners'!I22,'Total honey and syrup'!I22,'Cane and beet sugar'!M22)</f>
        <v>92.36635202877191</v>
      </c>
      <c r="J22" s="12">
        <f>SUM('Corn sweeteners'!J22,'Total honey and syrup'!J22,'Cane and beet sugar'!P22)</f>
        <v>351.87181725246444</v>
      </c>
      <c r="K22" s="12">
        <f>SUM('Corn sweeteners'!K22,'Total honey and syrup'!K22,'Cane and beet sugar'!Q22)</f>
        <v>21.991988578279027</v>
      </c>
      <c r="L22" s="6"/>
      <c r="M22" s="6"/>
      <c r="N22" s="6"/>
      <c r="O22" s="6"/>
      <c r="P22" s="6"/>
      <c r="Q22" s="6"/>
      <c r="R22" s="6"/>
      <c r="S22" s="6"/>
      <c r="T22" s="6"/>
      <c r="U22" s="6"/>
      <c r="V22" s="6"/>
      <c r="W22" s="6"/>
      <c r="X22" s="6"/>
      <c r="Y22" s="6"/>
      <c r="Z22" s="6"/>
      <c r="AA22" s="6"/>
    </row>
    <row r="23" spans="1:27" ht="12" customHeight="1">
      <c r="A23" s="7">
        <v>1986</v>
      </c>
      <c r="B23" s="8">
        <f>SUM('Corn sweeteners'!B23,'Total honey and syrup'!B23,'Cane and beet sugar'!B23)</f>
        <v>124.30587196743389</v>
      </c>
      <c r="C23" s="8">
        <f>SUM('Corn sweeteners'!C23,'Total honey and syrup'!C23,'Cane and beet sugar'!D23)</f>
        <v>124.30587196743389</v>
      </c>
      <c r="D23" s="8">
        <f>SUM('Corn sweeteners'!D23,'Total honey and syrup'!D23,'Cane and beet sugar'!F23)</f>
        <v>110.63222605101615</v>
      </c>
      <c r="E23" s="8">
        <f>SUM('Corn sweeteners'!E23,'Total honey and syrup'!E23,'Cane and beet sugar'!H23)</f>
        <v>110.63222605101615</v>
      </c>
      <c r="F23" s="8">
        <f t="shared" si="0"/>
        <v>41.06686325032286</v>
      </c>
      <c r="G23" s="8">
        <f>SUM('Corn sweeteners'!G23,'Total honey and syrup'!G23,'Cane and beet sugar'!K23)</f>
        <v>73.25734951444639</v>
      </c>
      <c r="H23" s="8">
        <f>SUM('Corn sweeteners'!H23,'Total honey and syrup'!H23,'Cane and beet sugar'!L23)</f>
        <v>3.2112810746058695</v>
      </c>
      <c r="I23" s="8">
        <f>SUM('Corn sweeteners'!I23,'Total honey and syrup'!I23,'Cane and beet sugar'!M23)</f>
        <v>91.03821282453907</v>
      </c>
      <c r="J23" s="8">
        <f>SUM('Corn sweeteners'!J23,'Total honey and syrup'!J23,'Cane and beet sugar'!P23)</f>
        <v>346.8122393315774</v>
      </c>
      <c r="K23" s="8">
        <f>SUM('Corn sweeteners'!K23,'Total honey and syrup'!K23,'Cane and beet sugar'!Q23)</f>
        <v>21.67576495822359</v>
      </c>
      <c r="L23" s="6"/>
      <c r="M23" s="6"/>
      <c r="N23" s="6"/>
      <c r="O23" s="6"/>
      <c r="P23" s="6"/>
      <c r="Q23" s="6"/>
      <c r="R23" s="6"/>
      <c r="S23" s="6"/>
      <c r="T23" s="6"/>
      <c r="U23" s="6"/>
      <c r="V23" s="6"/>
      <c r="W23" s="6"/>
      <c r="X23" s="6"/>
      <c r="Y23" s="6"/>
      <c r="Z23" s="6"/>
      <c r="AA23" s="6"/>
    </row>
    <row r="24" spans="1:27" ht="12" customHeight="1">
      <c r="A24" s="7">
        <v>1987</v>
      </c>
      <c r="B24" s="8">
        <f>SUM('Corn sweeteners'!B24,'Total honey and syrup'!B24,'Cane and beet sugar'!B24)</f>
        <v>128.8562193817939</v>
      </c>
      <c r="C24" s="8">
        <f>SUM('Corn sweeteners'!C24,'Total honey and syrup'!C24,'Cane and beet sugar'!D24)</f>
        <v>128.8562193817939</v>
      </c>
      <c r="D24" s="8">
        <f>SUM('Corn sweeteners'!D24,'Total honey and syrup'!D24,'Cane and beet sugar'!F24)</f>
        <v>114.68203524979656</v>
      </c>
      <c r="E24" s="8">
        <f>SUM('Corn sweeteners'!E24,'Total honey and syrup'!E24,'Cane and beet sugar'!H24)</f>
        <v>114.68203524979656</v>
      </c>
      <c r="F24" s="8">
        <f t="shared" si="0"/>
        <v>41.088833708412665</v>
      </c>
      <c r="G24" s="8">
        <f>SUM('Corn sweeteners'!G24,'Total honey and syrup'!G24,'Cane and beet sugar'!K24)</f>
        <v>75.91070167706118</v>
      </c>
      <c r="H24" s="8">
        <f>SUM('Corn sweeteners'!H24,'Total honey and syrup'!H24,'Cane and beet sugar'!L24)</f>
        <v>3.327592402282134</v>
      </c>
      <c r="I24" s="8">
        <f>SUM('Corn sweeteners'!I24,'Total honey and syrup'!I24,'Cane and beet sugar'!M24)</f>
        <v>94.33558080849735</v>
      </c>
      <c r="J24" s="8">
        <f>SUM('Corn sweeteners'!J24,'Total honey and syrup'!J24,'Cane and beet sugar'!P24)</f>
        <v>359.37364117522804</v>
      </c>
      <c r="K24" s="8">
        <f>SUM('Corn sweeteners'!K24,'Total honey and syrup'!K24,'Cane and beet sugar'!Q24)</f>
        <v>22.460852573451753</v>
      </c>
      <c r="L24" s="6"/>
      <c r="M24" s="6"/>
      <c r="N24" s="6"/>
      <c r="O24" s="6"/>
      <c r="P24" s="6"/>
      <c r="Q24" s="6"/>
      <c r="R24" s="6"/>
      <c r="S24" s="6"/>
      <c r="T24" s="6"/>
      <c r="U24" s="6"/>
      <c r="V24" s="6"/>
      <c r="W24" s="6"/>
      <c r="X24" s="6"/>
      <c r="Y24" s="6"/>
      <c r="Z24" s="6"/>
      <c r="AA24" s="6"/>
    </row>
    <row r="25" spans="1:27" ht="12" customHeight="1">
      <c r="A25" s="7">
        <v>1988</v>
      </c>
      <c r="B25" s="8">
        <f>SUM('Corn sweeteners'!B25,'Total honey and syrup'!B25,'Cane and beet sugar'!B25)</f>
        <v>130.229082474662</v>
      </c>
      <c r="C25" s="8">
        <f>SUM('Corn sweeteners'!C25,'Total honey and syrup'!C25,'Cane and beet sugar'!D25)</f>
        <v>130.229082474662</v>
      </c>
      <c r="D25" s="8">
        <f>SUM('Corn sweeteners'!D25,'Total honey and syrup'!D25,'Cane and beet sugar'!F25)</f>
        <v>115.9038834024492</v>
      </c>
      <c r="E25" s="8">
        <f>SUM('Corn sweeteners'!E25,'Total honey and syrup'!E25,'Cane and beet sugar'!H25)</f>
        <v>115.9038834024492</v>
      </c>
      <c r="F25" s="8">
        <f t="shared" si="0"/>
        <v>41.09686440275336</v>
      </c>
      <c r="G25" s="8">
        <f>SUM('Corn sweeteners'!G25,'Total honey and syrup'!G25,'Cane and beet sugar'!K25)</f>
        <v>76.7090130371003</v>
      </c>
      <c r="H25" s="8">
        <f>SUM('Corn sweeteners'!H25,'Total honey and syrup'!H25,'Cane and beet sugar'!L25)</f>
        <v>3.3625868728591914</v>
      </c>
      <c r="I25" s="8">
        <f>SUM('Corn sweeteners'!I25,'Total honey and syrup'!I25,'Cane and beet sugar'!M25)</f>
        <v>95.32765655212165</v>
      </c>
      <c r="J25" s="8">
        <f>SUM('Corn sweeteners'!J25,'Total honey and syrup'!J25,'Cane and beet sugar'!P25)</f>
        <v>363.15297734141586</v>
      </c>
      <c r="K25" s="8">
        <f>SUM('Corn sweeteners'!K25,'Total honey and syrup'!K25,'Cane and beet sugar'!Q25)</f>
        <v>22.69706108383849</v>
      </c>
      <c r="L25" s="6"/>
      <c r="M25" s="6"/>
      <c r="N25" s="6"/>
      <c r="O25" s="6"/>
      <c r="P25" s="6"/>
      <c r="Q25" s="6"/>
      <c r="R25" s="6"/>
      <c r="S25" s="6"/>
      <c r="T25" s="6"/>
      <c r="U25" s="6"/>
      <c r="V25" s="6"/>
      <c r="W25" s="6"/>
      <c r="X25" s="6"/>
      <c r="Y25" s="6"/>
      <c r="Z25" s="6"/>
      <c r="AA25" s="6"/>
    </row>
    <row r="26" spans="1:27" ht="12" customHeight="1">
      <c r="A26" s="7">
        <v>1989</v>
      </c>
      <c r="B26" s="8">
        <f>SUM('Corn sweeteners'!B26,'Total honey and syrup'!B26,'Cane and beet sugar'!B26)</f>
        <v>128.40954682762802</v>
      </c>
      <c r="C26" s="8">
        <f>SUM('Corn sweeteners'!C26,'Total honey and syrup'!C26,'Cane and beet sugar'!D26)</f>
        <v>128.40954682762802</v>
      </c>
      <c r="D26" s="8">
        <f>SUM('Corn sweeteners'!D26,'Total honey and syrup'!D26,'Cane and beet sugar'!F26)</f>
        <v>114.28449667658896</v>
      </c>
      <c r="E26" s="8">
        <f>SUM('Corn sweeteners'!E26,'Total honey and syrup'!E26,'Cane and beet sugar'!H26)</f>
        <v>114.28449667658896</v>
      </c>
      <c r="F26" s="8">
        <f t="shared" si="0"/>
        <v>41.116658003370624</v>
      </c>
      <c r="G26" s="8">
        <f>SUM('Corn sweeteners'!G26,'Total honey and syrup'!G26,'Cane and beet sugar'!K26)</f>
        <v>75.61183261483416</v>
      </c>
      <c r="H26" s="8">
        <f>SUM('Corn sweeteners'!H26,'Total honey and syrup'!H26,'Cane and beet sugar'!L26)</f>
        <v>3.3144912927050596</v>
      </c>
      <c r="I26" s="8">
        <f>SUM('Corn sweeteners'!I26,'Total honey and syrup'!I26,'Cane and beet sugar'!M26)</f>
        <v>93.96417090254207</v>
      </c>
      <c r="J26" s="8">
        <f>SUM('Corn sweeteners'!J26,'Total honey and syrup'!J26,'Cane and beet sugar'!P26)</f>
        <v>357.9587462953983</v>
      </c>
      <c r="K26" s="8">
        <f>SUM('Corn sweeteners'!K26,'Total honey and syrup'!K26,'Cane and beet sugar'!Q26)</f>
        <v>22.372421643462395</v>
      </c>
      <c r="L26" s="6"/>
      <c r="M26" s="6"/>
      <c r="N26" s="6"/>
      <c r="O26" s="6"/>
      <c r="P26" s="6"/>
      <c r="Q26" s="6"/>
      <c r="R26" s="6"/>
      <c r="S26" s="6"/>
      <c r="T26" s="6"/>
      <c r="U26" s="6"/>
      <c r="V26" s="6"/>
      <c r="W26" s="6"/>
      <c r="X26" s="6"/>
      <c r="Y26" s="6"/>
      <c r="Z26" s="6"/>
      <c r="AA26" s="6"/>
    </row>
    <row r="27" spans="1:27" ht="12" customHeight="1">
      <c r="A27" s="7">
        <v>1990</v>
      </c>
      <c r="B27" s="8">
        <f>SUM('Corn sweeteners'!B27,'Total honey and syrup'!B27,'Cane and beet sugar'!B27)</f>
        <v>132.31619067075835</v>
      </c>
      <c r="C27" s="8">
        <f>SUM('Corn sweeteners'!C27,'Total honey and syrup'!C27,'Cane and beet sugar'!D27)</f>
        <v>132.31619067075835</v>
      </c>
      <c r="D27" s="8">
        <f>SUM('Corn sweeteners'!D27,'Total honey and syrup'!D27,'Cane and beet sugar'!F27)</f>
        <v>117.76140969697494</v>
      </c>
      <c r="E27" s="8">
        <f>SUM('Corn sweeteners'!E27,'Total honey and syrup'!E27,'Cane and beet sugar'!H27)</f>
        <v>117.76140969697494</v>
      </c>
      <c r="F27" s="8">
        <f t="shared" si="0"/>
        <v>41.118183327576205</v>
      </c>
      <c r="G27" s="8">
        <f>SUM('Corn sweeteners'!G27,'Total honey and syrup'!G27,'Cane and beet sugar'!K27)</f>
        <v>77.91017681869064</v>
      </c>
      <c r="H27" s="8">
        <f>SUM('Corn sweeteners'!H27,'Total honey and syrup'!H27,'Cane and beet sugar'!L27)</f>
        <v>3.4152406276686307</v>
      </c>
      <c r="I27" s="8">
        <f>SUM('Corn sweeteners'!I27,'Total honey and syrup'!I27,'Cane and beet sugar'!M27)</f>
        <v>96.82036417409185</v>
      </c>
      <c r="J27" s="8">
        <f>SUM('Corn sweeteners'!J27,'Total honey and syrup'!J27,'Cane and beet sugar'!P27)</f>
        <v>368.8394825679689</v>
      </c>
      <c r="K27" s="8">
        <f>SUM('Corn sweeteners'!K27,'Total honey and syrup'!K27,'Cane and beet sugar'!Q27)</f>
        <v>23.052467660498056</v>
      </c>
      <c r="L27" s="6"/>
      <c r="M27" s="6"/>
      <c r="N27" s="6"/>
      <c r="O27" s="6"/>
      <c r="P27" s="6"/>
      <c r="Q27" s="6"/>
      <c r="R27" s="6"/>
      <c r="S27" s="6"/>
      <c r="T27" s="6"/>
      <c r="U27" s="6"/>
      <c r="V27" s="6"/>
      <c r="W27" s="6"/>
      <c r="X27" s="6"/>
      <c r="Y27" s="6"/>
      <c r="Z27" s="6"/>
      <c r="AA27" s="6"/>
    </row>
    <row r="28" spans="1:27" ht="12" customHeight="1">
      <c r="A28" s="11">
        <v>1991</v>
      </c>
      <c r="B28" s="12">
        <f>SUM('Corn sweeteners'!B28,'Total honey and syrup'!B28,'Cane and beet sugar'!B28)</f>
        <v>132.69234188510774</v>
      </c>
      <c r="C28" s="12">
        <f>SUM('Corn sweeteners'!C28,'Total honey and syrup'!C28,'Cane and beet sugar'!D28)</f>
        <v>132.69234188510774</v>
      </c>
      <c r="D28" s="12">
        <f>SUM('Corn sweeteners'!D28,'Total honey and syrup'!D28,'Cane and beet sugar'!F28)</f>
        <v>118.09618427774589</v>
      </c>
      <c r="E28" s="33">
        <f>SUM('Corn sweeteners'!E28,'Total honey and syrup'!E28,'Cane and beet sugar'!H28)</f>
        <v>118.09618427774589</v>
      </c>
      <c r="F28" s="12">
        <f t="shared" si="0"/>
        <v>41.11381781760283</v>
      </c>
      <c r="G28" s="12">
        <f>SUM('Corn sweeteners'!G28,'Total honey and syrup'!G28,'Cane and beet sugar'!K28)</f>
        <v>78.13745418455386</v>
      </c>
      <c r="H28" s="12">
        <f>SUM('Corn sweeteners'!H28,'Total honey and syrup'!H28,'Cane and beet sugar'!L28)</f>
        <v>3.425203471103731</v>
      </c>
      <c r="I28" s="12">
        <f>SUM('Corn sweeteners'!I28,'Total honey and syrup'!I28,'Cane and beet sugar'!M28)</f>
        <v>97.10280580405522</v>
      </c>
      <c r="J28" s="12">
        <f>SUM('Corn sweeteners'!J28,'Total honey and syrup'!J28,'Cane and beet sugar'!P28)</f>
        <v>369.9154506821151</v>
      </c>
      <c r="K28" s="12">
        <f>SUM('Corn sweeteners'!K28,'Total honey and syrup'!K28,'Cane and beet sugar'!Q28)</f>
        <v>23.119715667632192</v>
      </c>
      <c r="L28" s="6"/>
      <c r="M28" s="6"/>
      <c r="N28" s="6"/>
      <c r="O28" s="6"/>
      <c r="P28" s="6"/>
      <c r="Q28" s="6"/>
      <c r="R28" s="6"/>
      <c r="S28" s="6"/>
      <c r="T28" s="6"/>
      <c r="U28" s="6"/>
      <c r="V28" s="6"/>
      <c r="W28" s="6"/>
      <c r="X28" s="6"/>
      <c r="Y28" s="6"/>
      <c r="Z28" s="6"/>
      <c r="AA28" s="6"/>
    </row>
    <row r="29" spans="1:27" ht="12" customHeight="1">
      <c r="A29" s="11">
        <v>1992</v>
      </c>
      <c r="B29" s="12">
        <f>SUM('Corn sweeteners'!B29,'Total honey and syrup'!B29,'Cane and beet sugar'!B29)</f>
        <v>135.6144406670502</v>
      </c>
      <c r="C29" s="12">
        <f>SUM('Corn sweeteners'!C29,'Total honey and syrup'!C29,'Cane and beet sugar'!D29)</f>
        <v>135.6144406670502</v>
      </c>
      <c r="D29" s="12">
        <f>SUM('Corn sweeteners'!D29,'Total honey and syrup'!D29,'Cane and beet sugar'!F29)</f>
        <v>120.69685219367469</v>
      </c>
      <c r="E29" s="33">
        <f>SUM('Corn sweeteners'!E29,'Total honey and syrup'!E29,'Cane and beet sugar'!H29)</f>
        <v>120.69685219367469</v>
      </c>
      <c r="F29" s="12">
        <f t="shared" si="0"/>
        <v>41.14855315067608</v>
      </c>
      <c r="G29" s="12">
        <f>SUM('Corn sweeteners'!G29,'Total honey and syrup'!G29,'Cane and beet sugar'!K29)</f>
        <v>79.81106046917697</v>
      </c>
      <c r="H29" s="12">
        <f>SUM('Corn sweeteners'!H29,'Total honey and syrup'!H29,'Cane and beet sugar'!L29)</f>
        <v>3.4985670342652915</v>
      </c>
      <c r="I29" s="12">
        <f>SUM('Corn sweeteners'!I29,'Total honey and syrup'!I29,'Cane and beet sugar'!M29)</f>
        <v>99.18262613790387</v>
      </c>
      <c r="J29" s="12">
        <f>SUM('Corn sweeteners'!J29,'Total honey and syrup'!J29,'Cane and beet sugar'!P29)</f>
        <v>377.8385757634434</v>
      </c>
      <c r="K29" s="12">
        <f>SUM('Corn sweeteners'!K29,'Total honey and syrup'!K29,'Cane and beet sugar'!Q29)</f>
        <v>23.61491098521521</v>
      </c>
      <c r="L29" s="6"/>
      <c r="M29" s="6"/>
      <c r="N29" s="6"/>
      <c r="O29" s="6"/>
      <c r="P29" s="6"/>
      <c r="Q29" s="6"/>
      <c r="R29" s="6"/>
      <c r="S29" s="6"/>
      <c r="T29" s="6"/>
      <c r="U29" s="6"/>
      <c r="V29" s="6"/>
      <c r="W29" s="6"/>
      <c r="X29" s="6"/>
      <c r="Y29" s="6"/>
      <c r="Z29" s="6"/>
      <c r="AA29" s="6"/>
    </row>
    <row r="30" spans="1:27" ht="12" customHeight="1">
      <c r="A30" s="11">
        <v>1993</v>
      </c>
      <c r="B30" s="12">
        <f>SUM('Corn sweeteners'!B30,'Total honey and syrup'!B30,'Cane and beet sugar'!B30)</f>
        <v>138.66573324867176</v>
      </c>
      <c r="C30" s="12">
        <f>SUM('Corn sweeteners'!C30,'Total honey and syrup'!C30,'Cane and beet sugar'!D30)</f>
        <v>138.66573324867176</v>
      </c>
      <c r="D30" s="12">
        <f>SUM('Corn sweeteners'!D30,'Total honey and syrup'!D30,'Cane and beet sugar'!F30)</f>
        <v>123.41250259131786</v>
      </c>
      <c r="E30" s="33">
        <f>SUM('Corn sweeteners'!E30,'Total honey and syrup'!E30,'Cane and beet sugar'!H30)</f>
        <v>123.41250259131786</v>
      </c>
      <c r="F30" s="12">
        <f t="shared" si="0"/>
        <v>41.145136045876505</v>
      </c>
      <c r="G30" s="12">
        <f>SUM('Corn sweeteners'!G30,'Total honey and syrup'!G30,'Cane and beet sugar'!K30)</f>
        <v>81.61152865449355</v>
      </c>
      <c r="H30" s="12">
        <f>SUM('Corn sweeteners'!H30,'Total honey and syrup'!H30,'Cane and beet sugar'!L30)</f>
        <v>3.577491667046293</v>
      </c>
      <c r="I30" s="12">
        <f>SUM('Corn sweeteners'!I30,'Total honey and syrup'!I30,'Cane and beet sugar'!M30)</f>
        <v>101.42010001492888</v>
      </c>
      <c r="J30" s="12">
        <f>SUM('Corn sweeteners'!J30,'Total honey and syrup'!J30,'Cane and beet sugar'!P30)</f>
        <v>386.3622857711576</v>
      </c>
      <c r="K30" s="12">
        <f>SUM('Corn sweeteners'!K30,'Total honey and syrup'!K30,'Cane and beet sugar'!Q30)</f>
        <v>24.14764286069735</v>
      </c>
      <c r="L30" s="6"/>
      <c r="M30" s="6"/>
      <c r="N30" s="6"/>
      <c r="O30" s="6"/>
      <c r="P30" s="6"/>
      <c r="Q30" s="6"/>
      <c r="R30" s="6"/>
      <c r="S30" s="6"/>
      <c r="T30" s="6"/>
      <c r="U30" s="6"/>
      <c r="V30" s="6"/>
      <c r="W30" s="6"/>
      <c r="X30" s="6"/>
      <c r="Y30" s="6"/>
      <c r="Z30" s="6"/>
      <c r="AA30" s="6"/>
    </row>
    <row r="31" spans="1:27" ht="12" customHeight="1">
      <c r="A31" s="11">
        <v>1994</v>
      </c>
      <c r="B31" s="12">
        <f>SUM('Corn sweeteners'!B31,'Total honey and syrup'!B31,'Cane and beet sugar'!B31)</f>
        <v>141.38263369221792</v>
      </c>
      <c r="C31" s="12">
        <f>SUM('Corn sweeteners'!C31,'Total honey and syrup'!C31,'Cane and beet sugar'!D31)</f>
        <v>141.38263369221792</v>
      </c>
      <c r="D31" s="12">
        <f>SUM('Corn sweeteners'!D31,'Total honey and syrup'!D31,'Cane and beet sugar'!F31)</f>
        <v>125.83054398607395</v>
      </c>
      <c r="E31" s="33">
        <f>SUM('Corn sweeteners'!E31,'Total honey and syrup'!E31,'Cane and beet sugar'!H31)</f>
        <v>125.83054398607395</v>
      </c>
      <c r="F31" s="12">
        <f t="shared" si="0"/>
        <v>41.122546851574036</v>
      </c>
      <c r="G31" s="12">
        <f>SUM('Corn sweeteners'!G31,'Total honey and syrup'!G31,'Cane and beet sugar'!K31)</f>
        <v>83.2424939121463</v>
      </c>
      <c r="H31" s="12">
        <f>SUM('Corn sweeteners'!H31,'Total honey and syrup'!H31,'Cane and beet sugar'!L31)</f>
        <v>3.648986034505043</v>
      </c>
      <c r="I31" s="12">
        <f>SUM('Corn sweeteners'!I31,'Total honey and syrup'!I31,'Cane and beet sugar'!M31)</f>
        <v>103.44692958520073</v>
      </c>
      <c r="J31" s="12">
        <f>SUM('Corn sweeteners'!J31,'Total honey and syrup'!J31,'Cane and beet sugar'!P31)</f>
        <v>394.0835412769551</v>
      </c>
      <c r="K31" s="12">
        <f>SUM('Corn sweeteners'!K31,'Total honey and syrup'!K31,'Cane and beet sugar'!Q31)</f>
        <v>24.630221329809693</v>
      </c>
      <c r="L31" s="6"/>
      <c r="M31" s="6"/>
      <c r="N31" s="6"/>
      <c r="O31" s="6"/>
      <c r="P31" s="6"/>
      <c r="Q31" s="6"/>
      <c r="R31" s="6"/>
      <c r="S31" s="6"/>
      <c r="T31" s="6"/>
      <c r="U31" s="6"/>
      <c r="V31" s="6"/>
      <c r="W31" s="6"/>
      <c r="X31" s="6"/>
      <c r="Y31" s="6"/>
      <c r="Z31" s="6"/>
      <c r="AA31" s="6"/>
    </row>
    <row r="32" spans="1:27" ht="12" customHeight="1">
      <c r="A32" s="11">
        <v>1995</v>
      </c>
      <c r="B32" s="12">
        <f>SUM('Corn sweeteners'!B32,'Total honey and syrup'!B32,'Cane and beet sugar'!B32)</f>
        <v>143.98734744689244</v>
      </c>
      <c r="C32" s="12">
        <f>SUM('Corn sweeteners'!C32,'Total honey and syrup'!C32,'Cane and beet sugar'!D32)</f>
        <v>143.98734744689244</v>
      </c>
      <c r="D32" s="12">
        <f>SUM('Corn sweeteners'!D32,'Total honey and syrup'!D32,'Cane and beet sugar'!F32)</f>
        <v>128.1487392277343</v>
      </c>
      <c r="E32" s="33">
        <f>SUM('Corn sweeteners'!E32,'Total honey and syrup'!E32,'Cane and beet sugar'!H32)</f>
        <v>128.1487392277343</v>
      </c>
      <c r="F32" s="12">
        <f t="shared" si="0"/>
        <v>41.121144770120935</v>
      </c>
      <c r="G32" s="12">
        <f>SUM('Corn sweeteners'!G32,'Total honey and syrup'!G32,'Cane and beet sugar'!K32)</f>
        <v>84.77810185259878</v>
      </c>
      <c r="H32" s="12">
        <f>SUM('Corn sweeteners'!H32,'Total honey and syrup'!H32,'Cane and beet sugar'!L32)</f>
        <v>3.716300355182411</v>
      </c>
      <c r="I32" s="12">
        <f>SUM('Corn sweeteners'!I32,'Total honey and syrup'!I32,'Cane and beet sugar'!M32)</f>
        <v>105.35525691924377</v>
      </c>
      <c r="J32" s="12">
        <f>SUM('Corn sweeteners'!J32,'Total honey and syrup'!J32,'Cane and beet sugar'!P32)</f>
        <v>401.35335969235723</v>
      </c>
      <c r="K32" s="12">
        <f>SUM('Corn sweeteners'!K32,'Total honey and syrup'!K32,'Cane and beet sugar'!Q32)</f>
        <v>25.084584980772327</v>
      </c>
      <c r="L32" s="6"/>
      <c r="M32" s="6"/>
      <c r="N32" s="6"/>
      <c r="O32" s="6"/>
      <c r="P32" s="6"/>
      <c r="Q32" s="6"/>
      <c r="R32" s="6"/>
      <c r="S32" s="6"/>
      <c r="T32" s="6"/>
      <c r="U32" s="6"/>
      <c r="V32" s="6"/>
      <c r="W32" s="6"/>
      <c r="X32" s="6"/>
      <c r="Y32" s="6"/>
      <c r="Z32" s="6"/>
      <c r="AA32" s="6"/>
    </row>
    <row r="33" spans="1:27" ht="12" customHeight="1">
      <c r="A33" s="7">
        <v>1996</v>
      </c>
      <c r="B33" s="8">
        <f>SUM('Corn sweeteners'!B33,'Total honey and syrup'!B33,'Cane and beet sugar'!B33)</f>
        <v>144.54957101790203</v>
      </c>
      <c r="C33" s="8">
        <f>SUM('Corn sweeteners'!C33,'Total honey and syrup'!C33,'Cane and beet sugar'!D33)</f>
        <v>144.54957101790203</v>
      </c>
      <c r="D33" s="8">
        <f>SUM('Corn sweeteners'!D33,'Total honey and syrup'!D33,'Cane and beet sugar'!F33)</f>
        <v>128.6491182059328</v>
      </c>
      <c r="E33" s="8">
        <f>SUM('Corn sweeteners'!E33,'Total honey and syrup'!E33,'Cane and beet sugar'!H33)</f>
        <v>128.6491182059328</v>
      </c>
      <c r="F33" s="8">
        <f t="shared" si="0"/>
        <v>41.064595441195884</v>
      </c>
      <c r="G33" s="8">
        <f>SUM('Corn sweeteners'!G33,'Total honey and syrup'!G33,'Cane and beet sugar'!K33)</f>
        <v>85.19087446741642</v>
      </c>
      <c r="H33" s="8">
        <f>SUM('Corn sweeteners'!H33,'Total honey and syrup'!H33,'Cane and beet sugar'!L33)</f>
        <v>3.734394497201815</v>
      </c>
      <c r="I33" s="8">
        <f>SUM('Corn sweeteners'!I33,'Total honey and syrup'!I33,'Cane and beet sugar'!M33)</f>
        <v>105.86821679842286</v>
      </c>
      <c r="J33" s="8">
        <f>SUM('Corn sweeteners'!J33,'Total honey and syrup'!J33,'Cane and beet sugar'!P33)</f>
        <v>403.3074925654204</v>
      </c>
      <c r="K33" s="8">
        <f>SUM('Corn sweeteners'!K33,'Total honey and syrup'!K33,'Cane and beet sugar'!Q33)</f>
        <v>25.206718285338773</v>
      </c>
      <c r="L33" s="6"/>
      <c r="M33" s="6"/>
      <c r="N33" s="6"/>
      <c r="O33" s="6"/>
      <c r="P33" s="6"/>
      <c r="Q33" s="6"/>
      <c r="R33" s="6"/>
      <c r="S33" s="6"/>
      <c r="T33" s="6"/>
      <c r="U33" s="6"/>
      <c r="V33" s="6"/>
      <c r="W33" s="6"/>
      <c r="X33" s="6"/>
      <c r="Y33" s="6"/>
      <c r="Z33" s="6"/>
      <c r="AA33" s="6"/>
    </row>
    <row r="34" spans="1:27" ht="12" customHeight="1">
      <c r="A34" s="7">
        <v>1997</v>
      </c>
      <c r="B34" s="8">
        <f>SUM('Corn sweeteners'!B34,'Total honey and syrup'!B34,'Cane and beet sugar'!B34)</f>
        <v>148.14605554693657</v>
      </c>
      <c r="C34" s="8">
        <f>SUM('Corn sweeteners'!C34,'Total honey and syrup'!C34,'Cane and beet sugar'!D34)</f>
        <v>148.14605554693657</v>
      </c>
      <c r="D34" s="8">
        <f>SUM('Corn sweeteners'!D34,'Total honey and syrup'!D34,'Cane and beet sugar'!F34)</f>
        <v>131.8499894367735</v>
      </c>
      <c r="E34" s="8">
        <f>SUM('Corn sweeteners'!E34,'Total honey and syrup'!E34,'Cane and beet sugar'!H34)</f>
        <v>131.8499894367735</v>
      </c>
      <c r="F34" s="8">
        <f t="shared" si="0"/>
        <v>41.08370555263507</v>
      </c>
      <c r="G34" s="8">
        <f>SUM('Corn sweeteners'!G34,'Total honey and syrup'!G34,'Cane and beet sugar'!K34)</f>
        <v>87.28216629818996</v>
      </c>
      <c r="H34" s="8">
        <f>SUM('Corn sweeteners'!H34,'Total honey and syrup'!H34,'Cane and beet sugar'!L34)</f>
        <v>3.826067563756273</v>
      </c>
      <c r="I34" s="8">
        <f>SUM('Corn sweeteners'!I34,'Total honey and syrup'!I34,'Cane and beet sugar'!M34)</f>
        <v>108.46710239870845</v>
      </c>
      <c r="J34" s="8">
        <f>SUM('Corn sweeteners'!J34,'Total honey and syrup'!J34,'Cane and beet sugar'!P34)</f>
        <v>413.2080091379369</v>
      </c>
      <c r="K34" s="8">
        <f>SUM('Corn sweeteners'!K34,'Total honey and syrup'!K34,'Cane and beet sugar'!Q34)</f>
        <v>25.825500571121058</v>
      </c>
      <c r="L34" s="6"/>
      <c r="M34" s="6"/>
      <c r="N34" s="6"/>
      <c r="O34" s="6"/>
      <c r="P34" s="6"/>
      <c r="Q34" s="6"/>
      <c r="R34" s="6"/>
      <c r="S34" s="6"/>
      <c r="T34" s="6"/>
      <c r="U34" s="6"/>
      <c r="V34" s="6"/>
      <c r="W34" s="6"/>
      <c r="X34" s="6"/>
      <c r="Y34" s="6"/>
      <c r="Z34" s="6"/>
      <c r="AA34" s="6"/>
    </row>
    <row r="35" spans="1:27" ht="12" customHeight="1">
      <c r="A35" s="7">
        <v>1998</v>
      </c>
      <c r="B35" s="8">
        <f>SUM('Corn sweeteners'!B35,'Total honey and syrup'!B35,'Cane and beet sugar'!B35)</f>
        <v>149.1955800241409</v>
      </c>
      <c r="C35" s="8">
        <f>SUM('Corn sweeteners'!C35,'Total honey and syrup'!C35,'Cane and beet sugar'!D35)</f>
        <v>149.1955800241409</v>
      </c>
      <c r="D35" s="8">
        <f>SUM('Corn sweeteners'!D35,'Total honey and syrup'!D35,'Cane and beet sugar'!F35)</f>
        <v>132.78406622148543</v>
      </c>
      <c r="E35" s="8">
        <f>SUM('Corn sweeteners'!E35,'Total honey and syrup'!E35,'Cane and beet sugar'!H35)</f>
        <v>132.78406622148543</v>
      </c>
      <c r="F35" s="8">
        <f t="shared" si="0"/>
        <v>41.087435341103316</v>
      </c>
      <c r="G35" s="8">
        <f>SUM('Corn sweeteners'!G35,'Total honey and syrup'!G35,'Cane and beet sugar'!K35)</f>
        <v>87.89494254993795</v>
      </c>
      <c r="H35" s="8">
        <f>SUM('Corn sweeteners'!H35,'Total honey and syrup'!H35,'Cane and beet sugar'!L35)</f>
        <v>3.8529289884904308</v>
      </c>
      <c r="I35" s="8">
        <f>SUM('Corn sweeteners'!I35,'Total honey and syrup'!I35,'Cane and beet sugar'!M35)</f>
        <v>109.22861035920947</v>
      </c>
      <c r="J35" s="8">
        <f>SUM('Corn sweeteners'!J35,'Total honey and syrup'!J35,'Cane and beet sugar'!P35)</f>
        <v>416.1089918446075</v>
      </c>
      <c r="K35" s="8">
        <f>SUM('Corn sweeteners'!K35,'Total honey and syrup'!K35,'Cane and beet sugar'!Q35)</f>
        <v>26.006811990287968</v>
      </c>
      <c r="L35" s="6"/>
      <c r="M35" s="6"/>
      <c r="N35" s="6"/>
      <c r="O35" s="6"/>
      <c r="P35" s="6"/>
      <c r="Q35" s="6"/>
      <c r="R35" s="6"/>
      <c r="S35" s="6"/>
      <c r="T35" s="6"/>
      <c r="U35" s="6"/>
      <c r="V35" s="6"/>
      <c r="W35" s="6"/>
      <c r="X35" s="6"/>
      <c r="Y35" s="6"/>
      <c r="Z35" s="6"/>
      <c r="AA35" s="6"/>
    </row>
    <row r="36" spans="1:27" ht="12" customHeight="1">
      <c r="A36" s="7">
        <v>1999</v>
      </c>
      <c r="B36" s="8">
        <f>SUM('Corn sweeteners'!B36,'Total honey and syrup'!B36,'Cane and beet sugar'!B36)</f>
        <v>151.48891710723157</v>
      </c>
      <c r="C36" s="8">
        <f>SUM('Corn sweeteners'!C36,'Total honey and syrup'!C36,'Cane and beet sugar'!D36)</f>
        <v>151.48891710723157</v>
      </c>
      <c r="D36" s="8">
        <f>SUM('Corn sweeteners'!D36,'Total honey and syrup'!D36,'Cane and beet sugar'!F36)</f>
        <v>134.8251362254361</v>
      </c>
      <c r="E36" s="8">
        <f>SUM('Corn sweeteners'!E36,'Total honey and syrup'!E36,'Cane and beet sugar'!H36)</f>
        <v>134.8251362254361</v>
      </c>
      <c r="F36" s="8">
        <f t="shared" si="0"/>
        <v>41.08014913018422</v>
      </c>
      <c r="G36" s="8">
        <f>SUM('Corn sweeteners'!G36,'Total honey and syrup'!G36,'Cane and beet sugar'!K36)</f>
        <v>89.25704404387969</v>
      </c>
      <c r="H36" s="8">
        <f>SUM('Corn sweeteners'!H36,'Total honey and syrup'!H36,'Cane and beet sugar'!L36)</f>
        <v>3.9126375471289734</v>
      </c>
      <c r="I36" s="8">
        <f>SUM('Corn sweeteners'!I36,'Total honey and syrup'!I36,'Cane and beet sugar'!M36)</f>
        <v>110.92131814233284</v>
      </c>
      <c r="J36" s="8">
        <f>SUM('Corn sweeteners'!J36,'Total honey and syrup'!J36,'Cane and beet sugar'!P36)</f>
        <v>422.55740244698217</v>
      </c>
      <c r="K36" s="8">
        <f>SUM('Corn sweeteners'!K36,'Total honey and syrup'!K36,'Cane and beet sugar'!Q36)</f>
        <v>26.409837652936385</v>
      </c>
      <c r="L36" s="6"/>
      <c r="M36" s="6"/>
      <c r="N36" s="6"/>
      <c r="O36" s="6"/>
      <c r="P36" s="6"/>
      <c r="Q36" s="6"/>
      <c r="R36" s="6"/>
      <c r="S36" s="6"/>
      <c r="T36" s="6"/>
      <c r="U36" s="6"/>
      <c r="V36" s="6"/>
      <c r="W36" s="6"/>
      <c r="X36" s="6"/>
      <c r="Y36" s="6"/>
      <c r="Z36" s="6"/>
      <c r="AA36" s="6"/>
    </row>
    <row r="37" spans="1:27" ht="12" customHeight="1">
      <c r="A37" s="7">
        <v>2000</v>
      </c>
      <c r="B37" s="8">
        <f>SUM('Corn sweeteners'!B37,'Total honey and syrup'!B37,'Cane and beet sugar'!B37)</f>
        <v>148.87536744661543</v>
      </c>
      <c r="C37" s="8">
        <f>SUM('Corn sweeteners'!C37,'Total honey and syrup'!C37,'Cane and beet sugar'!D37)</f>
        <v>148.87536744661543</v>
      </c>
      <c r="D37" s="8">
        <f>SUM('Corn sweeteners'!D37,'Total honey and syrup'!D37,'Cane and beet sugar'!F37)</f>
        <v>132.49907702748774</v>
      </c>
      <c r="E37" s="8">
        <f>SUM('Corn sweeteners'!E37,'Total honey and syrup'!E37,'Cane and beet sugar'!H37)</f>
        <v>132.49907702748774</v>
      </c>
      <c r="F37" s="8">
        <f t="shared" si="0"/>
        <v>41.066510875177975</v>
      </c>
      <c r="G37" s="8">
        <f>SUM('Corn sweeteners'!G37,'Total honey and syrup'!G37,'Cane and beet sugar'!K37)</f>
        <v>87.73744848368993</v>
      </c>
      <c r="H37" s="8">
        <f>SUM('Corn sweeteners'!H37,'Total honey and syrup'!H37,'Cane and beet sugar'!L37)</f>
        <v>3.846025139011065</v>
      </c>
      <c r="I37" s="8">
        <f>SUM('Corn sweeteners'!I37,'Total honey and syrup'!I37,'Cane and beet sugar'!M37)</f>
        <v>109.03288967839418</v>
      </c>
      <c r="J37" s="8">
        <f>SUM('Corn sweeteners'!J37,'Total honey and syrup'!J37,'Cane and beet sugar'!P37)</f>
        <v>415.36338925102547</v>
      </c>
      <c r="K37" s="8">
        <f>SUM('Corn sweeteners'!K37,'Total honey and syrup'!K37,'Cane and beet sugar'!Q37)</f>
        <v>25.96021182818909</v>
      </c>
      <c r="L37" s="6"/>
      <c r="M37" s="6"/>
      <c r="N37" s="6"/>
      <c r="O37" s="6"/>
      <c r="P37" s="6"/>
      <c r="Q37" s="6"/>
      <c r="R37" s="6"/>
      <c r="S37" s="6"/>
      <c r="T37" s="6"/>
      <c r="U37" s="6"/>
      <c r="V37" s="6"/>
      <c r="W37" s="6"/>
      <c r="X37" s="6"/>
      <c r="Y37" s="6"/>
      <c r="Z37" s="6"/>
      <c r="AA37" s="6"/>
    </row>
    <row r="38" spans="1:27" ht="12" customHeight="1">
      <c r="A38" s="11">
        <v>2001</v>
      </c>
      <c r="B38" s="12">
        <f>SUM('Corn sweeteners'!B38,'Total honey and syrup'!B38,'Cane and beet sugar'!B38)</f>
        <v>147.3219973420036</v>
      </c>
      <c r="C38" s="12">
        <f>SUM('Corn sweeteners'!C38,'Total honey and syrup'!C38,'Cane and beet sugar'!D38)</f>
        <v>147.3219973420036</v>
      </c>
      <c r="D38" s="12">
        <f>SUM('Corn sweeteners'!D38,'Total honey and syrup'!D38,'Cane and beet sugar'!F38)</f>
        <v>131.11657763438322</v>
      </c>
      <c r="E38" s="33">
        <f>SUM('Corn sweeteners'!E38,'Total honey and syrup'!E38,'Cane and beet sugar'!H38)</f>
        <v>131.11657763438322</v>
      </c>
      <c r="F38" s="12">
        <f t="shared" si="0"/>
        <v>41.03763907530952</v>
      </c>
      <c r="G38" s="12">
        <f>SUM('Corn sweeteners'!G38,'Total honey and syrup'!G38,'Cane and beet sugar'!K38)</f>
        <v>86.8645277942551</v>
      </c>
      <c r="H38" s="12">
        <f>SUM('Corn sweeteners'!H38,'Total honey and syrup'!H38,'Cane and beet sugar'!L38)</f>
        <v>3.8077601224878945</v>
      </c>
      <c r="I38" s="12">
        <f>SUM('Corn sweeteners'!I38,'Total honey and syrup'!I38,'Cane and beet sugar'!M38)</f>
        <v>107.94809559247057</v>
      </c>
      <c r="J38" s="12">
        <f>SUM('Corn sweeteners'!J38,'Total honey and syrup'!J38,'Cane and beet sugar'!P38)</f>
        <v>411.2308403522688</v>
      </c>
      <c r="K38" s="12">
        <f>SUM('Corn sweeteners'!K38,'Total honey and syrup'!K38,'Cane and beet sugar'!Q38)</f>
        <v>25.7019275220168</v>
      </c>
      <c r="L38" s="6"/>
      <c r="M38" s="6"/>
      <c r="N38" s="6"/>
      <c r="O38" s="6"/>
      <c r="P38" s="6"/>
      <c r="Q38" s="6"/>
      <c r="R38" s="6"/>
      <c r="S38" s="6"/>
      <c r="T38" s="6"/>
      <c r="U38" s="6"/>
      <c r="V38" s="6"/>
      <c r="W38" s="6"/>
      <c r="X38" s="6"/>
      <c r="Y38" s="6"/>
      <c r="Z38" s="6"/>
      <c r="AA38" s="6"/>
    </row>
    <row r="39" spans="1:27" ht="12" customHeight="1">
      <c r="A39" s="11">
        <v>2002</v>
      </c>
      <c r="B39" s="12">
        <f>SUM('Corn sweeteners'!B39,'Total honey and syrup'!B39,'Cane and beet sugar'!B39)</f>
        <v>146.4062627608948</v>
      </c>
      <c r="C39" s="12">
        <f>SUM('Corn sweeteners'!C39,'Total honey and syrup'!C39,'Cane and beet sugar'!D39)</f>
        <v>146.4062627608948</v>
      </c>
      <c r="D39" s="12">
        <f>SUM('Corn sweeteners'!D39,'Total honey and syrup'!D39,'Cane and beet sugar'!F39)</f>
        <v>130.3015738571964</v>
      </c>
      <c r="E39" s="33">
        <f>SUM('Corn sweeteners'!E39,'Total honey and syrup'!E39,'Cane and beet sugar'!H39)</f>
        <v>130.3015738571964</v>
      </c>
      <c r="F39" s="12">
        <f t="shared" si="0"/>
        <v>41.02641988810408</v>
      </c>
      <c r="G39" s="12">
        <f>SUM('Corn sweeteners'!G39,'Total honey and syrup'!G39,'Cane and beet sugar'!K39)</f>
        <v>86.34101465812914</v>
      </c>
      <c r="H39" s="12">
        <f>SUM('Corn sweeteners'!H39,'Total honey and syrup'!H39,'Cane and beet sugar'!L39)</f>
        <v>3.7848116014522364</v>
      </c>
      <c r="I39" s="12">
        <f>SUM('Corn sweeteners'!I39,'Total honey and syrup'!I39,'Cane and beet sugar'!M39)</f>
        <v>107.29751649537016</v>
      </c>
      <c r="J39" s="12">
        <f>SUM('Corn sweeteners'!J39,'Total honey and syrup'!J39,'Cane and beet sugar'!P39)</f>
        <v>408.7524437918863</v>
      </c>
      <c r="K39" s="12">
        <f>SUM('Corn sweeteners'!K39,'Total honey and syrup'!K39,'Cane and beet sugar'!Q39)</f>
        <v>25.547027736992895</v>
      </c>
      <c r="L39" s="6"/>
      <c r="M39" s="6"/>
      <c r="N39" s="6"/>
      <c r="O39" s="6"/>
      <c r="P39" s="6"/>
      <c r="Q39" s="6"/>
      <c r="R39" s="6"/>
      <c r="S39" s="6"/>
      <c r="T39" s="6"/>
      <c r="U39" s="6"/>
      <c r="V39" s="6"/>
      <c r="W39" s="6"/>
      <c r="X39" s="6"/>
      <c r="Y39" s="6"/>
      <c r="Z39" s="6"/>
      <c r="AA39" s="6"/>
    </row>
    <row r="40" spans="1:27" ht="12" customHeight="1">
      <c r="A40" s="11">
        <v>2003</v>
      </c>
      <c r="B40" s="12">
        <f>SUM('Corn sweeteners'!B40,'Total honey and syrup'!B40,'Cane and beet sugar'!B40)</f>
        <v>141.37117439313758</v>
      </c>
      <c r="C40" s="12">
        <f>SUM('Corn sweeteners'!C40,'Total honey and syrup'!C40,'Cane and beet sugar'!D40)</f>
        <v>141.37117439313758</v>
      </c>
      <c r="D40" s="12">
        <f>SUM('Corn sweeteners'!D40,'Total honey and syrup'!D40,'Cane and beet sugar'!F40)</f>
        <v>125.82034520989245</v>
      </c>
      <c r="E40" s="33">
        <f>SUM('Corn sweeteners'!E40,'Total honey and syrup'!E40,'Cane and beet sugar'!H40)</f>
        <v>125.82034520989245</v>
      </c>
      <c r="F40" s="12">
        <f t="shared" si="0"/>
        <v>41.048061992378436</v>
      </c>
      <c r="G40" s="12">
        <f>SUM('Corn sweeteners'!G40,'Total honey and syrup'!G40,'Cane and beet sugar'!K40)</f>
        <v>83.34104708888904</v>
      </c>
      <c r="H40" s="12">
        <f>SUM('Corn sweeteners'!H40,'Total honey and syrup'!H40,'Cane and beet sugar'!L40)</f>
        <v>3.6533061737595194</v>
      </c>
      <c r="I40" s="12">
        <f>SUM('Corn sweeteners'!I40,'Total honey and syrup'!I40,'Cane and beet sugar'!M40)</f>
        <v>103.5694033729955</v>
      </c>
      <c r="J40" s="12">
        <f>SUM('Corn sweeteners'!J40,'Total honey and syrup'!J40,'Cane and beet sugar'!P40)</f>
        <v>394.55010808760187</v>
      </c>
      <c r="K40" s="12">
        <f>SUM('Corn sweeteners'!K40,'Total honey and syrup'!K40,'Cane and beet sugar'!Q40)</f>
        <v>24.659381755475117</v>
      </c>
      <c r="L40" s="6"/>
      <c r="M40" s="6"/>
      <c r="N40" s="6"/>
      <c r="O40" s="6"/>
      <c r="P40" s="6"/>
      <c r="Q40" s="6"/>
      <c r="R40" s="6"/>
      <c r="S40" s="6"/>
      <c r="T40" s="6"/>
      <c r="U40" s="6"/>
      <c r="V40" s="6"/>
      <c r="W40" s="6"/>
      <c r="X40" s="6"/>
      <c r="Y40" s="6"/>
      <c r="Z40" s="6"/>
      <c r="AA40" s="6"/>
    </row>
    <row r="41" spans="1:27" ht="12" customHeight="1">
      <c r="A41" s="11">
        <v>2004</v>
      </c>
      <c r="B41" s="12">
        <f>SUM('Corn sweeteners'!B41,'Total honey and syrup'!B41,'Cane and beet sugar'!B41)</f>
        <v>141.5582394840672</v>
      </c>
      <c r="C41" s="12">
        <f>SUM('Corn sweeteners'!C41,'Total honey and syrup'!C41,'Cane and beet sugar'!D41)</f>
        <v>141.5582394840672</v>
      </c>
      <c r="D41" s="12">
        <f>SUM('Corn sweeteners'!D41,'Total honey and syrup'!D41,'Cane and beet sugar'!F41)</f>
        <v>125.9868331408198</v>
      </c>
      <c r="E41" s="33">
        <f>SUM('Corn sweeteners'!E41,'Total honey and syrup'!E41,'Cane and beet sugar'!H41)</f>
        <v>125.9868331408198</v>
      </c>
      <c r="F41" s="12">
        <f t="shared" si="0"/>
        <v>41.07577091625251</v>
      </c>
      <c r="G41" s="12">
        <f>SUM('Corn sweeteners'!G41,'Total honey and syrup'!G41,'Cane and beet sugar'!K41)</f>
        <v>83.41210132051165</v>
      </c>
      <c r="H41" s="12">
        <f>SUM('Corn sweeteners'!H41,'Total honey and syrup'!H41,'Cane and beet sugar'!L41)</f>
        <v>3.6564208798032505</v>
      </c>
      <c r="I41" s="12">
        <f>SUM('Corn sweeteners'!I41,'Total honey and syrup'!I41,'Cane and beet sugar'!M41)</f>
        <v>103.65770373198225</v>
      </c>
      <c r="J41" s="12">
        <f>SUM('Corn sweeteners'!J41,'Total honey and syrup'!J41,'Cane and beet sugar'!P41)</f>
        <v>394.8864904075514</v>
      </c>
      <c r="K41" s="12">
        <f>SUM('Corn sweeteners'!K41,'Total honey and syrup'!K41,'Cane and beet sugar'!Q41)</f>
        <v>24.68040565047196</v>
      </c>
      <c r="L41" s="6"/>
      <c r="M41" s="6"/>
      <c r="N41" s="6"/>
      <c r="O41" s="6"/>
      <c r="P41" s="6"/>
      <c r="Q41" s="6"/>
      <c r="R41" s="6"/>
      <c r="S41" s="6"/>
      <c r="T41" s="6"/>
      <c r="U41" s="6"/>
      <c r="V41" s="6"/>
      <c r="W41" s="6"/>
      <c r="X41" s="6"/>
      <c r="Y41" s="6"/>
      <c r="Z41" s="6"/>
      <c r="AA41" s="6"/>
    </row>
    <row r="42" spans="1:27" ht="12" customHeight="1">
      <c r="A42" s="11">
        <v>2005</v>
      </c>
      <c r="B42" s="12">
        <f>SUM('Corn sweeteners'!B42,'Total honey and syrup'!B42,'Cane and beet sugar'!B42)</f>
        <v>141.94838002785184</v>
      </c>
      <c r="C42" s="12">
        <f>SUM('Corn sweeteners'!C42,'Total honey and syrup'!C42,'Cane and beet sugar'!D42)</f>
        <v>141.94838002785184</v>
      </c>
      <c r="D42" s="12">
        <f>SUM('Corn sweeteners'!D42,'Total honey and syrup'!D42,'Cane and beet sugar'!F42)</f>
        <v>126.33405822478814</v>
      </c>
      <c r="E42" s="33">
        <f>SUM('Corn sweeteners'!E42,'Total honey and syrup'!E42,'Cane and beet sugar'!H42)</f>
        <v>126.33405822478814</v>
      </c>
      <c r="F42" s="12">
        <f t="shared" si="0"/>
        <v>41.059350770834456</v>
      </c>
      <c r="G42" s="12">
        <f>SUM('Corn sweeteners'!G42,'Total honey and syrup'!G42,'Cane and beet sugar'!K42)</f>
        <v>83.66529675869903</v>
      </c>
      <c r="H42" s="12">
        <f>SUM('Corn sweeteners'!H42,'Total honey and syrup'!H42,'Cane and beet sugar'!L42)</f>
        <v>3.6675198579155737</v>
      </c>
      <c r="I42" s="12">
        <f>SUM('Corn sweeteners'!I42,'Total honey and syrup'!I42,'Cane and beet sugar'!M42)</f>
        <v>103.97235421197756</v>
      </c>
      <c r="J42" s="12">
        <f>SUM('Corn sweeteners'!J42,'Total honey and syrup'!J42,'Cane and beet sugar'!P42)</f>
        <v>396.0851589027716</v>
      </c>
      <c r="K42" s="12">
        <f>SUM('Corn sweeteners'!K42,'Total honey and syrup'!K42,'Cane and beet sugar'!Q42)</f>
        <v>24.755322431423224</v>
      </c>
      <c r="L42" s="6"/>
      <c r="M42" s="6"/>
      <c r="N42" s="6"/>
      <c r="O42" s="6"/>
      <c r="P42" s="6"/>
      <c r="Q42" s="6"/>
      <c r="R42" s="6"/>
      <c r="S42" s="6"/>
      <c r="T42" s="6"/>
      <c r="U42" s="6"/>
      <c r="V42" s="6"/>
      <c r="W42" s="6"/>
      <c r="X42" s="6"/>
      <c r="Y42" s="6"/>
      <c r="Z42" s="6"/>
      <c r="AA42" s="6"/>
    </row>
    <row r="43" spans="1:27" ht="12" customHeight="1">
      <c r="A43" s="7">
        <v>2006</v>
      </c>
      <c r="B43" s="8">
        <f>SUM('Corn sweeteners'!B43,'Total honey and syrup'!B43,'Cane and beet sugar'!B43)</f>
        <v>138.58397692983746</v>
      </c>
      <c r="C43" s="8">
        <f>SUM('Corn sweeteners'!C43,'Total honey and syrup'!C43,'Cane and beet sugar'!D43)</f>
        <v>138.58397692983746</v>
      </c>
      <c r="D43" s="8">
        <f>SUM('Corn sweeteners'!D43,'Total honey and syrup'!D43,'Cane and beet sugar'!F43)</f>
        <v>123.33973946755535</v>
      </c>
      <c r="E43" s="8">
        <f>SUM('Corn sweeteners'!E43,'Total honey and syrup'!E43,'Cane and beet sugar'!H43)</f>
        <v>123.33973946755535</v>
      </c>
      <c r="F43" s="8">
        <f t="shared" si="0"/>
        <v>41.037360886596055</v>
      </c>
      <c r="G43" s="8">
        <f>SUM('Corn sweeteners'!G43,'Total honey and syrup'!G43,'Cane and beet sugar'!K43)</f>
        <v>81.71277018614305</v>
      </c>
      <c r="H43" s="8">
        <f>SUM('Corn sweeteners'!H43,'Total honey and syrup'!H43,'Cane and beet sugar'!L43)</f>
        <v>3.581929651995311</v>
      </c>
      <c r="I43" s="8">
        <f>SUM('Corn sweeteners'!I43,'Total honey and syrup'!I43,'Cane and beet sugar'!M43)</f>
        <v>101.54591466924109</v>
      </c>
      <c r="J43" s="8">
        <f>SUM('Corn sweeteners'!J43,'Total honey and syrup'!J43,'Cane and beet sugar'!P43)</f>
        <v>386.84157969234695</v>
      </c>
      <c r="K43" s="8">
        <f>SUM('Corn sweeteners'!K43,'Total honey and syrup'!K43,'Cane and beet sugar'!Q43)</f>
        <v>24.177598730771685</v>
      </c>
      <c r="L43" s="6"/>
      <c r="M43" s="6"/>
      <c r="N43" s="6"/>
      <c r="O43" s="6"/>
      <c r="P43" s="6"/>
      <c r="Q43" s="6"/>
      <c r="R43" s="6"/>
      <c r="S43" s="6"/>
      <c r="T43" s="6"/>
      <c r="U43" s="6"/>
      <c r="V43" s="6"/>
      <c r="W43" s="6"/>
      <c r="X43" s="6"/>
      <c r="Y43" s="6"/>
      <c r="Z43" s="6"/>
      <c r="AA43" s="6"/>
    </row>
    <row r="44" spans="1:27" ht="12" customHeight="1">
      <c r="A44" s="7">
        <v>2007</v>
      </c>
      <c r="B44" s="8">
        <f>SUM('Corn sweeteners'!B44,'Total honey and syrup'!B44,'Cane and beet sugar'!B44)</f>
        <v>135.17420099502698</v>
      </c>
      <c r="C44" s="8">
        <f>SUM('Corn sweeteners'!C44,'Total honey and syrup'!C44,'Cane and beet sugar'!D44)</f>
        <v>135.17420099502698</v>
      </c>
      <c r="D44" s="8">
        <f>SUM('Corn sweeteners'!D44,'Total honey and syrup'!D44,'Cane and beet sugar'!F44)</f>
        <v>120.30503888557402</v>
      </c>
      <c r="E44" s="8">
        <f>SUM('Corn sweeteners'!E44,'Total honey and syrup'!E44,'Cane and beet sugar'!H44)</f>
        <v>120.30503888557402</v>
      </c>
      <c r="F44" s="8">
        <f t="shared" si="0"/>
        <v>41.0657494643622</v>
      </c>
      <c r="G44" s="8">
        <f>SUM('Corn sweeteners'!G44,'Total honey and syrup'!G44,'Cane and beet sugar'!K44)</f>
        <v>79.6639022739558</v>
      </c>
      <c r="H44" s="8">
        <f>SUM('Corn sweeteners'!H44,'Total honey and syrup'!H44,'Cane and beet sugar'!L44)</f>
        <v>3.492116264063816</v>
      </c>
      <c r="I44" s="8">
        <f>SUM('Corn sweeteners'!I44,'Total honey and syrup'!I44,'Cane and beet sugar'!M44)</f>
        <v>98.99975002807716</v>
      </c>
      <c r="J44" s="8">
        <f>SUM('Corn sweeteners'!J44,'Total honey and syrup'!J44,'Cane and beet sugar'!P44)</f>
        <v>377.1419048688653</v>
      </c>
      <c r="K44" s="8">
        <f>SUM('Corn sweeteners'!K44,'Total honey and syrup'!K44,'Cane and beet sugar'!Q44)</f>
        <v>23.571369054304082</v>
      </c>
      <c r="L44" s="6"/>
      <c r="M44" s="6"/>
      <c r="N44" s="6"/>
      <c r="O44" s="6"/>
      <c r="P44" s="6"/>
      <c r="Q44" s="6"/>
      <c r="R44" s="6"/>
      <c r="S44" s="6"/>
      <c r="T44" s="6"/>
      <c r="U44" s="6"/>
      <c r="V44" s="6"/>
      <c r="W44" s="6"/>
      <c r="X44" s="6"/>
      <c r="Y44" s="6"/>
      <c r="Z44" s="6"/>
      <c r="AA44" s="6"/>
    </row>
    <row r="45" spans="1:27" ht="12" customHeight="1">
      <c r="A45" s="7">
        <v>2008</v>
      </c>
      <c r="B45" s="8">
        <f>SUM('Corn sweeteners'!B45,'Total honey and syrup'!B45,'Cane and beet sugar'!B45)</f>
        <v>135.3732200854235</v>
      </c>
      <c r="C45" s="8">
        <f>SUM('Corn sweeteners'!C45,'Total honey and syrup'!C45,'Cane and beet sugar'!D45)</f>
        <v>135.3732200854235</v>
      </c>
      <c r="D45" s="8">
        <f>SUM('Corn sweeteners'!D45,'Total honey and syrup'!D45,'Cane and beet sugar'!F45)</f>
        <v>120.4821658760269</v>
      </c>
      <c r="E45" s="8">
        <f>SUM('Corn sweeteners'!E45,'Total honey and syrup'!E45,'Cane and beet sugar'!H45)</f>
        <v>120.4821658760269</v>
      </c>
      <c r="F45" s="8">
        <f t="shared" si="0"/>
        <v>41.06002885527268</v>
      </c>
      <c r="G45" s="8">
        <f>SUM('Corn sweeteners'!G45,'Total honey and syrup'!G45,'Cane and beet sugar'!K45)</f>
        <v>79.78893685603683</v>
      </c>
      <c r="H45" s="8">
        <f>SUM('Corn sweeteners'!H45,'Total honey and syrup'!H45,'Cane and beet sugar'!L45)</f>
        <v>3.4975972320454494</v>
      </c>
      <c r="I45" s="8">
        <f>SUM('Corn sweeteners'!I45,'Total honey and syrup'!I45,'Cane and beet sugar'!M45)</f>
        <v>99.15513272987248</v>
      </c>
      <c r="J45" s="8">
        <f>SUM('Corn sweeteners'!J45,'Total honey and syrup'!J45,'Cane and beet sugar'!P45)</f>
        <v>377.73383897094277</v>
      </c>
      <c r="K45" s="8">
        <f>SUM('Corn sweeteners'!K45,'Total honey and syrup'!K45,'Cane and beet sugar'!Q45)</f>
        <v>23.608364935683923</v>
      </c>
      <c r="L45" s="6"/>
      <c r="M45" s="6"/>
      <c r="N45" s="6"/>
      <c r="O45" s="6"/>
      <c r="P45" s="6"/>
      <c r="Q45" s="6"/>
      <c r="R45" s="6"/>
      <c r="S45" s="6"/>
      <c r="T45" s="6"/>
      <c r="U45" s="6"/>
      <c r="V45" s="6"/>
      <c r="W45" s="6"/>
      <c r="X45" s="6"/>
      <c r="Y45" s="6"/>
      <c r="Z45" s="6"/>
      <c r="AA45" s="6"/>
    </row>
    <row r="46" spans="1:27" ht="12" customHeight="1">
      <c r="A46" s="7">
        <v>2009</v>
      </c>
      <c r="B46" s="8">
        <f>SUM('Corn sweeteners'!B46,'Total honey and syrup'!B46,'Cane and beet sugar'!B46)</f>
        <v>130.16735203643228</v>
      </c>
      <c r="C46" s="8">
        <f>SUM('Corn sweeteners'!C46,'Total honey and syrup'!C46,'Cane and beet sugar'!D46)</f>
        <v>130.16735203643228</v>
      </c>
      <c r="D46" s="8">
        <f>SUM('Corn sweeteners'!D46,'Total honey and syrup'!D46,'Cane and beet sugar'!F46)</f>
        <v>115.84894331242472</v>
      </c>
      <c r="E46" s="8">
        <f>SUM('Corn sweeteners'!E46,'Total honey and syrup'!E46,'Cane and beet sugar'!H46)</f>
        <v>115.84894331242472</v>
      </c>
      <c r="F46" s="8">
        <f t="shared" si="0"/>
        <v>41.06470408715583</v>
      </c>
      <c r="G46" s="8">
        <f>SUM('Corn sweeteners'!G46,'Total honey and syrup'!G46,'Cane and beet sugar'!K46)</f>
        <v>76.71451410458495</v>
      </c>
      <c r="H46" s="8">
        <f>SUM('Corn sweeteners'!H46,'Total honey and syrup'!H46,'Cane and beet sugar'!L46)</f>
        <v>3.36282801554345</v>
      </c>
      <c r="I46" s="8">
        <f>SUM('Corn sweeteners'!I46,'Total honey and syrup'!I46,'Cane and beet sugar'!M46)</f>
        <v>95.33449282664904</v>
      </c>
      <c r="J46" s="8">
        <f>SUM('Corn sweeteners'!J46,'Total honey and syrup'!J46,'Cane and beet sugar'!P46)</f>
        <v>363.17902029199627</v>
      </c>
      <c r="K46" s="8">
        <f>SUM('Corn sweeteners'!K46,'Total honey and syrup'!K46,'Cane and beet sugar'!Q46)</f>
        <v>22.698688768249767</v>
      </c>
      <c r="L46" s="6"/>
      <c r="M46" s="6"/>
      <c r="N46" s="6"/>
      <c r="O46" s="6"/>
      <c r="P46" s="6"/>
      <c r="Q46" s="6"/>
      <c r="R46" s="6"/>
      <c r="S46" s="6"/>
      <c r="T46" s="6"/>
      <c r="U46" s="6"/>
      <c r="V46" s="6"/>
      <c r="W46" s="6"/>
      <c r="X46" s="6"/>
      <c r="Y46" s="6"/>
      <c r="Z46" s="6"/>
      <c r="AA46" s="6"/>
    </row>
    <row r="47" spans="1:22" ht="12" customHeight="1">
      <c r="A47" s="7">
        <v>2010</v>
      </c>
      <c r="B47" s="8">
        <f>SUM('Corn sweeteners'!B47,'Total honey and syrup'!B47,'Cane and beet sugar'!B47)</f>
        <v>131.54012249727617</v>
      </c>
      <c r="C47" s="8">
        <f>SUM('Corn sweeteners'!C47,'Total honey and syrup'!C47,'Cane and beet sugar'!D47)</f>
        <v>131.54012249727617</v>
      </c>
      <c r="D47" s="8">
        <f>SUM('Corn sweeteners'!D47,'Total honey and syrup'!D47,'Cane and beet sugar'!F47)</f>
        <v>117.0707090225758</v>
      </c>
      <c r="E47" s="8">
        <f>SUM('Corn sweeteners'!E47,'Total honey and syrup'!E47,'Cane and beet sugar'!H47)</f>
        <v>117.0707090225758</v>
      </c>
      <c r="F47" s="8">
        <f t="shared" si="0"/>
        <v>41.03558099757244</v>
      </c>
      <c r="G47" s="8">
        <f>SUM('Corn sweeteners'!G47,'Total honey and syrup'!G47,'Cane and beet sugar'!K47)</f>
        <v>77.5618689856004</v>
      </c>
      <c r="H47" s="8">
        <f>SUM('Corn sweeteners'!H47,'Total honey and syrup'!H47,'Cane and beet sugar'!L47)</f>
        <v>3.3999723390948122</v>
      </c>
      <c r="I47" s="8">
        <f>SUM('Corn sweeteners'!I47,'Total honey and syrup'!I47,'Cane and beet sugar'!M47)</f>
        <v>96.38751582716839</v>
      </c>
      <c r="J47" s="8">
        <f>SUM('Corn sweeteners'!J47,'Total honey and syrup'!J47,'Cane and beet sugar'!P47)</f>
        <v>367.19053648445094</v>
      </c>
      <c r="K47" s="8">
        <f>SUM('Corn sweeteners'!K47,'Total honey and syrup'!K47,'Cane and beet sugar'!Q47)</f>
        <v>22.949408530278184</v>
      </c>
      <c r="L47" s="6"/>
      <c r="M47" s="6"/>
      <c r="N47" s="6"/>
      <c r="O47" s="6"/>
      <c r="P47" s="6"/>
      <c r="Q47" s="6"/>
      <c r="R47" s="6"/>
      <c r="S47" s="6"/>
      <c r="T47" s="6"/>
      <c r="U47" s="6"/>
      <c r="V47" s="6"/>
    </row>
    <row r="48" spans="1:22" ht="12" customHeight="1">
      <c r="A48" s="32">
        <v>2011</v>
      </c>
      <c r="B48" s="33">
        <f>SUM('Corn sweeteners'!B48,'Total honey and syrup'!B48,'Cane and beet sugar'!B48)</f>
        <v>129.3868156851194</v>
      </c>
      <c r="C48" s="33">
        <f>SUM('Corn sweeteners'!C48,'Total honey and syrup'!C48,'Cane and beet sugar'!D48)</f>
        <v>129.3868156851194</v>
      </c>
      <c r="D48" s="33">
        <f>SUM('Corn sweeteners'!D48,'Total honey and syrup'!D48,'Cane and beet sugar'!F48)</f>
        <v>115.15426595975626</v>
      </c>
      <c r="E48" s="33">
        <f>SUM('Corn sweeteners'!E48,'Total honey and syrup'!E48,'Cane and beet sugar'!H48)</f>
        <v>115.15426595975626</v>
      </c>
      <c r="F48" s="33">
        <f t="shared" si="0"/>
        <v>41.03293593856231</v>
      </c>
      <c r="G48" s="33">
        <f>SUM('Corn sweeteners'!G48,'Total honey and syrup'!G48,'Cane and beet sugar'!K48)</f>
        <v>76.29560649209866</v>
      </c>
      <c r="H48" s="33">
        <f>SUM('Corn sweeteners'!H48,'Total honey and syrup'!H48,'Cane and beet sugar'!L48)</f>
        <v>3.344464942119393</v>
      </c>
      <c r="I48" s="33">
        <f>SUM('Corn sweeteners'!I48,'Total honey and syrup'!I48,'Cane and beet sugar'!M48)</f>
        <v>94.81390887661374</v>
      </c>
      <c r="J48" s="33">
        <f>SUM('Corn sweeteners'!J48,'Total honey and syrup'!J48,'Cane and beet sugar'!P48)</f>
        <v>361.19584333948086</v>
      </c>
      <c r="K48" s="33">
        <f>SUM('Corn sweeteners'!K48,'Total honey and syrup'!K48,'Cane and beet sugar'!Q48)</f>
        <v>22.574740208717554</v>
      </c>
      <c r="L48" s="6"/>
      <c r="M48" s="6"/>
      <c r="N48" s="6"/>
      <c r="O48" s="6"/>
      <c r="P48" s="6"/>
      <c r="Q48" s="6"/>
      <c r="R48" s="6"/>
      <c r="S48" s="6"/>
      <c r="T48" s="6"/>
      <c r="U48" s="6"/>
      <c r="V48" s="6"/>
    </row>
    <row r="49" spans="1:22" ht="12" customHeight="1">
      <c r="A49" s="32">
        <v>2012</v>
      </c>
      <c r="B49" s="33">
        <f>SUM('Corn sweeteners'!B49,'Total honey and syrup'!B49,'Cane and beet sugar'!B49)</f>
        <v>129.36435995743486</v>
      </c>
      <c r="C49" s="33">
        <f>SUM('Corn sweeteners'!C49,'Total honey and syrup'!C49,'Cane and beet sugar'!D49)</f>
        <v>129.36435995743486</v>
      </c>
      <c r="D49" s="33">
        <f>SUM('Corn sweeteners'!D49,'Total honey and syrup'!D49,'Cane and beet sugar'!F49)</f>
        <v>115.13428036211704</v>
      </c>
      <c r="E49" s="33">
        <f>SUM('Corn sweeteners'!E49,'Total honey and syrup'!E49,'Cane and beet sugar'!H49)</f>
        <v>115.13428036211704</v>
      </c>
      <c r="F49" s="33">
        <f aca="true" t="shared" si="1" ref="F49:F56">100-(G49/B49*100)</f>
        <v>41.028941032986666</v>
      </c>
      <c r="G49" s="33">
        <f>SUM('Corn sweeteners'!G49,'Total honey and syrup'!G49,'Cane and beet sugar'!K49)</f>
        <v>76.28753299279829</v>
      </c>
      <c r="H49" s="33">
        <f>SUM('Corn sweeteners'!H49,'Total honey and syrup'!H49,'Cane and beet sugar'!L49)</f>
        <v>3.344111035300747</v>
      </c>
      <c r="I49" s="33">
        <f>SUM('Corn sweeteners'!I49,'Total honey and syrup'!I49,'Cane and beet sugar'!M49)</f>
        <v>94.8038757952585</v>
      </c>
      <c r="J49" s="33">
        <f>SUM('Corn sweeteners'!J49,'Total honey and syrup'!J49,'Cane and beet sugar'!P49)</f>
        <v>361.15762207717523</v>
      </c>
      <c r="K49" s="33">
        <f>SUM('Corn sweeteners'!K49,'Total honey and syrup'!K49,'Cane and beet sugar'!Q49)</f>
        <v>22.572351379823452</v>
      </c>
      <c r="L49" s="6"/>
      <c r="M49" s="6"/>
      <c r="N49" s="6"/>
      <c r="O49" s="6"/>
      <c r="P49" s="6"/>
      <c r="Q49" s="6"/>
      <c r="R49" s="6"/>
      <c r="S49" s="6"/>
      <c r="T49" s="6"/>
      <c r="U49" s="6"/>
      <c r="V49" s="6"/>
    </row>
    <row r="50" spans="1:22" ht="12" customHeight="1">
      <c r="A50" s="32">
        <v>2013</v>
      </c>
      <c r="B50" s="33">
        <f>SUM('Corn sweeteners'!B50,'Total honey and syrup'!B50,'Cane and beet sugar'!B50)</f>
        <v>128.22829950380745</v>
      </c>
      <c r="C50" s="33">
        <f>SUM('Corn sweeteners'!C50,'Total honey and syrup'!C50,'Cane and beet sugar'!D50)</f>
        <v>128.22829950380745</v>
      </c>
      <c r="D50" s="33">
        <f>SUM('Corn sweeteners'!D50,'Total honey and syrup'!D50,'Cane and beet sugar'!F50)</f>
        <v>114.12318655838862</v>
      </c>
      <c r="E50" s="33">
        <f>SUM('Corn sweeteners'!E50,'Total honey and syrup'!E50,'Cane and beet sugar'!H50)</f>
        <v>114.12318655838862</v>
      </c>
      <c r="F50" s="33">
        <f t="shared" si="1"/>
        <v>41.0152129960766</v>
      </c>
      <c r="G50" s="33">
        <f>SUM('Corn sweeteners'!G50,'Total honey and syrup'!G50,'Cane and beet sugar'!K50)</f>
        <v>75.63518934107378</v>
      </c>
      <c r="H50" s="33">
        <f>SUM('Corn sweeteners'!H50,'Total honey and syrup'!H50,'Cane and beet sugar'!L50)</f>
        <v>3.315515149197755</v>
      </c>
      <c r="I50" s="33">
        <f>SUM('Corn sweeteners'!I50,'Total honey and syrup'!I50,'Cane and beet sugar'!M50)</f>
        <v>93.99319672218175</v>
      </c>
      <c r="J50" s="33">
        <f>SUM('Corn sweeteners'!J50,'Total honey and syrup'!J50,'Cane and beet sugar'!P50)</f>
        <v>358.06932084640664</v>
      </c>
      <c r="K50" s="33">
        <f>SUM('Corn sweeteners'!K50,'Total honey and syrup'!K50,'Cane and beet sugar'!Q50)</f>
        <v>22.379332552900415</v>
      </c>
      <c r="L50" s="6"/>
      <c r="M50" s="6"/>
      <c r="N50" s="6"/>
      <c r="O50" s="6"/>
      <c r="P50" s="6"/>
      <c r="Q50" s="6"/>
      <c r="R50" s="6"/>
      <c r="S50" s="6"/>
      <c r="T50" s="6"/>
      <c r="U50" s="6"/>
      <c r="V50" s="6"/>
    </row>
    <row r="51" spans="1:22" ht="12" customHeight="1">
      <c r="A51" s="32">
        <v>2014</v>
      </c>
      <c r="B51" s="33">
        <f>SUM('Corn sweeteners'!B51,'Total honey and syrup'!B51,'Cane and beet sugar'!B51)</f>
        <v>128.81902876046865</v>
      </c>
      <c r="C51" s="33">
        <f>SUM('Corn sweeteners'!C51,'Total honey and syrup'!C51,'Cane and beet sugar'!D51)</f>
        <v>128.81902876046865</v>
      </c>
      <c r="D51" s="33">
        <f>SUM('Corn sweeteners'!D51,'Total honey and syrup'!D51,'Cane and beet sugar'!F51)</f>
        <v>114.6489355968171</v>
      </c>
      <c r="E51" s="33">
        <f>SUM('Corn sweeteners'!E51,'Total honey and syrup'!E51,'Cane and beet sugar'!H51)</f>
        <v>114.6489355968171</v>
      </c>
      <c r="F51" s="33">
        <f t="shared" si="1"/>
        <v>40.984803742764754</v>
      </c>
      <c r="G51" s="33">
        <f>SUM('Corn sweeteners'!G51,'Total honey and syrup'!G51,'Cane and beet sugar'!K51)</f>
        <v>76.0228026396549</v>
      </c>
      <c r="H51" s="33">
        <f>SUM('Corn sweeteners'!H51,'Total honey and syrup'!H51,'Cane and beet sugar'!L51)</f>
        <v>3.3325064170807623</v>
      </c>
      <c r="I51" s="33">
        <f>SUM('Corn sweeteners'!I51,'Total honey and syrup'!I51,'Cane and beet sugar'!M51)</f>
        <v>94.47489067103109</v>
      </c>
      <c r="J51" s="33">
        <f>SUM('Corn sweeteners'!J51,'Total honey and syrup'!J51,'Cane and beet sugar'!P51)</f>
        <v>359.9043454134517</v>
      </c>
      <c r="K51" s="33">
        <f>SUM('Corn sweeteners'!K51,'Total honey and syrup'!K51,'Cane and beet sugar'!Q51)</f>
        <v>22.494021588340733</v>
      </c>
      <c r="L51" s="6"/>
      <c r="M51" s="6"/>
      <c r="N51" s="6"/>
      <c r="O51" s="6"/>
      <c r="P51" s="6"/>
      <c r="Q51" s="6"/>
      <c r="R51" s="6"/>
      <c r="S51" s="6"/>
      <c r="T51" s="6"/>
      <c r="U51" s="6"/>
      <c r="V51" s="6"/>
    </row>
    <row r="52" spans="1:22" ht="12" customHeight="1">
      <c r="A52" s="37">
        <v>2015</v>
      </c>
      <c r="B52" s="33">
        <f>SUM('Corn sweeteners'!B52,'Total honey and syrup'!B52,'Cane and beet sugar'!B52)</f>
        <v>129.1727570708098</v>
      </c>
      <c r="C52" s="38">
        <f>SUM('Corn sweeteners'!C52,'Total honey and syrup'!C52,'Cane and beet sugar'!D52)</f>
        <v>129.1727570708098</v>
      </c>
      <c r="D52" s="38">
        <f>SUM('Corn sweeteners'!D52,'Total honey and syrup'!D52,'Cane and beet sugar'!F52)</f>
        <v>114.96375379302073</v>
      </c>
      <c r="E52" s="33">
        <f>SUM('Corn sweeteners'!E52,'Total honey and syrup'!E52,'Cane and beet sugar'!H52)</f>
        <v>114.96375379302073</v>
      </c>
      <c r="F52" s="38">
        <f t="shared" si="1"/>
        <v>40.97957244447817</v>
      </c>
      <c r="G52" s="38">
        <f>SUM('Corn sweeteners'!G52,'Total honey and syrup'!G52,'Cane and beet sugar'!K52)</f>
        <v>76.2383135084475</v>
      </c>
      <c r="H52" s="38">
        <f>SUM('Corn sweeteners'!H52,'Total honey and syrup'!H52,'Cane and beet sugar'!L52)</f>
        <v>3.3419534688634522</v>
      </c>
      <c r="I52" s="38">
        <f>SUM('Corn sweeteners'!I52,'Total honey and syrup'!I52,'Cane and beet sugar'!M52)</f>
        <v>94.74270986554444</v>
      </c>
      <c r="J52" s="38">
        <f>SUM('Corn sweeteners'!J52,'Total honey and syrup'!J52,'Cane and beet sugar'!P52)</f>
        <v>360.9246090115979</v>
      </c>
      <c r="K52" s="38">
        <f>SUM('Corn sweeteners'!K52,'Total honey and syrup'!K52,'Cane and beet sugar'!Q52)</f>
        <v>22.55778806322487</v>
      </c>
      <c r="L52" s="6"/>
      <c r="M52" s="6"/>
      <c r="N52" s="6"/>
      <c r="O52" s="6"/>
      <c r="P52" s="6"/>
      <c r="Q52" s="6"/>
      <c r="R52" s="6"/>
      <c r="S52" s="6"/>
      <c r="T52" s="6"/>
      <c r="U52" s="6"/>
      <c r="V52" s="6"/>
    </row>
    <row r="53" spans="1:22" ht="12" customHeight="1">
      <c r="A53" s="50">
        <v>2016</v>
      </c>
      <c r="B53" s="51">
        <f>SUM('Corn sweeteners'!B53,'Total honey and syrup'!B53,'Cane and beet sugar'!B53)</f>
        <v>128.2284974647634</v>
      </c>
      <c r="C53" s="51">
        <f>SUM('Corn sweeteners'!C53,'Total honey and syrup'!C53,'Cane and beet sugar'!D53)</f>
        <v>128.2284974647634</v>
      </c>
      <c r="D53" s="51">
        <f>SUM('Corn sweeteners'!D53,'Total honey and syrup'!D53,'Cane and beet sugar'!F53)</f>
        <v>114.1233627436394</v>
      </c>
      <c r="E53" s="8">
        <f>SUM('Corn sweeteners'!E53,'Total honey and syrup'!E53,'Cane and beet sugar'!H53)</f>
        <v>114.1233627436394</v>
      </c>
      <c r="F53" s="51">
        <f t="shared" si="1"/>
        <v>41.00891030996496</v>
      </c>
      <c r="G53" s="51">
        <f>SUM('Corn sweeteners'!G53,'Total honey and syrup'!G53,'Cane and beet sugar'!K53)</f>
        <v>75.64338794762287</v>
      </c>
      <c r="H53" s="51">
        <f>SUM('Corn sweeteners'!H53,'Total honey and syrup'!H53,'Cane and beet sugar'!L53)</f>
        <v>3.3158745401697693</v>
      </c>
      <c r="I53" s="51">
        <f>SUM('Corn sweeteners'!I53,'Total honey and syrup'!I53,'Cane and beet sugar'!M53)</f>
        <v>94.00338527654289</v>
      </c>
      <c r="J53" s="51">
        <f>SUM('Corn sweeteners'!J53,'Total honey and syrup'!J53,'Cane and beet sugar'!P53)</f>
        <v>358.10813438683</v>
      </c>
      <c r="K53" s="51">
        <f>SUM('Corn sweeteners'!K53,'Total honey and syrup'!K53,'Cane and beet sugar'!Q53)</f>
        <v>22.381758399176874</v>
      </c>
      <c r="L53" s="6"/>
      <c r="M53" s="6"/>
      <c r="N53" s="6"/>
      <c r="O53" s="6"/>
      <c r="P53" s="6"/>
      <c r="Q53" s="6"/>
      <c r="R53" s="6"/>
      <c r="S53" s="6"/>
      <c r="T53" s="6"/>
      <c r="U53" s="6"/>
      <c r="V53" s="6"/>
    </row>
    <row r="54" spans="1:22" ht="12" customHeight="1">
      <c r="A54" s="57">
        <v>2017</v>
      </c>
      <c r="B54" s="59">
        <f>SUM('Corn sweeteners'!B54,'Total honey and syrup'!B54,'Cane and beet sugar'!B54)</f>
        <v>127.87353794621521</v>
      </c>
      <c r="C54" s="59">
        <f>SUM('Corn sweeteners'!C54,'Total honey and syrup'!C54,'Cane and beet sugar'!D54)</f>
        <v>127.87353794621521</v>
      </c>
      <c r="D54" s="59">
        <f>SUM('Corn sweeteners'!D54,'Total honey and syrup'!D54,'Cane and beet sugar'!F54)</f>
        <v>113.80744877213152</v>
      </c>
      <c r="E54" s="60">
        <f>SUM('Corn sweeteners'!E54,'Total honey and syrup'!E54,'Cane and beet sugar'!H54)</f>
        <v>113.80744877213152</v>
      </c>
      <c r="F54" s="59">
        <f t="shared" si="1"/>
        <v>40.981939584069174</v>
      </c>
      <c r="G54" s="59">
        <f>SUM('Corn sweeteners'!G54,'Total honey and syrup'!G54,'Cane and beet sugar'!K54)</f>
        <v>75.46848188108552</v>
      </c>
      <c r="H54" s="59">
        <f>SUM('Corn sweeteners'!H54,'Total honey and syrup'!H54,'Cane and beet sugar'!L54)</f>
        <v>3.308207424924296</v>
      </c>
      <c r="I54" s="59">
        <f>SUM('Corn sweeteners'!I54,'Total honey and syrup'!I54,'Cane and beet sugar'!M54)</f>
        <v>93.78602639289133</v>
      </c>
      <c r="J54" s="59">
        <f>SUM('Corn sweeteners'!J54,'Total honey and syrup'!J54,'Cane and beet sugar'!P54)</f>
        <v>357.28010054434793</v>
      </c>
      <c r="K54" s="59">
        <f>SUM('Corn sweeteners'!K54,'Total honey and syrup'!K54,'Cane and beet sugar'!Q54)</f>
        <v>22.330006284021746</v>
      </c>
      <c r="L54" s="6"/>
      <c r="M54" s="6"/>
      <c r="N54" s="6"/>
      <c r="O54" s="6"/>
      <c r="P54" s="6"/>
      <c r="Q54" s="6"/>
      <c r="R54" s="6"/>
      <c r="S54" s="6"/>
      <c r="T54" s="6"/>
      <c r="U54" s="6"/>
      <c r="V54" s="6"/>
    </row>
    <row r="55" spans="1:22" ht="12" customHeight="1">
      <c r="A55" s="50">
        <v>2018</v>
      </c>
      <c r="B55" s="51">
        <f>SUM('Corn sweeteners'!B55,'Total honey and syrup'!B55,'Cane and beet sugar'!B55)</f>
        <v>124.52163592320157</v>
      </c>
      <c r="C55" s="51">
        <f>SUM('Corn sweeteners'!C55,'Total honey and syrup'!C55,'Cane and beet sugar'!D55)</f>
        <v>124.52163592320157</v>
      </c>
      <c r="D55" s="51">
        <f>SUM('Corn sweeteners'!D55,'Total honey and syrup'!D55,'Cane and beet sugar'!F55)</f>
        <v>110.8242559716494</v>
      </c>
      <c r="E55" s="8">
        <f>SUM('Corn sweeteners'!E55,'Total honey and syrup'!E55,'Cane and beet sugar'!H55)</f>
        <v>110.8242559716494</v>
      </c>
      <c r="F55" s="51">
        <f t="shared" si="1"/>
        <v>40.97640989421715</v>
      </c>
      <c r="G55" s="51">
        <f>SUM('Corn sweeteners'!G55,'Total honey and syrup'!G55,'Cane and beet sugar'!K55)</f>
        <v>73.49713998032576</v>
      </c>
      <c r="H55" s="51">
        <f>SUM('Corn sweeteners'!H55,'Total honey and syrup'!H55,'Cane and beet sugar'!L55)</f>
        <v>3.2217924374937317</v>
      </c>
      <c r="I55" s="51">
        <f>SUM('Corn sweeteners'!I55,'Total honey and syrup'!I55,'Cane and beet sugar'!M55)</f>
        <v>91.33620470672855</v>
      </c>
      <c r="J55" s="51">
        <f>SUM('Corn sweeteners'!J55,'Total honey and syrup'!J55,'Cane and beet sugar'!P55)</f>
        <v>347.94744650182304</v>
      </c>
      <c r="K55" s="51">
        <f>SUM('Corn sweeteners'!K55,'Total honey and syrup'!K55,'Cane and beet sugar'!Q55)</f>
        <v>21.74671540636394</v>
      </c>
      <c r="L55" s="6"/>
      <c r="M55" s="6"/>
      <c r="N55" s="6"/>
      <c r="O55" s="6"/>
      <c r="P55" s="6"/>
      <c r="Q55" s="6"/>
      <c r="R55" s="6"/>
      <c r="S55" s="6"/>
      <c r="T55" s="6"/>
      <c r="U55" s="6"/>
      <c r="V55" s="6"/>
    </row>
    <row r="56" spans="1:22" ht="12" customHeight="1" thickBot="1">
      <c r="A56" s="63">
        <v>2019</v>
      </c>
      <c r="B56" s="65">
        <f>SUM('Corn sweeteners'!B56,'Total honey and syrup'!B56,'Cane and beet sugar'!B56)</f>
        <v>123.21179874190268</v>
      </c>
      <c r="C56" s="65">
        <f>SUM('Corn sweeteners'!C56,'Total honey and syrup'!C56,'Cane and beet sugar'!D56)</f>
        <v>123.21179874190268</v>
      </c>
      <c r="D56" s="65">
        <f>SUM('Corn sweeteners'!D56,'Total honey and syrup'!D56,'Cane and beet sugar'!F56)</f>
        <v>109.65850088029339</v>
      </c>
      <c r="E56" s="66">
        <f>SUM('Corn sweeteners'!E56,'Total honey and syrup'!E56,'Cane and beet sugar'!H56)</f>
        <v>109.65850088029339</v>
      </c>
      <c r="F56" s="65">
        <f t="shared" si="1"/>
        <v>40.9759866189054</v>
      </c>
      <c r="G56" s="65">
        <f>SUM('Corn sweeteners'!G56,'Total honey and syrup'!G56,'Cane and beet sugar'!K56)</f>
        <v>72.72454857650798</v>
      </c>
      <c r="H56" s="65">
        <f>SUM('Corn sweeteners'!H56,'Total honey and syrup'!H56,'Cane and beet sugar'!L56)</f>
        <v>3.187925417052405</v>
      </c>
      <c r="I56" s="65">
        <f>SUM('Corn sweeteners'!I56,'Total honey and syrup'!I56,'Cane and beet sugar'!M56)</f>
        <v>90.37609161072714</v>
      </c>
      <c r="J56" s="65">
        <f>SUM('Corn sweeteners'!J56,'Total honey and syrup'!J56,'Cane and beet sugar'!P56)</f>
        <v>344.2898728027701</v>
      </c>
      <c r="K56" s="65">
        <f>SUM('Corn sweeteners'!K56,'Total honey and syrup'!K56,'Cane and beet sugar'!Q56)</f>
        <v>21.51811705017313</v>
      </c>
      <c r="L56" s="6"/>
      <c r="M56" s="6"/>
      <c r="N56" s="6"/>
      <c r="O56" s="6"/>
      <c r="P56" s="6"/>
      <c r="Q56" s="6"/>
      <c r="R56" s="6"/>
      <c r="S56" s="6"/>
      <c r="T56" s="6"/>
      <c r="U56" s="6"/>
      <c r="V56" s="6"/>
    </row>
    <row r="57" spans="1:23" ht="12" customHeight="1" thickTop="1">
      <c r="A57" s="101" t="s">
        <v>56</v>
      </c>
      <c r="B57" s="102"/>
      <c r="C57" s="102"/>
      <c r="D57" s="102"/>
      <c r="E57" s="102"/>
      <c r="F57" s="102"/>
      <c r="G57" s="102"/>
      <c r="H57" s="102"/>
      <c r="I57" s="102"/>
      <c r="J57" s="102"/>
      <c r="K57" s="103"/>
      <c r="L57" s="26"/>
      <c r="M57" s="26"/>
      <c r="N57" s="26"/>
      <c r="O57" s="26"/>
      <c r="P57" s="26"/>
      <c r="Q57" s="26"/>
      <c r="R57" s="26"/>
      <c r="S57" s="26"/>
      <c r="T57" s="26"/>
      <c r="U57" s="26"/>
      <c r="V57" s="26"/>
      <c r="W57" s="26"/>
    </row>
    <row r="58" spans="1:23" ht="12" customHeight="1">
      <c r="A58" s="77"/>
      <c r="B58" s="78"/>
      <c r="C58" s="78"/>
      <c r="D58" s="78"/>
      <c r="E58" s="78"/>
      <c r="F58" s="78"/>
      <c r="G58" s="78"/>
      <c r="H58" s="78"/>
      <c r="I58" s="78"/>
      <c r="J58" s="78"/>
      <c r="K58" s="79"/>
      <c r="L58" s="26"/>
      <c r="M58" s="26"/>
      <c r="N58" s="26"/>
      <c r="O58" s="26"/>
      <c r="P58" s="26"/>
      <c r="Q58" s="26"/>
      <c r="R58" s="26"/>
      <c r="S58" s="26"/>
      <c r="T58" s="26"/>
      <c r="U58" s="26"/>
      <c r="V58" s="26"/>
      <c r="W58" s="26"/>
    </row>
    <row r="59" spans="1:23" ht="12" customHeight="1">
      <c r="A59" s="77"/>
      <c r="B59" s="78"/>
      <c r="C59" s="78"/>
      <c r="D59" s="78"/>
      <c r="E59" s="78"/>
      <c r="F59" s="78"/>
      <c r="G59" s="78"/>
      <c r="H59" s="78"/>
      <c r="I59" s="78"/>
      <c r="J59" s="78"/>
      <c r="K59" s="79"/>
      <c r="L59" s="26"/>
      <c r="M59" s="26"/>
      <c r="N59" s="26"/>
      <c r="O59" s="26"/>
      <c r="P59" s="26"/>
      <c r="Q59" s="26"/>
      <c r="R59" s="26"/>
      <c r="S59" s="26"/>
      <c r="T59" s="26"/>
      <c r="U59" s="26"/>
      <c r="V59" s="26"/>
      <c r="W59" s="26"/>
    </row>
    <row r="60" spans="1:23" ht="12" customHeight="1">
      <c r="A60" s="94" t="s">
        <v>50</v>
      </c>
      <c r="B60" s="78"/>
      <c r="C60" s="78"/>
      <c r="D60" s="78"/>
      <c r="E60" s="78"/>
      <c r="F60" s="78"/>
      <c r="G60" s="78"/>
      <c r="H60" s="78"/>
      <c r="I60" s="78"/>
      <c r="J60" s="78"/>
      <c r="K60" s="79"/>
      <c r="L60" s="26"/>
      <c r="M60" s="26"/>
      <c r="N60" s="26"/>
      <c r="O60" s="26"/>
      <c r="P60" s="26"/>
      <c r="Q60" s="26"/>
      <c r="R60" s="26"/>
      <c r="S60" s="26"/>
      <c r="T60" s="26"/>
      <c r="U60" s="26"/>
      <c r="V60" s="26"/>
      <c r="W60" s="26"/>
    </row>
    <row r="61" spans="1:23" ht="12" customHeight="1">
      <c r="A61" s="77"/>
      <c r="B61" s="78"/>
      <c r="C61" s="78"/>
      <c r="D61" s="78"/>
      <c r="E61" s="78"/>
      <c r="F61" s="78"/>
      <c r="G61" s="78"/>
      <c r="H61" s="78"/>
      <c r="I61" s="78"/>
      <c r="J61" s="78"/>
      <c r="K61" s="79"/>
      <c r="L61" s="26"/>
      <c r="M61" s="26"/>
      <c r="N61" s="26"/>
      <c r="O61" s="26"/>
      <c r="P61" s="26"/>
      <c r="Q61" s="26"/>
      <c r="R61" s="26"/>
      <c r="S61" s="26"/>
      <c r="T61" s="26"/>
      <c r="U61" s="26"/>
      <c r="V61" s="26"/>
      <c r="W61" s="26"/>
    </row>
    <row r="62" spans="1:23" ht="12" customHeight="1">
      <c r="A62" s="77"/>
      <c r="B62" s="78"/>
      <c r="C62" s="78"/>
      <c r="D62" s="78"/>
      <c r="E62" s="78"/>
      <c r="F62" s="78"/>
      <c r="G62" s="78"/>
      <c r="H62" s="78"/>
      <c r="I62" s="78"/>
      <c r="J62" s="78"/>
      <c r="K62" s="79"/>
      <c r="L62" s="26"/>
      <c r="M62" s="26"/>
      <c r="N62" s="26"/>
      <c r="O62" s="26"/>
      <c r="P62" s="26"/>
      <c r="Q62" s="26"/>
      <c r="R62" s="26"/>
      <c r="S62" s="26"/>
      <c r="T62" s="26"/>
      <c r="U62" s="26"/>
      <c r="V62" s="26"/>
      <c r="W62" s="26"/>
    </row>
    <row r="63" spans="1:23" ht="12" customHeight="1">
      <c r="A63" s="77"/>
      <c r="B63" s="78"/>
      <c r="C63" s="78"/>
      <c r="D63" s="78"/>
      <c r="E63" s="78"/>
      <c r="F63" s="78"/>
      <c r="G63" s="78"/>
      <c r="H63" s="78"/>
      <c r="I63" s="78"/>
      <c r="J63" s="78"/>
      <c r="K63" s="79"/>
      <c r="L63" s="26"/>
      <c r="M63" s="26"/>
      <c r="N63" s="26"/>
      <c r="O63" s="26"/>
      <c r="P63" s="26"/>
      <c r="Q63" s="26"/>
      <c r="R63" s="26"/>
      <c r="S63" s="26"/>
      <c r="T63" s="26"/>
      <c r="U63" s="26"/>
      <c r="V63" s="26"/>
      <c r="W63" s="26"/>
    </row>
    <row r="64" spans="1:23" ht="12" customHeight="1">
      <c r="A64" s="77" t="s">
        <v>57</v>
      </c>
      <c r="B64" s="78"/>
      <c r="C64" s="78"/>
      <c r="D64" s="78"/>
      <c r="E64" s="78"/>
      <c r="F64" s="78"/>
      <c r="G64" s="78"/>
      <c r="H64" s="78"/>
      <c r="I64" s="78"/>
      <c r="J64" s="78"/>
      <c r="K64" s="79"/>
      <c r="L64" s="19"/>
      <c r="M64" s="19"/>
      <c r="N64" s="19"/>
      <c r="O64" s="19"/>
      <c r="P64" s="19"/>
      <c r="Q64" s="19"/>
      <c r="R64" s="19"/>
      <c r="S64" s="19"/>
      <c r="T64" s="19"/>
      <c r="U64" s="19"/>
      <c r="V64" s="19"/>
      <c r="W64" s="19"/>
    </row>
    <row r="65" spans="1:23" ht="12" customHeight="1">
      <c r="A65" s="77"/>
      <c r="B65" s="78"/>
      <c r="C65" s="78"/>
      <c r="D65" s="78"/>
      <c r="E65" s="78"/>
      <c r="F65" s="78"/>
      <c r="G65" s="78"/>
      <c r="H65" s="78"/>
      <c r="I65" s="78"/>
      <c r="J65" s="78"/>
      <c r="K65" s="79"/>
      <c r="L65" s="19"/>
      <c r="M65" s="19"/>
      <c r="N65" s="19"/>
      <c r="O65" s="19"/>
      <c r="P65" s="19"/>
      <c r="Q65" s="19"/>
      <c r="R65" s="19"/>
      <c r="S65" s="19"/>
      <c r="T65" s="19"/>
      <c r="U65" s="19"/>
      <c r="V65" s="19"/>
      <c r="W65" s="19"/>
    </row>
    <row r="66" spans="1:23" ht="12" customHeight="1">
      <c r="A66" s="77"/>
      <c r="B66" s="78"/>
      <c r="C66" s="78"/>
      <c r="D66" s="78"/>
      <c r="E66" s="78"/>
      <c r="F66" s="78"/>
      <c r="G66" s="78"/>
      <c r="H66" s="78"/>
      <c r="I66" s="78"/>
      <c r="J66" s="78"/>
      <c r="K66" s="79"/>
      <c r="L66" s="19"/>
      <c r="M66" s="19"/>
      <c r="N66" s="19"/>
      <c r="O66" s="19"/>
      <c r="P66" s="19"/>
      <c r="Q66" s="19"/>
      <c r="R66" s="19"/>
      <c r="S66" s="19"/>
      <c r="T66" s="19"/>
      <c r="U66" s="19"/>
      <c r="V66" s="19"/>
      <c r="W66" s="19"/>
    </row>
  </sheetData>
  <sheetProtection/>
  <mergeCells count="15">
    <mergeCell ref="E2:E5"/>
    <mergeCell ref="A63:K63"/>
    <mergeCell ref="A64:K66"/>
    <mergeCell ref="G2:I5"/>
    <mergeCell ref="K2:K5"/>
    <mergeCell ref="A1:K1"/>
    <mergeCell ref="A60:K62"/>
    <mergeCell ref="A57:K58"/>
    <mergeCell ref="A59:K59"/>
    <mergeCell ref="C2:C5"/>
    <mergeCell ref="F2:F5"/>
    <mergeCell ref="J2:J5"/>
    <mergeCell ref="D2:D5"/>
    <mergeCell ref="A2:A5"/>
    <mergeCell ref="B2:B5"/>
  </mergeCells>
  <printOptions horizontalCentered="1"/>
  <pageMargins left="0.34" right="0.3" top="0.61" bottom="0.56" header="0.5" footer="0.5"/>
  <pageSetup fitToHeight="1" fitToWidth="1" horizontalDpi="600" verticalDpi="600" orientation="landscape" scale="77" r:id="rId1"/>
</worksheet>
</file>

<file path=xl/worksheets/sheet2.xml><?xml version="1.0" encoding="utf-8"?>
<worksheet xmlns="http://schemas.openxmlformats.org/spreadsheetml/2006/main" xmlns:r="http://schemas.openxmlformats.org/officeDocument/2006/relationships">
  <sheetPr>
    <pageSetUpPr fitToPage="1"/>
  </sheetPr>
  <dimension ref="A1:U61"/>
  <sheetViews>
    <sheetView zoomScalePageLayoutView="0" workbookViewId="0" topLeftCell="A1">
      <pane ySplit="6" topLeftCell="A7" activePane="bottomLeft" state="frozen"/>
      <selection pane="topLeft" activeCell="A1" sqref="A1"/>
      <selection pane="bottomLeft" activeCell="A1" sqref="A1:Q1"/>
    </sheetView>
  </sheetViews>
  <sheetFormatPr defaultColWidth="10.7109375" defaultRowHeight="12" customHeight="1"/>
  <cols>
    <col min="1" max="16" width="10.7109375" style="1" customWidth="1"/>
    <col min="17" max="17" width="12.28125" style="1" customWidth="1"/>
    <col min="18" max="16384" width="10.7109375" style="1" customWidth="1"/>
  </cols>
  <sheetData>
    <row r="1" spans="1:17" ht="12" customHeight="1" thickBot="1">
      <c r="A1" s="88" t="s">
        <v>40</v>
      </c>
      <c r="B1" s="88"/>
      <c r="C1" s="88"/>
      <c r="D1" s="88"/>
      <c r="E1" s="88"/>
      <c r="F1" s="88"/>
      <c r="G1" s="88"/>
      <c r="H1" s="88"/>
      <c r="I1" s="88"/>
      <c r="J1" s="88"/>
      <c r="K1" s="88"/>
      <c r="L1" s="88"/>
      <c r="M1" s="88"/>
      <c r="N1" s="88"/>
      <c r="O1" s="88"/>
      <c r="P1" s="88"/>
      <c r="Q1" s="88"/>
    </row>
    <row r="2" spans="1:17" ht="12" customHeight="1" thickTop="1">
      <c r="A2" s="81" t="s">
        <v>0</v>
      </c>
      <c r="B2" s="83" t="s">
        <v>7</v>
      </c>
      <c r="C2" s="74" t="s">
        <v>3</v>
      </c>
      <c r="D2" s="83" t="s">
        <v>1</v>
      </c>
      <c r="E2" s="83" t="s">
        <v>5</v>
      </c>
      <c r="F2" s="83" t="s">
        <v>8</v>
      </c>
      <c r="G2" s="89" t="s">
        <v>4</v>
      </c>
      <c r="H2" s="90"/>
      <c r="I2" s="90"/>
      <c r="J2" s="83" t="s">
        <v>9</v>
      </c>
      <c r="K2" s="74" t="s">
        <v>21</v>
      </c>
      <c r="L2" s="85"/>
      <c r="M2" s="85"/>
      <c r="N2" s="83" t="s">
        <v>24</v>
      </c>
      <c r="O2" s="83" t="s">
        <v>23</v>
      </c>
      <c r="P2" s="74" t="s">
        <v>25</v>
      </c>
      <c r="Q2" s="74" t="s">
        <v>26</v>
      </c>
    </row>
    <row r="3" spans="1:17" ht="12" customHeight="1">
      <c r="A3" s="81"/>
      <c r="B3" s="83"/>
      <c r="C3" s="83"/>
      <c r="D3" s="83"/>
      <c r="E3" s="83"/>
      <c r="F3" s="83"/>
      <c r="G3" s="87" t="s">
        <v>2</v>
      </c>
      <c r="H3" s="91" t="s">
        <v>51</v>
      </c>
      <c r="I3" s="87" t="s">
        <v>6</v>
      </c>
      <c r="J3" s="83"/>
      <c r="K3" s="75"/>
      <c r="L3" s="85"/>
      <c r="M3" s="85"/>
      <c r="N3" s="75"/>
      <c r="O3" s="75"/>
      <c r="P3" s="75"/>
      <c r="Q3" s="75"/>
    </row>
    <row r="4" spans="1:17" ht="12" customHeight="1">
      <c r="A4" s="81"/>
      <c r="B4" s="83"/>
      <c r="C4" s="83"/>
      <c r="D4" s="83"/>
      <c r="E4" s="83"/>
      <c r="F4" s="83"/>
      <c r="G4" s="83"/>
      <c r="H4" s="92"/>
      <c r="I4" s="83"/>
      <c r="J4" s="83"/>
      <c r="K4" s="75"/>
      <c r="L4" s="85"/>
      <c r="M4" s="85"/>
      <c r="N4" s="75"/>
      <c r="O4" s="75"/>
      <c r="P4" s="75"/>
      <c r="Q4" s="75"/>
    </row>
    <row r="5" spans="1:17" ht="18.75" customHeight="1">
      <c r="A5" s="82"/>
      <c r="B5" s="84"/>
      <c r="C5" s="84"/>
      <c r="D5" s="84"/>
      <c r="E5" s="84"/>
      <c r="F5" s="84"/>
      <c r="G5" s="84"/>
      <c r="H5" s="93"/>
      <c r="I5" s="84"/>
      <c r="J5" s="84"/>
      <c r="K5" s="76"/>
      <c r="L5" s="86"/>
      <c r="M5" s="86"/>
      <c r="N5" s="76"/>
      <c r="O5" s="76"/>
      <c r="P5" s="76"/>
      <c r="Q5" s="76"/>
    </row>
    <row r="6" spans="1:21" ht="12" customHeight="1">
      <c r="A6" s="20"/>
      <c r="B6" s="21" t="s">
        <v>31</v>
      </c>
      <c r="C6" s="21" t="s">
        <v>32</v>
      </c>
      <c r="D6" s="21" t="s">
        <v>31</v>
      </c>
      <c r="E6" s="21" t="s">
        <v>32</v>
      </c>
      <c r="F6" s="21" t="s">
        <v>31</v>
      </c>
      <c r="G6" s="21" t="s">
        <v>32</v>
      </c>
      <c r="H6" s="35" t="s">
        <v>31</v>
      </c>
      <c r="I6" s="21" t="s">
        <v>32</v>
      </c>
      <c r="J6" s="21" t="s">
        <v>32</v>
      </c>
      <c r="K6" s="21" t="s">
        <v>31</v>
      </c>
      <c r="L6" s="21" t="s">
        <v>33</v>
      </c>
      <c r="M6" s="21" t="s">
        <v>34</v>
      </c>
      <c r="N6" s="21" t="s">
        <v>35</v>
      </c>
      <c r="O6" s="21" t="s">
        <v>36</v>
      </c>
      <c r="P6" s="21" t="s">
        <v>35</v>
      </c>
      <c r="Q6" s="22" t="s">
        <v>37</v>
      </c>
      <c r="R6" s="19"/>
      <c r="S6" s="19"/>
      <c r="T6" s="19"/>
      <c r="U6" s="19"/>
    </row>
    <row r="7" spans="1:21" ht="12" customHeight="1">
      <c r="A7" s="7">
        <v>1970</v>
      </c>
      <c r="B7" s="8">
        <f>'[1]SweetenersPerCap'!D12</f>
        <v>101.75672785804382</v>
      </c>
      <c r="C7" s="8">
        <v>0</v>
      </c>
      <c r="D7" s="8">
        <f aca="true" t="shared" si="0" ref="D7:D48">+B7-B7*(C7/100)</f>
        <v>101.75672785804382</v>
      </c>
      <c r="E7" s="8">
        <v>11</v>
      </c>
      <c r="F7" s="8">
        <f aca="true" t="shared" si="1" ref="F7:F48">+(D7-D7*(E7)/100)</f>
        <v>90.563487793659</v>
      </c>
      <c r="G7" s="8">
        <v>0</v>
      </c>
      <c r="H7" s="8">
        <f>F7-(F7*G7/100)</f>
        <v>90.563487793659</v>
      </c>
      <c r="I7" s="8">
        <v>34</v>
      </c>
      <c r="J7" s="9">
        <f aca="true" t="shared" si="2" ref="J7:J48">100-(K7/B7*100)</f>
        <v>41.26</v>
      </c>
      <c r="K7" s="8">
        <f>+H7-H7*I7/100</f>
        <v>59.77190194381494</v>
      </c>
      <c r="L7" s="10">
        <f aca="true" t="shared" si="3" ref="L7:L48">+(K7/365)*16</f>
        <v>2.620138167400107</v>
      </c>
      <c r="M7" s="8">
        <f aca="true" t="shared" si="4" ref="M7:M48">+L7*28.3495</f>
        <v>74.27960697670933</v>
      </c>
      <c r="N7" s="8">
        <v>16</v>
      </c>
      <c r="O7" s="8">
        <v>4.2</v>
      </c>
      <c r="P7" s="8">
        <f aca="true" t="shared" si="5" ref="P7:P48">+Q7*N7</f>
        <v>282.96993133984506</v>
      </c>
      <c r="Q7" s="8">
        <f aca="true" t="shared" si="6" ref="Q7:Q48">+M7/O7</f>
        <v>17.685620708740316</v>
      </c>
      <c r="R7" s="6"/>
      <c r="S7" s="6"/>
      <c r="T7" s="6"/>
      <c r="U7" s="6"/>
    </row>
    <row r="8" spans="1:21" ht="12" customHeight="1">
      <c r="A8" s="11">
        <v>1971</v>
      </c>
      <c r="B8" s="33">
        <f>'[1]SweetenersPerCap'!D13</f>
        <v>102.11646614740177</v>
      </c>
      <c r="C8" s="12">
        <v>0</v>
      </c>
      <c r="D8" s="12">
        <f t="shared" si="0"/>
        <v>102.11646614740177</v>
      </c>
      <c r="E8" s="12">
        <v>11</v>
      </c>
      <c r="F8" s="12">
        <f t="shared" si="1"/>
        <v>90.88365487118757</v>
      </c>
      <c r="G8" s="12">
        <v>0</v>
      </c>
      <c r="H8" s="33">
        <f aca="true" t="shared" si="7" ref="H8:H53">F8-(F8*G8/100)</f>
        <v>90.88365487118757</v>
      </c>
      <c r="I8" s="12">
        <v>34</v>
      </c>
      <c r="J8" s="13">
        <f t="shared" si="2"/>
        <v>41.260000000000005</v>
      </c>
      <c r="K8" s="33">
        <f aca="true" t="shared" si="8" ref="K8:K56">+H8-H8*I8/100</f>
        <v>59.983212214983794</v>
      </c>
      <c r="L8" s="14">
        <f t="shared" si="3"/>
        <v>2.6294010833965498</v>
      </c>
      <c r="M8" s="12">
        <f t="shared" si="4"/>
        <v>74.54220601375049</v>
      </c>
      <c r="N8" s="12">
        <v>16</v>
      </c>
      <c r="O8" s="12">
        <v>4.2</v>
      </c>
      <c r="P8" s="12">
        <f t="shared" si="5"/>
        <v>283.9703086238114</v>
      </c>
      <c r="Q8" s="12">
        <f t="shared" si="6"/>
        <v>17.74814428898821</v>
      </c>
      <c r="R8" s="6"/>
      <c r="S8" s="6"/>
      <c r="T8" s="6"/>
      <c r="U8" s="6"/>
    </row>
    <row r="9" spans="1:21" ht="12" customHeight="1">
      <c r="A9" s="11">
        <v>1972</v>
      </c>
      <c r="B9" s="33">
        <f>'[1]SweetenersPerCap'!D14</f>
        <v>102.2936503667683</v>
      </c>
      <c r="C9" s="12">
        <v>0</v>
      </c>
      <c r="D9" s="12">
        <f t="shared" si="0"/>
        <v>102.2936503667683</v>
      </c>
      <c r="E9" s="12">
        <v>11</v>
      </c>
      <c r="F9" s="12">
        <f t="shared" si="1"/>
        <v>91.04134882642379</v>
      </c>
      <c r="G9" s="12">
        <v>0</v>
      </c>
      <c r="H9" s="33">
        <f t="shared" si="7"/>
        <v>91.04134882642379</v>
      </c>
      <c r="I9" s="12">
        <v>34</v>
      </c>
      <c r="J9" s="13">
        <f t="shared" si="2"/>
        <v>41.26</v>
      </c>
      <c r="K9" s="33">
        <f t="shared" si="8"/>
        <v>60.0872902254397</v>
      </c>
      <c r="L9" s="14">
        <f t="shared" si="3"/>
        <v>2.6339634071425624</v>
      </c>
      <c r="M9" s="12">
        <f t="shared" si="4"/>
        <v>74.67154561078807</v>
      </c>
      <c r="N9" s="12">
        <v>16</v>
      </c>
      <c r="O9" s="12">
        <v>4.2</v>
      </c>
      <c r="P9" s="12">
        <f t="shared" si="5"/>
        <v>284.4630308982403</v>
      </c>
      <c r="Q9" s="12">
        <f t="shared" si="6"/>
        <v>17.778939431140017</v>
      </c>
      <c r="R9" s="6"/>
      <c r="S9" s="6"/>
      <c r="T9" s="6"/>
      <c r="U9" s="6"/>
    </row>
    <row r="10" spans="1:21" ht="12" customHeight="1">
      <c r="A10" s="11">
        <v>1973</v>
      </c>
      <c r="B10" s="33">
        <f>'[1]SweetenersPerCap'!D15</f>
        <v>100.81033284301282</v>
      </c>
      <c r="C10" s="12">
        <v>0</v>
      </c>
      <c r="D10" s="12">
        <f t="shared" si="0"/>
        <v>100.81033284301282</v>
      </c>
      <c r="E10" s="12">
        <v>11</v>
      </c>
      <c r="F10" s="12">
        <f t="shared" si="1"/>
        <v>89.72119623028141</v>
      </c>
      <c r="G10" s="12">
        <v>0</v>
      </c>
      <c r="H10" s="33">
        <f t="shared" si="7"/>
        <v>89.72119623028141</v>
      </c>
      <c r="I10" s="12">
        <v>34</v>
      </c>
      <c r="J10" s="13">
        <f t="shared" si="2"/>
        <v>41.26</v>
      </c>
      <c r="K10" s="33">
        <f t="shared" si="8"/>
        <v>59.21598951198573</v>
      </c>
      <c r="L10" s="14">
        <f t="shared" si="3"/>
        <v>2.595769403265128</v>
      </c>
      <c r="M10" s="12">
        <f t="shared" si="4"/>
        <v>73.58876469786475</v>
      </c>
      <c r="N10" s="12">
        <v>16</v>
      </c>
      <c r="O10" s="12">
        <v>4.2</v>
      </c>
      <c r="P10" s="12">
        <f t="shared" si="5"/>
        <v>280.33815122996094</v>
      </c>
      <c r="Q10" s="12">
        <f t="shared" si="6"/>
        <v>17.52113445187256</v>
      </c>
      <c r="R10" s="6"/>
      <c r="S10" s="6"/>
      <c r="T10" s="6"/>
      <c r="U10" s="6"/>
    </row>
    <row r="11" spans="1:21" ht="12" customHeight="1">
      <c r="A11" s="11">
        <v>1974</v>
      </c>
      <c r="B11" s="33">
        <f>'[1]SweetenersPerCap'!D16</f>
        <v>95.66313431235142</v>
      </c>
      <c r="C11" s="12">
        <v>0</v>
      </c>
      <c r="D11" s="12">
        <f t="shared" si="0"/>
        <v>95.66313431235142</v>
      </c>
      <c r="E11" s="12">
        <v>11</v>
      </c>
      <c r="F11" s="12">
        <f t="shared" si="1"/>
        <v>85.14018953799277</v>
      </c>
      <c r="G11" s="12">
        <v>0</v>
      </c>
      <c r="H11" s="33">
        <f t="shared" si="7"/>
        <v>85.14018953799277</v>
      </c>
      <c r="I11" s="12">
        <v>34</v>
      </c>
      <c r="J11" s="13">
        <f t="shared" si="2"/>
        <v>41.26</v>
      </c>
      <c r="K11" s="33">
        <f t="shared" si="8"/>
        <v>56.192525095075226</v>
      </c>
      <c r="L11" s="14">
        <f t="shared" si="3"/>
        <v>2.4632339767704208</v>
      </c>
      <c r="M11" s="12">
        <f t="shared" si="4"/>
        <v>69.83145162445304</v>
      </c>
      <c r="N11" s="12">
        <v>16</v>
      </c>
      <c r="O11" s="12">
        <v>4.2</v>
      </c>
      <c r="P11" s="12">
        <f t="shared" si="5"/>
        <v>266.02457761696394</v>
      </c>
      <c r="Q11" s="12">
        <f t="shared" si="6"/>
        <v>16.626536101060246</v>
      </c>
      <c r="R11" s="6"/>
      <c r="S11" s="6"/>
      <c r="T11" s="6"/>
      <c r="U11" s="6"/>
    </row>
    <row r="12" spans="1:21" ht="12" customHeight="1">
      <c r="A12" s="11">
        <v>1975</v>
      </c>
      <c r="B12" s="33">
        <f>'[1]SweetenersPerCap'!D17</f>
        <v>89.15963924358665</v>
      </c>
      <c r="C12" s="12">
        <v>0</v>
      </c>
      <c r="D12" s="12">
        <f t="shared" si="0"/>
        <v>89.15963924358665</v>
      </c>
      <c r="E12" s="12">
        <v>11</v>
      </c>
      <c r="F12" s="12">
        <f t="shared" si="1"/>
        <v>79.35207892679212</v>
      </c>
      <c r="G12" s="12">
        <v>0</v>
      </c>
      <c r="H12" s="33">
        <f t="shared" si="7"/>
        <v>79.35207892679212</v>
      </c>
      <c r="I12" s="12">
        <v>34</v>
      </c>
      <c r="J12" s="13">
        <f t="shared" si="2"/>
        <v>41.26</v>
      </c>
      <c r="K12" s="33">
        <f t="shared" si="8"/>
        <v>52.3723720916828</v>
      </c>
      <c r="L12" s="14">
        <f t="shared" si="3"/>
        <v>2.2957752149778763</v>
      </c>
      <c r="M12" s="12">
        <f t="shared" si="4"/>
        <v>65.0840794570153</v>
      </c>
      <c r="N12" s="12">
        <v>16</v>
      </c>
      <c r="O12" s="12">
        <v>4.2</v>
      </c>
      <c r="P12" s="12">
        <f t="shared" si="5"/>
        <v>247.93935031243925</v>
      </c>
      <c r="Q12" s="12">
        <f t="shared" si="6"/>
        <v>15.496209394527453</v>
      </c>
      <c r="R12" s="6"/>
      <c r="S12" s="6"/>
      <c r="T12" s="6"/>
      <c r="U12" s="6"/>
    </row>
    <row r="13" spans="1:21" ht="12" customHeight="1">
      <c r="A13" s="7">
        <v>1976</v>
      </c>
      <c r="B13" s="8">
        <f>'[1]SweetenersPerCap'!D18</f>
        <v>93.38293238953104</v>
      </c>
      <c r="C13" s="8">
        <v>0</v>
      </c>
      <c r="D13" s="8">
        <f t="shared" si="0"/>
        <v>93.38293238953104</v>
      </c>
      <c r="E13" s="8">
        <v>11</v>
      </c>
      <c r="F13" s="8">
        <f t="shared" si="1"/>
        <v>83.11080982668263</v>
      </c>
      <c r="G13" s="8">
        <v>0</v>
      </c>
      <c r="H13" s="8">
        <f t="shared" si="7"/>
        <v>83.11080982668263</v>
      </c>
      <c r="I13" s="8">
        <v>34</v>
      </c>
      <c r="J13" s="9">
        <f t="shared" si="2"/>
        <v>41.26</v>
      </c>
      <c r="K13" s="8">
        <f t="shared" si="8"/>
        <v>54.85313448561053</v>
      </c>
      <c r="L13" s="10">
        <f t="shared" si="3"/>
        <v>2.4045209637527902</v>
      </c>
      <c r="M13" s="8">
        <f t="shared" si="4"/>
        <v>68.16696706190973</v>
      </c>
      <c r="N13" s="8">
        <v>16</v>
      </c>
      <c r="O13" s="8">
        <v>4.2</v>
      </c>
      <c r="P13" s="8">
        <f t="shared" si="5"/>
        <v>259.6836840453704</v>
      </c>
      <c r="Q13" s="8">
        <f t="shared" si="6"/>
        <v>16.23023025283565</v>
      </c>
      <c r="R13" s="6"/>
      <c r="S13" s="6"/>
      <c r="T13" s="6"/>
      <c r="U13" s="6"/>
    </row>
    <row r="14" spans="1:21" ht="12" customHeight="1">
      <c r="A14" s="7">
        <v>1977</v>
      </c>
      <c r="B14" s="8">
        <f>'[1]SweetenersPerCap'!D19</f>
        <v>94.19673351460641</v>
      </c>
      <c r="C14" s="8">
        <v>0</v>
      </c>
      <c r="D14" s="8">
        <f t="shared" si="0"/>
        <v>94.19673351460641</v>
      </c>
      <c r="E14" s="8">
        <v>11</v>
      </c>
      <c r="F14" s="8">
        <f t="shared" si="1"/>
        <v>83.8350928279997</v>
      </c>
      <c r="G14" s="8">
        <v>0</v>
      </c>
      <c r="H14" s="8">
        <f t="shared" si="7"/>
        <v>83.8350928279997</v>
      </c>
      <c r="I14" s="8">
        <v>34</v>
      </c>
      <c r="J14" s="9">
        <f t="shared" si="2"/>
        <v>41.26</v>
      </c>
      <c r="K14" s="8">
        <f t="shared" si="8"/>
        <v>55.3311612664798</v>
      </c>
      <c r="L14" s="10">
        <f t="shared" si="3"/>
        <v>2.425475562366238</v>
      </c>
      <c r="M14" s="8">
        <f t="shared" si="4"/>
        <v>68.76101945530166</v>
      </c>
      <c r="N14" s="8">
        <v>16</v>
      </c>
      <c r="O14" s="8">
        <v>4.2</v>
      </c>
      <c r="P14" s="8">
        <f t="shared" si="5"/>
        <v>261.9467407821016</v>
      </c>
      <c r="Q14" s="8">
        <f t="shared" si="6"/>
        <v>16.37167129888135</v>
      </c>
      <c r="R14" s="6"/>
      <c r="S14" s="6"/>
      <c r="T14" s="6"/>
      <c r="U14" s="6"/>
    </row>
    <row r="15" spans="1:21" ht="12" customHeight="1">
      <c r="A15" s="7">
        <v>1978</v>
      </c>
      <c r="B15" s="8">
        <f>'[1]SweetenersPerCap'!D20</f>
        <v>91.44044310280297</v>
      </c>
      <c r="C15" s="8">
        <v>0</v>
      </c>
      <c r="D15" s="8">
        <f t="shared" si="0"/>
        <v>91.44044310280297</v>
      </c>
      <c r="E15" s="8">
        <v>11</v>
      </c>
      <c r="F15" s="8">
        <f t="shared" si="1"/>
        <v>81.38199436149465</v>
      </c>
      <c r="G15" s="8">
        <v>0</v>
      </c>
      <c r="H15" s="8">
        <f t="shared" si="7"/>
        <v>81.38199436149465</v>
      </c>
      <c r="I15" s="8">
        <v>34</v>
      </c>
      <c r="J15" s="9">
        <f t="shared" si="2"/>
        <v>41.260000000000005</v>
      </c>
      <c r="K15" s="8">
        <f t="shared" si="8"/>
        <v>53.712116278586464</v>
      </c>
      <c r="L15" s="10">
        <f t="shared" si="3"/>
        <v>2.3545037272805027</v>
      </c>
      <c r="M15" s="8">
        <f t="shared" si="4"/>
        <v>66.74900341653861</v>
      </c>
      <c r="N15" s="8">
        <v>16</v>
      </c>
      <c r="O15" s="8">
        <v>4.2</v>
      </c>
      <c r="P15" s="8">
        <f t="shared" si="5"/>
        <v>254.28191777728995</v>
      </c>
      <c r="Q15" s="8">
        <f t="shared" si="6"/>
        <v>15.892619861080622</v>
      </c>
      <c r="R15" s="6"/>
      <c r="S15" s="6"/>
      <c r="T15" s="6"/>
      <c r="U15" s="6"/>
    </row>
    <row r="16" spans="1:21" ht="12" customHeight="1">
      <c r="A16" s="7">
        <v>1979</v>
      </c>
      <c r="B16" s="8">
        <f>'[1]SweetenersPerCap'!D21</f>
        <v>89.33226498943014</v>
      </c>
      <c r="C16" s="8">
        <v>0</v>
      </c>
      <c r="D16" s="8">
        <f t="shared" si="0"/>
        <v>89.33226498943014</v>
      </c>
      <c r="E16" s="8">
        <v>11</v>
      </c>
      <c r="F16" s="8">
        <f t="shared" si="1"/>
        <v>79.50571584059283</v>
      </c>
      <c r="G16" s="8">
        <v>0</v>
      </c>
      <c r="H16" s="8">
        <f t="shared" si="7"/>
        <v>79.50571584059283</v>
      </c>
      <c r="I16" s="8">
        <v>34</v>
      </c>
      <c r="J16" s="9">
        <f t="shared" si="2"/>
        <v>41.26</v>
      </c>
      <c r="K16" s="8">
        <f t="shared" si="8"/>
        <v>52.473772454791266</v>
      </c>
      <c r="L16" s="10">
        <f t="shared" si="3"/>
        <v>2.300220162401809</v>
      </c>
      <c r="M16" s="8">
        <f t="shared" si="4"/>
        <v>65.21009149401007</v>
      </c>
      <c r="N16" s="8">
        <v>16</v>
      </c>
      <c r="O16" s="8">
        <v>4.2</v>
      </c>
      <c r="P16" s="8">
        <f t="shared" si="5"/>
        <v>248.4193961676574</v>
      </c>
      <c r="Q16" s="8">
        <f t="shared" si="6"/>
        <v>15.526212260478587</v>
      </c>
      <c r="R16" s="6"/>
      <c r="S16" s="6"/>
      <c r="T16" s="6"/>
      <c r="U16" s="6"/>
    </row>
    <row r="17" spans="1:21" ht="12" customHeight="1">
      <c r="A17" s="7">
        <v>1980</v>
      </c>
      <c r="B17" s="8">
        <f>'[1]SweetenersPerCap'!D22</f>
        <v>83.63059032821953</v>
      </c>
      <c r="C17" s="8">
        <v>0</v>
      </c>
      <c r="D17" s="8">
        <f t="shared" si="0"/>
        <v>83.63059032821953</v>
      </c>
      <c r="E17" s="8">
        <v>11</v>
      </c>
      <c r="F17" s="8">
        <f t="shared" si="1"/>
        <v>74.43122539211538</v>
      </c>
      <c r="G17" s="8">
        <v>0</v>
      </c>
      <c r="H17" s="8">
        <f t="shared" si="7"/>
        <v>74.43122539211538</v>
      </c>
      <c r="I17" s="8">
        <v>34</v>
      </c>
      <c r="J17" s="9">
        <f t="shared" si="2"/>
        <v>41.26</v>
      </c>
      <c r="K17" s="8">
        <f t="shared" si="8"/>
        <v>49.12460875879616</v>
      </c>
      <c r="L17" s="10">
        <f t="shared" si="3"/>
        <v>2.1534075072349</v>
      </c>
      <c r="M17" s="8">
        <f t="shared" si="4"/>
        <v>61.04802612635579</v>
      </c>
      <c r="N17" s="8">
        <v>16</v>
      </c>
      <c r="O17" s="8">
        <v>4.2</v>
      </c>
      <c r="P17" s="8">
        <f t="shared" si="5"/>
        <v>232.56390905278397</v>
      </c>
      <c r="Q17" s="8">
        <f t="shared" si="6"/>
        <v>14.535244315798998</v>
      </c>
      <c r="R17" s="6"/>
      <c r="S17" s="6"/>
      <c r="T17" s="6"/>
      <c r="U17" s="6"/>
    </row>
    <row r="18" spans="1:21" ht="12" customHeight="1">
      <c r="A18" s="11">
        <v>1981</v>
      </c>
      <c r="B18" s="33">
        <f>'[1]SweetenersPerCap'!D23</f>
        <v>79.40222939091926</v>
      </c>
      <c r="C18" s="12">
        <v>0</v>
      </c>
      <c r="D18" s="12">
        <f t="shared" si="0"/>
        <v>79.40222939091926</v>
      </c>
      <c r="E18" s="12">
        <v>11</v>
      </c>
      <c r="F18" s="12">
        <f t="shared" si="1"/>
        <v>70.66798415791814</v>
      </c>
      <c r="G18" s="12">
        <v>0</v>
      </c>
      <c r="H18" s="33">
        <f t="shared" si="7"/>
        <v>70.66798415791814</v>
      </c>
      <c r="I18" s="12">
        <v>34</v>
      </c>
      <c r="J18" s="13">
        <f t="shared" si="2"/>
        <v>41.260000000000005</v>
      </c>
      <c r="K18" s="33">
        <f t="shared" si="8"/>
        <v>46.64086954422597</v>
      </c>
      <c r="L18" s="14">
        <f t="shared" si="3"/>
        <v>2.0445312676920975</v>
      </c>
      <c r="M18" s="12">
        <f t="shared" si="4"/>
        <v>57.961439173437114</v>
      </c>
      <c r="N18" s="12">
        <v>16</v>
      </c>
      <c r="O18" s="12">
        <v>4.2</v>
      </c>
      <c r="P18" s="12">
        <f t="shared" si="5"/>
        <v>220.8054825654747</v>
      </c>
      <c r="Q18" s="12">
        <f t="shared" si="6"/>
        <v>13.800342660342169</v>
      </c>
      <c r="R18" s="6"/>
      <c r="S18" s="6"/>
      <c r="T18" s="6"/>
      <c r="U18" s="6"/>
    </row>
    <row r="19" spans="1:21" ht="12" customHeight="1">
      <c r="A19" s="11">
        <v>1982</v>
      </c>
      <c r="B19" s="33">
        <f>'[1]SweetenersPerCap'!D24</f>
        <v>73.68344279184662</v>
      </c>
      <c r="C19" s="12">
        <v>0</v>
      </c>
      <c r="D19" s="12">
        <f t="shared" si="0"/>
        <v>73.68344279184662</v>
      </c>
      <c r="E19" s="12">
        <v>11</v>
      </c>
      <c r="F19" s="12">
        <f t="shared" si="1"/>
        <v>65.5782640847435</v>
      </c>
      <c r="G19" s="12">
        <v>0</v>
      </c>
      <c r="H19" s="33">
        <f t="shared" si="7"/>
        <v>65.5782640847435</v>
      </c>
      <c r="I19" s="12">
        <v>34</v>
      </c>
      <c r="J19" s="13">
        <f t="shared" si="2"/>
        <v>41.26</v>
      </c>
      <c r="K19" s="33">
        <f t="shared" si="8"/>
        <v>43.28165429593071</v>
      </c>
      <c r="L19" s="14">
        <f t="shared" si="3"/>
        <v>1.8972779965339488</v>
      </c>
      <c r="M19" s="12">
        <f t="shared" si="4"/>
        <v>53.78688256273918</v>
      </c>
      <c r="N19" s="12">
        <v>16</v>
      </c>
      <c r="O19" s="12">
        <v>4.2</v>
      </c>
      <c r="P19" s="12">
        <f t="shared" si="5"/>
        <v>204.90240976281592</v>
      </c>
      <c r="Q19" s="12">
        <f t="shared" si="6"/>
        <v>12.806400610175995</v>
      </c>
      <c r="R19" s="6"/>
      <c r="S19" s="6"/>
      <c r="T19" s="6"/>
      <c r="U19" s="6"/>
    </row>
    <row r="20" spans="1:21" ht="12" customHeight="1">
      <c r="A20" s="11">
        <v>1983</v>
      </c>
      <c r="B20" s="33">
        <f>'[1]SweetenersPerCap'!D25</f>
        <v>70.29678173244154</v>
      </c>
      <c r="C20" s="12">
        <v>0</v>
      </c>
      <c r="D20" s="12">
        <f t="shared" si="0"/>
        <v>70.29678173244154</v>
      </c>
      <c r="E20" s="12">
        <v>11</v>
      </c>
      <c r="F20" s="12">
        <f t="shared" si="1"/>
        <v>62.564135741872974</v>
      </c>
      <c r="G20" s="12">
        <v>0</v>
      </c>
      <c r="H20" s="33">
        <f t="shared" si="7"/>
        <v>62.564135741872974</v>
      </c>
      <c r="I20" s="12">
        <v>34</v>
      </c>
      <c r="J20" s="13">
        <f t="shared" si="2"/>
        <v>41.260000000000005</v>
      </c>
      <c r="K20" s="33">
        <f t="shared" si="8"/>
        <v>41.29232958963616</v>
      </c>
      <c r="L20" s="14">
        <f t="shared" si="3"/>
        <v>1.8100747217374755</v>
      </c>
      <c r="M20" s="12">
        <f t="shared" si="4"/>
        <v>51.31471332389656</v>
      </c>
      <c r="N20" s="12">
        <v>16</v>
      </c>
      <c r="O20" s="12">
        <v>4.2</v>
      </c>
      <c r="P20" s="12">
        <f t="shared" si="5"/>
        <v>195.48462218627262</v>
      </c>
      <c r="Q20" s="12">
        <f t="shared" si="6"/>
        <v>12.217788886642039</v>
      </c>
      <c r="R20" s="6"/>
      <c r="S20" s="6"/>
      <c r="T20" s="6"/>
      <c r="U20" s="6"/>
    </row>
    <row r="21" spans="1:21" ht="12" customHeight="1">
      <c r="A21" s="11">
        <v>1984</v>
      </c>
      <c r="B21" s="33">
        <f>'[1]SweetenersPerCap'!D26</f>
        <v>66.65286369267935</v>
      </c>
      <c r="C21" s="12">
        <v>0</v>
      </c>
      <c r="D21" s="12">
        <f t="shared" si="0"/>
        <v>66.65286369267935</v>
      </c>
      <c r="E21" s="12">
        <v>11</v>
      </c>
      <c r="F21" s="12">
        <f t="shared" si="1"/>
        <v>59.321048686484616</v>
      </c>
      <c r="G21" s="12">
        <v>0</v>
      </c>
      <c r="H21" s="33">
        <f t="shared" si="7"/>
        <v>59.321048686484616</v>
      </c>
      <c r="I21" s="12">
        <v>34</v>
      </c>
      <c r="J21" s="13">
        <f t="shared" si="2"/>
        <v>41.26</v>
      </c>
      <c r="K21" s="33">
        <f t="shared" si="8"/>
        <v>39.15189213307985</v>
      </c>
      <c r="L21" s="14">
        <f t="shared" si="3"/>
        <v>1.7162473263815823</v>
      </c>
      <c r="M21" s="12">
        <f t="shared" si="4"/>
        <v>48.65475357925467</v>
      </c>
      <c r="N21" s="12">
        <v>16</v>
      </c>
      <c r="O21" s="12">
        <v>4.2</v>
      </c>
      <c r="P21" s="12">
        <f t="shared" si="5"/>
        <v>185.35144220668442</v>
      </c>
      <c r="Q21" s="12">
        <f t="shared" si="6"/>
        <v>11.584465137917777</v>
      </c>
      <c r="R21" s="6"/>
      <c r="S21" s="6"/>
      <c r="T21" s="6"/>
      <c r="U21" s="6"/>
    </row>
    <row r="22" spans="1:21" ht="12" customHeight="1">
      <c r="A22" s="11">
        <v>1985</v>
      </c>
      <c r="B22" s="33">
        <f>'[1]SweetenersPerCap'!D27</f>
        <v>62.72960717533275</v>
      </c>
      <c r="C22" s="12">
        <v>0</v>
      </c>
      <c r="D22" s="12">
        <f t="shared" si="0"/>
        <v>62.72960717533275</v>
      </c>
      <c r="E22" s="12">
        <v>11</v>
      </c>
      <c r="F22" s="12">
        <f t="shared" si="1"/>
        <v>55.82935038604615</v>
      </c>
      <c r="G22" s="12">
        <v>0</v>
      </c>
      <c r="H22" s="33">
        <f t="shared" si="7"/>
        <v>55.82935038604615</v>
      </c>
      <c r="I22" s="12">
        <v>34</v>
      </c>
      <c r="J22" s="13">
        <f t="shared" si="2"/>
        <v>41.26</v>
      </c>
      <c r="K22" s="33">
        <f t="shared" si="8"/>
        <v>36.84737125479046</v>
      </c>
      <c r="L22" s="14">
        <f t="shared" si="3"/>
        <v>1.615227233086705</v>
      </c>
      <c r="M22" s="12">
        <f t="shared" si="4"/>
        <v>45.790884444391544</v>
      </c>
      <c r="N22" s="12">
        <v>16</v>
      </c>
      <c r="O22" s="12">
        <v>4.2</v>
      </c>
      <c r="P22" s="12">
        <f t="shared" si="5"/>
        <v>174.44146455006302</v>
      </c>
      <c r="Q22" s="12">
        <f t="shared" si="6"/>
        <v>10.902591534378939</v>
      </c>
      <c r="R22" s="6"/>
      <c r="S22" s="6"/>
      <c r="T22" s="6"/>
      <c r="U22" s="6"/>
    </row>
    <row r="23" spans="1:21" ht="12" customHeight="1">
      <c r="A23" s="7">
        <v>1986</v>
      </c>
      <c r="B23" s="8">
        <f>'[1]SweetenersPerCap'!D28</f>
        <v>60.04740179645885</v>
      </c>
      <c r="C23" s="8">
        <v>0</v>
      </c>
      <c r="D23" s="8">
        <f t="shared" si="0"/>
        <v>60.04740179645885</v>
      </c>
      <c r="E23" s="8">
        <v>11</v>
      </c>
      <c r="F23" s="8">
        <f t="shared" si="1"/>
        <v>53.44218759884838</v>
      </c>
      <c r="G23" s="8">
        <v>0</v>
      </c>
      <c r="H23" s="8">
        <f t="shared" si="7"/>
        <v>53.44218759884838</v>
      </c>
      <c r="I23" s="8">
        <v>34</v>
      </c>
      <c r="J23" s="9">
        <f t="shared" si="2"/>
        <v>41.26</v>
      </c>
      <c r="K23" s="8">
        <f t="shared" si="8"/>
        <v>35.27184381523993</v>
      </c>
      <c r="L23" s="10">
        <f t="shared" si="3"/>
        <v>1.5461630165584628</v>
      </c>
      <c r="M23" s="8">
        <f t="shared" si="4"/>
        <v>43.83294843792414</v>
      </c>
      <c r="N23" s="8">
        <v>16</v>
      </c>
      <c r="O23" s="8">
        <v>4.2</v>
      </c>
      <c r="P23" s="8">
        <f t="shared" si="5"/>
        <v>166.98266071590146</v>
      </c>
      <c r="Q23" s="8">
        <f t="shared" si="6"/>
        <v>10.436416294743841</v>
      </c>
      <c r="R23" s="6"/>
      <c r="S23" s="6"/>
      <c r="T23" s="6"/>
      <c r="U23" s="6"/>
    </row>
    <row r="24" spans="1:21" ht="12" customHeight="1">
      <c r="A24" s="7">
        <v>1987</v>
      </c>
      <c r="B24" s="8">
        <f>'[1]SweetenersPerCap'!D29</f>
        <v>62.37868565807548</v>
      </c>
      <c r="C24" s="8">
        <v>0</v>
      </c>
      <c r="D24" s="8">
        <f t="shared" si="0"/>
        <v>62.37868565807548</v>
      </c>
      <c r="E24" s="8">
        <v>11</v>
      </c>
      <c r="F24" s="8">
        <f t="shared" si="1"/>
        <v>55.51703023568718</v>
      </c>
      <c r="G24" s="8">
        <v>0</v>
      </c>
      <c r="H24" s="8">
        <f t="shared" si="7"/>
        <v>55.51703023568718</v>
      </c>
      <c r="I24" s="8">
        <v>34</v>
      </c>
      <c r="J24" s="9">
        <f t="shared" si="2"/>
        <v>41.26</v>
      </c>
      <c r="K24" s="8">
        <f t="shared" si="8"/>
        <v>36.64123995555354</v>
      </c>
      <c r="L24" s="10">
        <f t="shared" si="3"/>
        <v>1.6061913405174153</v>
      </c>
      <c r="M24" s="8">
        <f t="shared" si="4"/>
        <v>45.53472140799846</v>
      </c>
      <c r="N24" s="8">
        <v>16</v>
      </c>
      <c r="O24" s="8">
        <v>4.2</v>
      </c>
      <c r="P24" s="8">
        <f t="shared" si="5"/>
        <v>173.46560536380366</v>
      </c>
      <c r="Q24" s="8">
        <f t="shared" si="6"/>
        <v>10.841600335237729</v>
      </c>
      <c r="R24" s="6"/>
      <c r="S24" s="6"/>
      <c r="T24" s="6"/>
      <c r="U24" s="6"/>
    </row>
    <row r="25" spans="1:21" ht="12" customHeight="1">
      <c r="A25" s="7">
        <v>1988</v>
      </c>
      <c r="B25" s="8">
        <f>'[1]SweetenersPerCap'!D30</f>
        <v>62.06601326218578</v>
      </c>
      <c r="C25" s="8">
        <v>0</v>
      </c>
      <c r="D25" s="8">
        <f t="shared" si="0"/>
        <v>62.06601326218578</v>
      </c>
      <c r="E25" s="8">
        <v>11</v>
      </c>
      <c r="F25" s="8">
        <f t="shared" si="1"/>
        <v>55.238751803345345</v>
      </c>
      <c r="G25" s="8">
        <v>0</v>
      </c>
      <c r="H25" s="8">
        <f t="shared" si="7"/>
        <v>55.238751803345345</v>
      </c>
      <c r="I25" s="8">
        <v>34</v>
      </c>
      <c r="J25" s="9">
        <f t="shared" si="2"/>
        <v>41.26</v>
      </c>
      <c r="K25" s="8">
        <f t="shared" si="8"/>
        <v>36.45757619020793</v>
      </c>
      <c r="L25" s="10">
        <f t="shared" si="3"/>
        <v>1.5981403261461011</v>
      </c>
      <c r="M25" s="8">
        <f t="shared" si="4"/>
        <v>45.306479176078895</v>
      </c>
      <c r="N25" s="8">
        <v>16</v>
      </c>
      <c r="O25" s="8">
        <v>4.2</v>
      </c>
      <c r="P25" s="8">
        <f t="shared" si="5"/>
        <v>172.59611114696722</v>
      </c>
      <c r="Q25" s="8">
        <f t="shared" si="6"/>
        <v>10.787256946685451</v>
      </c>
      <c r="R25" s="6"/>
      <c r="S25" s="6"/>
      <c r="T25" s="6"/>
      <c r="U25" s="6"/>
    </row>
    <row r="26" spans="1:21" ht="12" customHeight="1">
      <c r="A26" s="7">
        <v>1989</v>
      </c>
      <c r="B26" s="8">
        <f>'[1]SweetenersPerCap'!D31</f>
        <v>62.75317304421732</v>
      </c>
      <c r="C26" s="8">
        <v>0</v>
      </c>
      <c r="D26" s="8">
        <f t="shared" si="0"/>
        <v>62.75317304421732</v>
      </c>
      <c r="E26" s="8">
        <v>11</v>
      </c>
      <c r="F26" s="8">
        <f t="shared" si="1"/>
        <v>55.850324009353415</v>
      </c>
      <c r="G26" s="8">
        <v>0</v>
      </c>
      <c r="H26" s="8">
        <f t="shared" si="7"/>
        <v>55.850324009353415</v>
      </c>
      <c r="I26" s="8">
        <v>34</v>
      </c>
      <c r="J26" s="9">
        <f t="shared" si="2"/>
        <v>41.26</v>
      </c>
      <c r="K26" s="8">
        <f t="shared" si="8"/>
        <v>36.86121384617326</v>
      </c>
      <c r="L26" s="10">
        <f t="shared" si="3"/>
        <v>1.6158340316130744</v>
      </c>
      <c r="M26" s="8">
        <f t="shared" si="4"/>
        <v>45.80808687921485</v>
      </c>
      <c r="N26" s="8">
        <v>16</v>
      </c>
      <c r="O26" s="8">
        <v>4.2</v>
      </c>
      <c r="P26" s="8">
        <f t="shared" si="5"/>
        <v>174.50699763510417</v>
      </c>
      <c r="Q26" s="8">
        <f t="shared" si="6"/>
        <v>10.90668735219401</v>
      </c>
      <c r="R26" s="6"/>
      <c r="S26" s="6"/>
      <c r="T26" s="6"/>
      <c r="U26" s="6"/>
    </row>
    <row r="27" spans="1:21" ht="12" customHeight="1">
      <c r="A27" s="7">
        <v>1990</v>
      </c>
      <c r="B27" s="8">
        <f>'[1]SweetenersPerCap'!D32</f>
        <v>64.37722377911567</v>
      </c>
      <c r="C27" s="8">
        <v>0</v>
      </c>
      <c r="D27" s="8">
        <f t="shared" si="0"/>
        <v>64.37722377911567</v>
      </c>
      <c r="E27" s="8">
        <v>11</v>
      </c>
      <c r="F27" s="8">
        <f t="shared" si="1"/>
        <v>57.29572916341294</v>
      </c>
      <c r="G27" s="8">
        <v>0</v>
      </c>
      <c r="H27" s="8">
        <f t="shared" si="7"/>
        <v>57.29572916341294</v>
      </c>
      <c r="I27" s="8">
        <v>34</v>
      </c>
      <c r="J27" s="9">
        <f t="shared" si="2"/>
        <v>41.26</v>
      </c>
      <c r="K27" s="8">
        <f t="shared" si="8"/>
        <v>37.81518124785254</v>
      </c>
      <c r="L27" s="10">
        <f t="shared" si="3"/>
        <v>1.6576517807277826</v>
      </c>
      <c r="M27" s="8">
        <f t="shared" si="4"/>
        <v>46.993599157742274</v>
      </c>
      <c r="N27" s="8">
        <v>16</v>
      </c>
      <c r="O27" s="8">
        <v>4.2</v>
      </c>
      <c r="P27" s="8">
        <f t="shared" si="5"/>
        <v>179.02323488663723</v>
      </c>
      <c r="Q27" s="8">
        <f t="shared" si="6"/>
        <v>11.188952180414827</v>
      </c>
      <c r="R27" s="6"/>
      <c r="S27" s="6"/>
      <c r="T27" s="6"/>
      <c r="U27" s="6"/>
    </row>
    <row r="28" spans="1:21" ht="12" customHeight="1">
      <c r="A28" s="11">
        <v>1991</v>
      </c>
      <c r="B28" s="33">
        <f>'[1]SweetenersPerCap'!D33</f>
        <v>63.57527762292166</v>
      </c>
      <c r="C28" s="12">
        <v>0</v>
      </c>
      <c r="D28" s="12">
        <f t="shared" si="0"/>
        <v>63.57527762292166</v>
      </c>
      <c r="E28" s="12">
        <v>11</v>
      </c>
      <c r="F28" s="12">
        <f t="shared" si="1"/>
        <v>56.58199708440028</v>
      </c>
      <c r="G28" s="12">
        <v>0</v>
      </c>
      <c r="H28" s="33">
        <f t="shared" si="7"/>
        <v>56.58199708440028</v>
      </c>
      <c r="I28" s="12">
        <v>34</v>
      </c>
      <c r="J28" s="13">
        <f t="shared" si="2"/>
        <v>41.26</v>
      </c>
      <c r="K28" s="33">
        <f t="shared" si="8"/>
        <v>37.34411807570419</v>
      </c>
      <c r="L28" s="14">
        <f t="shared" si="3"/>
        <v>1.637002436195252</v>
      </c>
      <c r="M28" s="12">
        <f t="shared" si="4"/>
        <v>46.408200564917294</v>
      </c>
      <c r="N28" s="12">
        <v>16</v>
      </c>
      <c r="O28" s="12">
        <v>4.2</v>
      </c>
      <c r="P28" s="12">
        <f t="shared" si="5"/>
        <v>176.79314500920873</v>
      </c>
      <c r="Q28" s="12">
        <f t="shared" si="6"/>
        <v>11.049571563075546</v>
      </c>
      <c r="R28" s="6"/>
      <c r="S28" s="6"/>
      <c r="T28" s="6"/>
      <c r="U28" s="6"/>
    </row>
    <row r="29" spans="1:21" ht="12" customHeight="1">
      <c r="A29" s="11">
        <v>1992</v>
      </c>
      <c r="B29" s="33">
        <f>'[1]SweetenersPerCap'!D34</f>
        <v>64.21791190795518</v>
      </c>
      <c r="C29" s="12">
        <v>0</v>
      </c>
      <c r="D29" s="12">
        <f t="shared" si="0"/>
        <v>64.21791190795518</v>
      </c>
      <c r="E29" s="12">
        <v>11</v>
      </c>
      <c r="F29" s="12">
        <f t="shared" si="1"/>
        <v>57.15394159808011</v>
      </c>
      <c r="G29" s="12">
        <v>0</v>
      </c>
      <c r="H29" s="33">
        <f t="shared" si="7"/>
        <v>57.15394159808011</v>
      </c>
      <c r="I29" s="12">
        <v>34</v>
      </c>
      <c r="J29" s="13">
        <f t="shared" si="2"/>
        <v>41.26</v>
      </c>
      <c r="K29" s="33">
        <f t="shared" si="8"/>
        <v>37.72160145473288</v>
      </c>
      <c r="L29" s="14">
        <f t="shared" si="3"/>
        <v>1.6535496528102083</v>
      </c>
      <c r="M29" s="12">
        <f t="shared" si="4"/>
        <v>46.877305882342995</v>
      </c>
      <c r="N29" s="12">
        <v>16</v>
      </c>
      <c r="O29" s="12">
        <v>4.2</v>
      </c>
      <c r="P29" s="12">
        <f t="shared" si="5"/>
        <v>178.58021288511617</v>
      </c>
      <c r="Q29" s="12">
        <f t="shared" si="6"/>
        <v>11.16126330531976</v>
      </c>
      <c r="R29" s="6"/>
      <c r="S29" s="6"/>
      <c r="T29" s="6"/>
      <c r="U29" s="6"/>
    </row>
    <row r="30" spans="1:21" ht="12" customHeight="1">
      <c r="A30" s="11">
        <v>1993</v>
      </c>
      <c r="B30" s="33">
        <f>'[1]SweetenersPerCap'!D35</f>
        <v>63.81950700041314</v>
      </c>
      <c r="C30" s="12">
        <v>0</v>
      </c>
      <c r="D30" s="12">
        <f t="shared" si="0"/>
        <v>63.81950700041314</v>
      </c>
      <c r="E30" s="12">
        <v>11</v>
      </c>
      <c r="F30" s="12">
        <f t="shared" si="1"/>
        <v>56.799361230367694</v>
      </c>
      <c r="G30" s="12">
        <v>0</v>
      </c>
      <c r="H30" s="33">
        <f t="shared" si="7"/>
        <v>56.799361230367694</v>
      </c>
      <c r="I30" s="12">
        <v>34</v>
      </c>
      <c r="J30" s="13">
        <f t="shared" si="2"/>
        <v>41.26</v>
      </c>
      <c r="K30" s="33">
        <f t="shared" si="8"/>
        <v>37.48757841204268</v>
      </c>
      <c r="L30" s="14">
        <f t="shared" si="3"/>
        <v>1.643291108473104</v>
      </c>
      <c r="M30" s="12">
        <f t="shared" si="4"/>
        <v>46.58648127965826</v>
      </c>
      <c r="N30" s="12">
        <v>16</v>
      </c>
      <c r="O30" s="12">
        <v>4.2</v>
      </c>
      <c r="P30" s="12">
        <f t="shared" si="5"/>
        <v>177.47230963679337</v>
      </c>
      <c r="Q30" s="12">
        <f t="shared" si="6"/>
        <v>11.092019352299586</v>
      </c>
      <c r="R30" s="6"/>
      <c r="S30" s="6"/>
      <c r="T30" s="6"/>
      <c r="U30" s="6"/>
    </row>
    <row r="31" spans="1:21" ht="12" customHeight="1">
      <c r="A31" s="11">
        <v>1994</v>
      </c>
      <c r="B31" s="33">
        <f>'[1]SweetenersPerCap'!D36</f>
        <v>64.36704447748964</v>
      </c>
      <c r="C31" s="12">
        <v>0</v>
      </c>
      <c r="D31" s="12">
        <f t="shared" si="0"/>
        <v>64.36704447748964</v>
      </c>
      <c r="E31" s="12">
        <v>11</v>
      </c>
      <c r="F31" s="12">
        <f t="shared" si="1"/>
        <v>57.28666958496578</v>
      </c>
      <c r="G31" s="12">
        <v>0</v>
      </c>
      <c r="H31" s="33">
        <f t="shared" si="7"/>
        <v>57.28666958496578</v>
      </c>
      <c r="I31" s="12">
        <v>34</v>
      </c>
      <c r="J31" s="13">
        <f t="shared" si="2"/>
        <v>41.260000000000005</v>
      </c>
      <c r="K31" s="33">
        <f t="shared" si="8"/>
        <v>37.809201926077414</v>
      </c>
      <c r="L31" s="14">
        <f t="shared" si="3"/>
        <v>1.6573896734718867</v>
      </c>
      <c r="M31" s="12">
        <f t="shared" si="4"/>
        <v>46.98616854809125</v>
      </c>
      <c r="N31" s="12">
        <v>16</v>
      </c>
      <c r="O31" s="12">
        <v>4.2</v>
      </c>
      <c r="P31" s="12">
        <f t="shared" si="5"/>
        <v>178.99492780225236</v>
      </c>
      <c r="Q31" s="12">
        <f t="shared" si="6"/>
        <v>11.187182987640773</v>
      </c>
      <c r="R31" s="6"/>
      <c r="S31" s="6"/>
      <c r="T31" s="6"/>
      <c r="U31" s="6"/>
    </row>
    <row r="32" spans="1:21" ht="12" customHeight="1">
      <c r="A32" s="11">
        <v>1995</v>
      </c>
      <c r="B32" s="33">
        <f>'[1]SweetenersPerCap'!D37</f>
        <v>64.92004666358295</v>
      </c>
      <c r="C32" s="12">
        <v>0</v>
      </c>
      <c r="D32" s="12">
        <f t="shared" si="0"/>
        <v>64.92004666358295</v>
      </c>
      <c r="E32" s="12">
        <v>11</v>
      </c>
      <c r="F32" s="12">
        <f t="shared" si="1"/>
        <v>57.77884153058883</v>
      </c>
      <c r="G32" s="12">
        <v>0</v>
      </c>
      <c r="H32" s="33">
        <f t="shared" si="7"/>
        <v>57.77884153058883</v>
      </c>
      <c r="I32" s="12">
        <v>34</v>
      </c>
      <c r="J32" s="13">
        <f t="shared" si="2"/>
        <v>41.26</v>
      </c>
      <c r="K32" s="33">
        <f t="shared" si="8"/>
        <v>38.13403541018863</v>
      </c>
      <c r="L32" s="14">
        <f t="shared" si="3"/>
        <v>1.6716289494877208</v>
      </c>
      <c r="M32" s="12">
        <f t="shared" si="4"/>
        <v>47.38984490350214</v>
      </c>
      <c r="N32" s="12">
        <v>16</v>
      </c>
      <c r="O32" s="12">
        <v>4.2</v>
      </c>
      <c r="P32" s="12">
        <f t="shared" si="5"/>
        <v>180.53274248953196</v>
      </c>
      <c r="Q32" s="12">
        <f t="shared" si="6"/>
        <v>11.283296405595747</v>
      </c>
      <c r="R32" s="6"/>
      <c r="S32" s="6"/>
      <c r="T32" s="6"/>
      <c r="U32" s="6"/>
    </row>
    <row r="33" spans="1:21" ht="12" customHeight="1">
      <c r="A33" s="7">
        <v>1996</v>
      </c>
      <c r="B33" s="8">
        <f>'[1]SweetenersPerCap'!D38</f>
        <v>65.02252374983303</v>
      </c>
      <c r="C33" s="8">
        <v>0</v>
      </c>
      <c r="D33" s="8">
        <f t="shared" si="0"/>
        <v>65.02252374983303</v>
      </c>
      <c r="E33" s="8">
        <v>11</v>
      </c>
      <c r="F33" s="8">
        <f t="shared" si="1"/>
        <v>57.870046137351395</v>
      </c>
      <c r="G33" s="8">
        <v>0</v>
      </c>
      <c r="H33" s="8">
        <f t="shared" si="7"/>
        <v>57.870046137351395</v>
      </c>
      <c r="I33" s="8">
        <v>34</v>
      </c>
      <c r="J33" s="9">
        <f t="shared" si="2"/>
        <v>41.260000000000005</v>
      </c>
      <c r="K33" s="8">
        <f t="shared" si="8"/>
        <v>38.194230450651915</v>
      </c>
      <c r="L33" s="10">
        <f t="shared" si="3"/>
        <v>1.6742676361929607</v>
      </c>
      <c r="M33" s="8">
        <f t="shared" si="4"/>
        <v>47.464650352252335</v>
      </c>
      <c r="N33" s="8">
        <v>16</v>
      </c>
      <c r="O33" s="8">
        <v>4.2</v>
      </c>
      <c r="P33" s="8">
        <f t="shared" si="5"/>
        <v>180.81771562762793</v>
      </c>
      <c r="Q33" s="8">
        <f t="shared" si="6"/>
        <v>11.301107226726746</v>
      </c>
      <c r="R33" s="6"/>
      <c r="S33" s="6"/>
      <c r="T33" s="6"/>
      <c r="U33" s="6"/>
    </row>
    <row r="34" spans="1:21" ht="12" customHeight="1">
      <c r="A34" s="7">
        <v>1997</v>
      </c>
      <c r="B34" s="8">
        <f>'[1]SweetenersPerCap'!D39</f>
        <v>64.87859392646129</v>
      </c>
      <c r="C34" s="8">
        <v>0</v>
      </c>
      <c r="D34" s="8">
        <f t="shared" si="0"/>
        <v>64.87859392646129</v>
      </c>
      <c r="E34" s="8">
        <v>11</v>
      </c>
      <c r="F34" s="8">
        <f t="shared" si="1"/>
        <v>57.74194859455055</v>
      </c>
      <c r="G34" s="8">
        <v>0</v>
      </c>
      <c r="H34" s="8">
        <f t="shared" si="7"/>
        <v>57.74194859455055</v>
      </c>
      <c r="I34" s="8">
        <v>34</v>
      </c>
      <c r="J34" s="9">
        <f t="shared" si="2"/>
        <v>41.26</v>
      </c>
      <c r="K34" s="8">
        <f t="shared" si="8"/>
        <v>38.10968607240336</v>
      </c>
      <c r="L34" s="10">
        <f t="shared" si="3"/>
        <v>1.670561581256038</v>
      </c>
      <c r="M34" s="8">
        <f t="shared" si="4"/>
        <v>47.35958554781804</v>
      </c>
      <c r="N34" s="8">
        <v>16</v>
      </c>
      <c r="O34" s="8">
        <v>4.2</v>
      </c>
      <c r="P34" s="8">
        <f t="shared" si="5"/>
        <v>180.41746875359254</v>
      </c>
      <c r="Q34" s="8">
        <f t="shared" si="6"/>
        <v>11.276091797099534</v>
      </c>
      <c r="R34" s="6"/>
      <c r="S34" s="6"/>
      <c r="T34" s="6"/>
      <c r="U34" s="6"/>
    </row>
    <row r="35" spans="1:21" ht="12" customHeight="1">
      <c r="A35" s="7">
        <v>1998</v>
      </c>
      <c r="B35" s="8">
        <f>'[1]SweetenersPerCap'!D40</f>
        <v>64.93017592687951</v>
      </c>
      <c r="C35" s="8">
        <v>0</v>
      </c>
      <c r="D35" s="8">
        <f t="shared" si="0"/>
        <v>64.93017592687951</v>
      </c>
      <c r="E35" s="8">
        <v>11</v>
      </c>
      <c r="F35" s="8">
        <f t="shared" si="1"/>
        <v>57.78785657492277</v>
      </c>
      <c r="G35" s="8">
        <v>0</v>
      </c>
      <c r="H35" s="8">
        <f t="shared" si="7"/>
        <v>57.78785657492277</v>
      </c>
      <c r="I35" s="8">
        <v>34</v>
      </c>
      <c r="J35" s="9">
        <f t="shared" si="2"/>
        <v>41.26</v>
      </c>
      <c r="K35" s="8">
        <f t="shared" si="8"/>
        <v>38.13998533944903</v>
      </c>
      <c r="L35" s="10">
        <f t="shared" si="3"/>
        <v>1.6718897683046148</v>
      </c>
      <c r="M35" s="8">
        <f t="shared" si="4"/>
        <v>47.39723898655168</v>
      </c>
      <c r="N35" s="8">
        <v>16</v>
      </c>
      <c r="O35" s="8">
        <v>4.2</v>
      </c>
      <c r="P35" s="8">
        <f t="shared" si="5"/>
        <v>180.56091042495876</v>
      </c>
      <c r="Q35" s="8">
        <f t="shared" si="6"/>
        <v>11.285056901559923</v>
      </c>
      <c r="R35" s="6"/>
      <c r="S35" s="6"/>
      <c r="T35" s="6"/>
      <c r="U35" s="6"/>
    </row>
    <row r="36" spans="1:21" ht="12" customHeight="1">
      <c r="A36" s="7">
        <v>1999</v>
      </c>
      <c r="B36" s="8">
        <f>'[1]SweetenersPerCap'!D41</f>
        <v>66.28984697499467</v>
      </c>
      <c r="C36" s="8">
        <v>0</v>
      </c>
      <c r="D36" s="8">
        <f t="shared" si="0"/>
        <v>66.28984697499467</v>
      </c>
      <c r="E36" s="8">
        <v>11</v>
      </c>
      <c r="F36" s="8">
        <f t="shared" si="1"/>
        <v>58.99796380774526</v>
      </c>
      <c r="G36" s="8">
        <v>0</v>
      </c>
      <c r="H36" s="8">
        <f t="shared" si="7"/>
        <v>58.99796380774526</v>
      </c>
      <c r="I36" s="8">
        <v>34</v>
      </c>
      <c r="J36" s="9">
        <f t="shared" si="2"/>
        <v>41.26</v>
      </c>
      <c r="K36" s="8">
        <f t="shared" si="8"/>
        <v>38.938656113111875</v>
      </c>
      <c r="L36" s="10">
        <f t="shared" si="3"/>
        <v>1.7068999939994247</v>
      </c>
      <c r="M36" s="8">
        <f t="shared" si="4"/>
        <v>48.38976137988669</v>
      </c>
      <c r="N36" s="8">
        <v>16</v>
      </c>
      <c r="O36" s="8">
        <v>4.2</v>
      </c>
      <c r="P36" s="8">
        <f t="shared" si="5"/>
        <v>184.34194811385407</v>
      </c>
      <c r="Q36" s="8">
        <f t="shared" si="6"/>
        <v>11.52137175711588</v>
      </c>
      <c r="R36" s="6"/>
      <c r="S36" s="6"/>
      <c r="T36" s="6"/>
      <c r="U36" s="6"/>
    </row>
    <row r="37" spans="1:21" ht="12" customHeight="1">
      <c r="A37" s="7">
        <v>2000</v>
      </c>
      <c r="B37" s="8">
        <f>'[1]SweetenersPerCap'!D42</f>
        <v>65.52551427338491</v>
      </c>
      <c r="C37" s="8">
        <v>0</v>
      </c>
      <c r="D37" s="8">
        <f t="shared" si="0"/>
        <v>65.52551427338491</v>
      </c>
      <c r="E37" s="8">
        <v>11</v>
      </c>
      <c r="F37" s="8">
        <f t="shared" si="1"/>
        <v>58.31770770331257</v>
      </c>
      <c r="G37" s="8">
        <v>0</v>
      </c>
      <c r="H37" s="8">
        <f t="shared" si="7"/>
        <v>58.31770770331257</v>
      </c>
      <c r="I37" s="8">
        <v>34</v>
      </c>
      <c r="J37" s="9">
        <f t="shared" si="2"/>
        <v>41.26</v>
      </c>
      <c r="K37" s="8">
        <f t="shared" si="8"/>
        <v>38.4896870841863</v>
      </c>
      <c r="L37" s="10">
        <f t="shared" si="3"/>
        <v>1.687219159854742</v>
      </c>
      <c r="M37" s="8">
        <f t="shared" si="4"/>
        <v>47.831819572302</v>
      </c>
      <c r="N37" s="8">
        <v>16</v>
      </c>
      <c r="O37" s="8">
        <v>4.2</v>
      </c>
      <c r="P37" s="8">
        <f t="shared" si="5"/>
        <v>182.21645551353143</v>
      </c>
      <c r="Q37" s="8">
        <f t="shared" si="6"/>
        <v>11.388528469595714</v>
      </c>
      <c r="R37" s="6"/>
      <c r="S37" s="6"/>
      <c r="T37" s="6"/>
      <c r="U37" s="6"/>
    </row>
    <row r="38" spans="1:21" ht="12" customHeight="1">
      <c r="A38" s="11">
        <v>2001</v>
      </c>
      <c r="B38" s="33">
        <f>'[1]SweetenersPerCap'!D43</f>
        <v>64.45732813269488</v>
      </c>
      <c r="C38" s="12">
        <v>0</v>
      </c>
      <c r="D38" s="12">
        <f t="shared" si="0"/>
        <v>64.45732813269488</v>
      </c>
      <c r="E38" s="12">
        <v>11</v>
      </c>
      <c r="F38" s="12">
        <f t="shared" si="1"/>
        <v>57.36702203809845</v>
      </c>
      <c r="G38" s="12">
        <v>0</v>
      </c>
      <c r="H38" s="33">
        <f t="shared" si="7"/>
        <v>57.36702203809845</v>
      </c>
      <c r="I38" s="12">
        <v>34</v>
      </c>
      <c r="J38" s="13">
        <f t="shared" si="2"/>
        <v>41.260000000000005</v>
      </c>
      <c r="K38" s="33">
        <f t="shared" si="8"/>
        <v>37.86223454514497</v>
      </c>
      <c r="L38" s="14">
        <f t="shared" si="3"/>
        <v>1.6597143910200536</v>
      </c>
      <c r="M38" s="12">
        <f t="shared" si="4"/>
        <v>47.05207312822301</v>
      </c>
      <c r="N38" s="12">
        <v>16</v>
      </c>
      <c r="O38" s="12">
        <v>4.2</v>
      </c>
      <c r="P38" s="12">
        <f t="shared" si="5"/>
        <v>179.24599286942097</v>
      </c>
      <c r="Q38" s="12">
        <f t="shared" si="6"/>
        <v>11.20287455433881</v>
      </c>
      <c r="R38" s="6"/>
      <c r="S38" s="6"/>
      <c r="T38" s="6"/>
      <c r="U38" s="6"/>
    </row>
    <row r="39" spans="1:21" ht="12" customHeight="1">
      <c r="A39" s="11">
        <v>2002</v>
      </c>
      <c r="B39" s="33">
        <f>'[1]SweetenersPerCap'!D44</f>
        <v>63.20464560023962</v>
      </c>
      <c r="C39" s="12">
        <v>0</v>
      </c>
      <c r="D39" s="12">
        <f t="shared" si="0"/>
        <v>63.20464560023962</v>
      </c>
      <c r="E39" s="12">
        <v>11</v>
      </c>
      <c r="F39" s="12">
        <f t="shared" si="1"/>
        <v>56.252134584213266</v>
      </c>
      <c r="G39" s="12">
        <v>0</v>
      </c>
      <c r="H39" s="33">
        <f t="shared" si="7"/>
        <v>56.252134584213266</v>
      </c>
      <c r="I39" s="12">
        <v>34</v>
      </c>
      <c r="J39" s="13">
        <f t="shared" si="2"/>
        <v>41.26</v>
      </c>
      <c r="K39" s="33">
        <f t="shared" si="8"/>
        <v>37.126408825580754</v>
      </c>
      <c r="L39" s="14">
        <f t="shared" si="3"/>
        <v>1.627459017011759</v>
      </c>
      <c r="M39" s="12">
        <f t="shared" si="4"/>
        <v>46.13764940277486</v>
      </c>
      <c r="N39" s="12">
        <v>16</v>
      </c>
      <c r="O39" s="12">
        <v>4.2</v>
      </c>
      <c r="P39" s="12">
        <f t="shared" si="5"/>
        <v>175.7624739153328</v>
      </c>
      <c r="Q39" s="12">
        <f t="shared" si="6"/>
        <v>10.9851546197083</v>
      </c>
      <c r="R39" s="6"/>
      <c r="S39" s="6"/>
      <c r="T39" s="6"/>
      <c r="U39" s="6"/>
    </row>
    <row r="40" spans="1:21" ht="12" customHeight="1">
      <c r="A40" s="11">
        <v>2003</v>
      </c>
      <c r="B40" s="33">
        <f>'[1]SweetenersPerCap'!D45</f>
        <v>60.84966160604143</v>
      </c>
      <c r="C40" s="12">
        <v>0</v>
      </c>
      <c r="D40" s="12">
        <f t="shared" si="0"/>
        <v>60.84966160604143</v>
      </c>
      <c r="E40" s="12">
        <v>11</v>
      </c>
      <c r="F40" s="12">
        <f t="shared" si="1"/>
        <v>54.15619882937687</v>
      </c>
      <c r="G40" s="12">
        <v>0</v>
      </c>
      <c r="H40" s="33">
        <f t="shared" si="7"/>
        <v>54.15619882937687</v>
      </c>
      <c r="I40" s="12">
        <v>34</v>
      </c>
      <c r="J40" s="13">
        <f t="shared" si="2"/>
        <v>41.260000000000005</v>
      </c>
      <c r="K40" s="33">
        <f t="shared" si="8"/>
        <v>35.74309122738873</v>
      </c>
      <c r="L40" s="14">
        <f t="shared" si="3"/>
        <v>1.5668204373649854</v>
      </c>
      <c r="M40" s="12">
        <f t="shared" si="4"/>
        <v>44.418575989078654</v>
      </c>
      <c r="N40" s="12">
        <v>16</v>
      </c>
      <c r="O40" s="12">
        <v>4.2</v>
      </c>
      <c r="P40" s="12">
        <f t="shared" si="5"/>
        <v>169.21362281553772</v>
      </c>
      <c r="Q40" s="12">
        <f t="shared" si="6"/>
        <v>10.575851425971107</v>
      </c>
      <c r="R40" s="6"/>
      <c r="S40" s="6"/>
      <c r="T40" s="6"/>
      <c r="U40" s="6"/>
    </row>
    <row r="41" spans="1:21" ht="12" customHeight="1">
      <c r="A41" s="11">
        <v>2004</v>
      </c>
      <c r="B41" s="33">
        <f>'[1]SweetenersPerCap'!D46</f>
        <v>61.532761976926274</v>
      </c>
      <c r="C41" s="12">
        <v>0</v>
      </c>
      <c r="D41" s="12">
        <f t="shared" si="0"/>
        <v>61.532761976926274</v>
      </c>
      <c r="E41" s="12">
        <v>11</v>
      </c>
      <c r="F41" s="12">
        <f t="shared" si="1"/>
        <v>54.76415815946439</v>
      </c>
      <c r="G41" s="12">
        <v>0</v>
      </c>
      <c r="H41" s="33">
        <f t="shared" si="7"/>
        <v>54.76415815946439</v>
      </c>
      <c r="I41" s="12">
        <v>34</v>
      </c>
      <c r="J41" s="13">
        <f t="shared" si="2"/>
        <v>41.26</v>
      </c>
      <c r="K41" s="33">
        <f t="shared" si="8"/>
        <v>36.1443443852465</v>
      </c>
      <c r="L41" s="14">
        <f t="shared" si="3"/>
        <v>1.5844096168875177</v>
      </c>
      <c r="M41" s="12">
        <f t="shared" si="4"/>
        <v>44.91722043395268</v>
      </c>
      <c r="N41" s="12">
        <v>16</v>
      </c>
      <c r="O41" s="12">
        <v>4.2</v>
      </c>
      <c r="P41" s="12">
        <f t="shared" si="5"/>
        <v>171.1132207007721</v>
      </c>
      <c r="Q41" s="12">
        <f t="shared" si="6"/>
        <v>10.694576293798256</v>
      </c>
      <c r="R41" s="6"/>
      <c r="S41" s="6"/>
      <c r="T41" s="6"/>
      <c r="U41" s="6"/>
    </row>
    <row r="42" spans="1:21" ht="12" customHeight="1">
      <c r="A42" s="11">
        <v>2005</v>
      </c>
      <c r="B42" s="33">
        <f>'[1]SweetenersPerCap'!D47</f>
        <v>62.95938813956865</v>
      </c>
      <c r="C42" s="12">
        <v>0</v>
      </c>
      <c r="D42" s="12">
        <f t="shared" si="0"/>
        <v>62.95938813956865</v>
      </c>
      <c r="E42" s="12">
        <v>11</v>
      </c>
      <c r="F42" s="12">
        <f t="shared" si="1"/>
        <v>56.0338554442161</v>
      </c>
      <c r="G42" s="12">
        <v>0</v>
      </c>
      <c r="H42" s="33">
        <f t="shared" si="7"/>
        <v>56.0338554442161</v>
      </c>
      <c r="I42" s="12">
        <v>34</v>
      </c>
      <c r="J42" s="13">
        <f t="shared" si="2"/>
        <v>41.26</v>
      </c>
      <c r="K42" s="33">
        <f t="shared" si="8"/>
        <v>36.98234459318263</v>
      </c>
      <c r="L42" s="14">
        <f t="shared" si="3"/>
        <v>1.6211438725778688</v>
      </c>
      <c r="M42" s="12">
        <f t="shared" si="4"/>
        <v>45.95861821564629</v>
      </c>
      <c r="N42" s="12">
        <v>16</v>
      </c>
      <c r="O42" s="12">
        <v>4.2</v>
      </c>
      <c r="P42" s="12">
        <f t="shared" si="5"/>
        <v>175.08045034531918</v>
      </c>
      <c r="Q42" s="12">
        <f t="shared" si="6"/>
        <v>10.942528146582449</v>
      </c>
      <c r="R42" s="6"/>
      <c r="S42" s="6"/>
      <c r="T42" s="6"/>
      <c r="U42" s="6"/>
    </row>
    <row r="43" spans="1:21" ht="12" customHeight="1">
      <c r="A43" s="7">
        <v>2006</v>
      </c>
      <c r="B43" s="8">
        <f>'[1]SweetenersPerCap'!D48</f>
        <v>62.114513082507614</v>
      </c>
      <c r="C43" s="8">
        <v>0</v>
      </c>
      <c r="D43" s="8">
        <f t="shared" si="0"/>
        <v>62.114513082507614</v>
      </c>
      <c r="E43" s="8">
        <v>11</v>
      </c>
      <c r="F43" s="8">
        <f t="shared" si="1"/>
        <v>55.28191664343178</v>
      </c>
      <c r="G43" s="8">
        <v>0</v>
      </c>
      <c r="H43" s="8">
        <f t="shared" si="7"/>
        <v>55.28191664343178</v>
      </c>
      <c r="I43" s="8">
        <v>34</v>
      </c>
      <c r="J43" s="9">
        <f t="shared" si="2"/>
        <v>41.260000000000005</v>
      </c>
      <c r="K43" s="8">
        <f t="shared" si="8"/>
        <v>36.48606498466497</v>
      </c>
      <c r="L43" s="10">
        <f t="shared" si="3"/>
        <v>1.599389150012711</v>
      </c>
      <c r="M43" s="8">
        <f t="shared" si="4"/>
        <v>45.341882708285354</v>
      </c>
      <c r="N43" s="8">
        <v>16</v>
      </c>
      <c r="O43" s="8">
        <v>4.2</v>
      </c>
      <c r="P43" s="8">
        <f t="shared" si="5"/>
        <v>172.73098174584896</v>
      </c>
      <c r="Q43" s="8">
        <f t="shared" si="6"/>
        <v>10.79568635911556</v>
      </c>
      <c r="R43" s="6"/>
      <c r="S43" s="6"/>
      <c r="T43" s="6"/>
      <c r="U43" s="6"/>
    </row>
    <row r="44" spans="1:21" ht="12" customHeight="1">
      <c r="A44" s="7">
        <v>2007</v>
      </c>
      <c r="B44" s="8">
        <f>'[1]SweetenersPerCap'!D49</f>
        <v>61.12388906569996</v>
      </c>
      <c r="C44" s="8">
        <v>0</v>
      </c>
      <c r="D44" s="8">
        <f t="shared" si="0"/>
        <v>61.12388906569996</v>
      </c>
      <c r="E44" s="8">
        <v>11</v>
      </c>
      <c r="F44" s="8">
        <f t="shared" si="1"/>
        <v>54.40026126847297</v>
      </c>
      <c r="G44" s="8">
        <v>0</v>
      </c>
      <c r="H44" s="8">
        <f t="shared" si="7"/>
        <v>54.40026126847297</v>
      </c>
      <c r="I44" s="8">
        <v>34</v>
      </c>
      <c r="J44" s="9">
        <f t="shared" si="2"/>
        <v>41.26</v>
      </c>
      <c r="K44" s="8">
        <f t="shared" si="8"/>
        <v>35.90417243719216</v>
      </c>
      <c r="L44" s="10">
        <f t="shared" si="3"/>
        <v>1.573881531493355</v>
      </c>
      <c r="M44" s="8">
        <f t="shared" si="4"/>
        <v>44.618754477070866</v>
      </c>
      <c r="N44" s="8">
        <v>16</v>
      </c>
      <c r="O44" s="8">
        <v>4.2</v>
      </c>
      <c r="P44" s="8">
        <f t="shared" si="5"/>
        <v>169.97620753169852</v>
      </c>
      <c r="Q44" s="8">
        <f t="shared" si="6"/>
        <v>10.623512970731158</v>
      </c>
      <c r="R44" s="6"/>
      <c r="S44" s="6"/>
      <c r="T44" s="6"/>
      <c r="U44" s="6"/>
    </row>
    <row r="45" spans="1:21" ht="12" customHeight="1">
      <c r="A45" s="7">
        <v>2008</v>
      </c>
      <c r="B45" s="8">
        <f>'[1]SweetenersPerCap'!D50</f>
        <v>65.03478114378288</v>
      </c>
      <c r="C45" s="8">
        <v>0</v>
      </c>
      <c r="D45" s="8">
        <f t="shared" si="0"/>
        <v>65.03478114378288</v>
      </c>
      <c r="E45" s="8">
        <v>11</v>
      </c>
      <c r="F45" s="8">
        <f t="shared" si="1"/>
        <v>57.880955217966765</v>
      </c>
      <c r="G45" s="8">
        <v>0</v>
      </c>
      <c r="H45" s="8">
        <f t="shared" si="7"/>
        <v>57.880955217966765</v>
      </c>
      <c r="I45" s="8">
        <v>34</v>
      </c>
      <c r="J45" s="9">
        <f t="shared" si="2"/>
        <v>41.26</v>
      </c>
      <c r="K45" s="8">
        <f t="shared" si="8"/>
        <v>38.201430443858065</v>
      </c>
      <c r="L45" s="10">
        <f t="shared" si="3"/>
        <v>1.6745832523335042</v>
      </c>
      <c r="M45" s="8">
        <f t="shared" si="4"/>
        <v>47.47359791202868</v>
      </c>
      <c r="N45" s="8">
        <v>16</v>
      </c>
      <c r="O45" s="8">
        <v>4.2</v>
      </c>
      <c r="P45" s="8">
        <f t="shared" si="5"/>
        <v>180.85180156963307</v>
      </c>
      <c r="Q45" s="8">
        <f t="shared" si="6"/>
        <v>11.303237598102067</v>
      </c>
      <c r="R45" s="6"/>
      <c r="S45" s="6"/>
      <c r="T45" s="6"/>
      <c r="U45" s="6"/>
    </row>
    <row r="46" spans="1:21" ht="12" customHeight="1">
      <c r="A46" s="7">
        <v>2009</v>
      </c>
      <c r="B46" s="8">
        <f>'[1]SweetenersPerCap'!D51</f>
        <v>63.36281051264085</v>
      </c>
      <c r="C46" s="8">
        <v>0</v>
      </c>
      <c r="D46" s="8">
        <f t="shared" si="0"/>
        <v>63.36281051264085</v>
      </c>
      <c r="E46" s="8">
        <v>11</v>
      </c>
      <c r="F46" s="8">
        <f t="shared" si="1"/>
        <v>56.392901356250356</v>
      </c>
      <c r="G46" s="8">
        <v>0</v>
      </c>
      <c r="H46" s="8">
        <f t="shared" si="7"/>
        <v>56.392901356250356</v>
      </c>
      <c r="I46" s="8">
        <v>34</v>
      </c>
      <c r="J46" s="9">
        <f t="shared" si="2"/>
        <v>41.26</v>
      </c>
      <c r="K46" s="8">
        <f t="shared" si="8"/>
        <v>37.21931489512524</v>
      </c>
      <c r="L46" s="10">
        <f t="shared" si="3"/>
        <v>1.6315316118411063</v>
      </c>
      <c r="M46" s="8">
        <f t="shared" si="4"/>
        <v>46.253105429889445</v>
      </c>
      <c r="N46" s="8">
        <v>16</v>
      </c>
      <c r="O46" s="8">
        <v>4.2</v>
      </c>
      <c r="P46" s="8">
        <f t="shared" si="5"/>
        <v>176.20230639957882</v>
      </c>
      <c r="Q46" s="8">
        <f t="shared" si="6"/>
        <v>11.012644149973676</v>
      </c>
      <c r="R46" s="6"/>
      <c r="S46" s="6"/>
      <c r="T46" s="6"/>
      <c r="U46" s="6"/>
    </row>
    <row r="47" spans="1:17" ht="12" customHeight="1">
      <c r="A47" s="7">
        <v>2010</v>
      </c>
      <c r="B47" s="8">
        <f>'[1]SweetenersPerCap'!D52</f>
        <v>65.91504500365609</v>
      </c>
      <c r="C47" s="8">
        <v>0</v>
      </c>
      <c r="D47" s="8">
        <f t="shared" si="0"/>
        <v>65.91504500365609</v>
      </c>
      <c r="E47" s="8">
        <v>11</v>
      </c>
      <c r="F47" s="8">
        <f t="shared" si="1"/>
        <v>58.66439005325392</v>
      </c>
      <c r="G47" s="8">
        <v>0</v>
      </c>
      <c r="H47" s="8">
        <f t="shared" si="7"/>
        <v>58.66439005325392</v>
      </c>
      <c r="I47" s="8">
        <v>34</v>
      </c>
      <c r="J47" s="9">
        <f t="shared" si="2"/>
        <v>41.260000000000005</v>
      </c>
      <c r="K47" s="8">
        <f t="shared" si="8"/>
        <v>38.71849743514758</v>
      </c>
      <c r="L47" s="10">
        <f t="shared" si="3"/>
        <v>1.6972492026366064</v>
      </c>
      <c r="M47" s="8">
        <f t="shared" si="4"/>
        <v>48.11616627014647</v>
      </c>
      <c r="N47" s="8">
        <v>16</v>
      </c>
      <c r="O47" s="8">
        <v>4.2</v>
      </c>
      <c r="P47" s="8">
        <f t="shared" si="5"/>
        <v>183.2996810291294</v>
      </c>
      <c r="Q47" s="8">
        <f t="shared" si="6"/>
        <v>11.456230064320588</v>
      </c>
    </row>
    <row r="48" spans="1:17" ht="12" customHeight="1">
      <c r="A48" s="11">
        <v>2011</v>
      </c>
      <c r="B48" s="33">
        <f>'[1]SweetenersPerCap'!D53</f>
        <v>65.87858677939016</v>
      </c>
      <c r="C48" s="12">
        <v>0</v>
      </c>
      <c r="D48" s="12">
        <f t="shared" si="0"/>
        <v>65.87858677939016</v>
      </c>
      <c r="E48" s="12">
        <v>11</v>
      </c>
      <c r="F48" s="12">
        <f t="shared" si="1"/>
        <v>58.63194223365724</v>
      </c>
      <c r="G48" s="12">
        <v>0</v>
      </c>
      <c r="H48" s="33">
        <f t="shared" si="7"/>
        <v>58.63194223365724</v>
      </c>
      <c r="I48" s="12">
        <v>34</v>
      </c>
      <c r="J48" s="13">
        <f t="shared" si="2"/>
        <v>41.260000000000005</v>
      </c>
      <c r="K48" s="33">
        <f t="shared" si="8"/>
        <v>38.69708187421378</v>
      </c>
      <c r="L48" s="14">
        <f t="shared" si="3"/>
        <v>1.6963104383216998</v>
      </c>
      <c r="M48" s="12">
        <f t="shared" si="4"/>
        <v>48.08955277120103</v>
      </c>
      <c r="N48" s="12">
        <v>16</v>
      </c>
      <c r="O48" s="12">
        <v>4.2</v>
      </c>
      <c r="P48" s="12">
        <f t="shared" si="5"/>
        <v>183.19829627124201</v>
      </c>
      <c r="Q48" s="12">
        <f t="shared" si="6"/>
        <v>11.449893516952626</v>
      </c>
    </row>
    <row r="49" spans="1:17" ht="12" customHeight="1">
      <c r="A49" s="32">
        <v>2012</v>
      </c>
      <c r="B49" s="33">
        <f>'[1]SweetenersPerCap'!D54</f>
        <v>66.62762677730653</v>
      </c>
      <c r="C49" s="33">
        <v>0</v>
      </c>
      <c r="D49" s="33">
        <f aca="true" t="shared" si="9" ref="D49:D56">+B49-B49*(C49/100)</f>
        <v>66.62762677730653</v>
      </c>
      <c r="E49" s="33">
        <v>11</v>
      </c>
      <c r="F49" s="33">
        <f aca="true" t="shared" si="10" ref="F49:F56">+(D49-D49*(E49)/100)</f>
        <v>59.29858783180281</v>
      </c>
      <c r="G49" s="33">
        <v>0</v>
      </c>
      <c r="H49" s="33">
        <f t="shared" si="7"/>
        <v>59.29858783180281</v>
      </c>
      <c r="I49" s="33">
        <v>34</v>
      </c>
      <c r="J49" s="13">
        <f aca="true" t="shared" si="11" ref="J49:J56">100-(K49/B49*100)</f>
        <v>41.260000000000005</v>
      </c>
      <c r="K49" s="33">
        <f t="shared" si="8"/>
        <v>39.137067968989854</v>
      </c>
      <c r="L49" s="14">
        <f aca="true" t="shared" si="12" ref="L49:L56">+(K49/365)*16</f>
        <v>1.7155975000105141</v>
      </c>
      <c r="M49" s="33">
        <f aca="true" t="shared" si="13" ref="M49:M56">+L49*28.3495</f>
        <v>48.63633132654807</v>
      </c>
      <c r="N49" s="33">
        <v>16</v>
      </c>
      <c r="O49" s="33">
        <v>4.2</v>
      </c>
      <c r="P49" s="33">
        <f aca="true" t="shared" si="14" ref="P49:P56">+Q49*N49</f>
        <v>185.28126219637358</v>
      </c>
      <c r="Q49" s="33">
        <f aca="true" t="shared" si="15" ref="Q49:Q56">+M49/O49</f>
        <v>11.580078887273348</v>
      </c>
    </row>
    <row r="50" spans="1:17" ht="12" customHeight="1">
      <c r="A50" s="32">
        <v>2013</v>
      </c>
      <c r="B50" s="33">
        <f>'[1]SweetenersPerCap'!D55</f>
        <v>67.99687303046426</v>
      </c>
      <c r="C50" s="33">
        <v>0</v>
      </c>
      <c r="D50" s="33">
        <f t="shared" si="9"/>
        <v>67.99687303046426</v>
      </c>
      <c r="E50" s="33">
        <v>11</v>
      </c>
      <c r="F50" s="33">
        <f t="shared" si="10"/>
        <v>60.51721699711319</v>
      </c>
      <c r="G50" s="33">
        <v>0</v>
      </c>
      <c r="H50" s="33">
        <f t="shared" si="7"/>
        <v>60.51721699711319</v>
      </c>
      <c r="I50" s="33">
        <v>34</v>
      </c>
      <c r="J50" s="13">
        <f t="shared" si="11"/>
        <v>41.26</v>
      </c>
      <c r="K50" s="33">
        <f t="shared" si="8"/>
        <v>39.94136321809471</v>
      </c>
      <c r="L50" s="14">
        <f t="shared" si="12"/>
        <v>1.7508542780534666</v>
      </c>
      <c r="M50" s="33">
        <f t="shared" si="13"/>
        <v>49.63584335567675</v>
      </c>
      <c r="N50" s="33">
        <v>16</v>
      </c>
      <c r="O50" s="33">
        <v>4.2</v>
      </c>
      <c r="P50" s="33">
        <f t="shared" si="14"/>
        <v>189.08892706924473</v>
      </c>
      <c r="Q50" s="33">
        <f t="shared" si="15"/>
        <v>11.818057941827796</v>
      </c>
    </row>
    <row r="51" spans="1:17" ht="12" customHeight="1">
      <c r="A51" s="32">
        <v>2014</v>
      </c>
      <c r="B51" s="33">
        <f>'[1]SweetenersPerCap'!D56</f>
        <v>68.18527551833498</v>
      </c>
      <c r="C51" s="33">
        <v>0</v>
      </c>
      <c r="D51" s="33">
        <f t="shared" si="9"/>
        <v>68.18527551833498</v>
      </c>
      <c r="E51" s="33">
        <v>11</v>
      </c>
      <c r="F51" s="33">
        <f t="shared" si="10"/>
        <v>60.68489521131813</v>
      </c>
      <c r="G51" s="33">
        <v>0</v>
      </c>
      <c r="H51" s="33">
        <f t="shared" si="7"/>
        <v>60.68489521131813</v>
      </c>
      <c r="I51" s="33">
        <v>34</v>
      </c>
      <c r="J51" s="13">
        <f t="shared" si="11"/>
        <v>41.26</v>
      </c>
      <c r="K51" s="33">
        <f t="shared" si="8"/>
        <v>40.052030839469964</v>
      </c>
      <c r="L51" s="14">
        <f t="shared" si="12"/>
        <v>1.7557054614562175</v>
      </c>
      <c r="M51" s="33">
        <f t="shared" si="13"/>
        <v>49.77337197955304</v>
      </c>
      <c r="N51" s="33">
        <v>16</v>
      </c>
      <c r="O51" s="33">
        <v>4.2</v>
      </c>
      <c r="P51" s="33">
        <f t="shared" si="14"/>
        <v>189.61284563639254</v>
      </c>
      <c r="Q51" s="33">
        <f t="shared" si="15"/>
        <v>11.850802852274533</v>
      </c>
    </row>
    <row r="52" spans="1:17" ht="12" customHeight="1">
      <c r="A52" s="37">
        <v>2015</v>
      </c>
      <c r="B52" s="33">
        <f>'[1]SweetenersPerCap'!D57</f>
        <v>69.23852469465871</v>
      </c>
      <c r="C52" s="38">
        <v>0</v>
      </c>
      <c r="D52" s="38">
        <f t="shared" si="9"/>
        <v>69.23852469465871</v>
      </c>
      <c r="E52" s="38">
        <v>11</v>
      </c>
      <c r="F52" s="38">
        <f t="shared" si="10"/>
        <v>61.62228697824625</v>
      </c>
      <c r="G52" s="38">
        <v>0</v>
      </c>
      <c r="H52" s="33">
        <f t="shared" si="7"/>
        <v>61.62228697824625</v>
      </c>
      <c r="I52" s="38">
        <v>34</v>
      </c>
      <c r="J52" s="39">
        <f t="shared" si="11"/>
        <v>41.26</v>
      </c>
      <c r="K52" s="33">
        <f t="shared" si="8"/>
        <v>40.670709405642526</v>
      </c>
      <c r="L52" s="40">
        <f t="shared" si="12"/>
        <v>1.7828256177815902</v>
      </c>
      <c r="M52" s="38">
        <f t="shared" si="13"/>
        <v>50.54221485129919</v>
      </c>
      <c r="N52" s="38">
        <v>16</v>
      </c>
      <c r="O52" s="38">
        <v>4.2</v>
      </c>
      <c r="P52" s="38">
        <f t="shared" si="14"/>
        <v>192.54177086209216</v>
      </c>
      <c r="Q52" s="38">
        <f t="shared" si="15"/>
        <v>12.03386067888076</v>
      </c>
    </row>
    <row r="53" spans="1:17" ht="12" customHeight="1">
      <c r="A53" s="50">
        <v>2016</v>
      </c>
      <c r="B53" s="56">
        <f>'[1]SweetenersPerCap'!D58</f>
        <v>69.7989610007081</v>
      </c>
      <c r="C53" s="51">
        <v>0</v>
      </c>
      <c r="D53" s="51">
        <f t="shared" si="9"/>
        <v>69.7989610007081</v>
      </c>
      <c r="E53" s="51">
        <v>11</v>
      </c>
      <c r="F53" s="51">
        <f t="shared" si="10"/>
        <v>62.121075290630216</v>
      </c>
      <c r="G53" s="51">
        <v>0</v>
      </c>
      <c r="H53" s="8">
        <f t="shared" si="7"/>
        <v>62.121075290630216</v>
      </c>
      <c r="I53" s="51">
        <v>34</v>
      </c>
      <c r="J53" s="52">
        <f t="shared" si="11"/>
        <v>41.26</v>
      </c>
      <c r="K53" s="56">
        <f t="shared" si="8"/>
        <v>40.999909691815944</v>
      </c>
      <c r="L53" s="53">
        <f t="shared" si="12"/>
        <v>1.7972563152576853</v>
      </c>
      <c r="M53" s="51">
        <f t="shared" si="13"/>
        <v>50.951317909397744</v>
      </c>
      <c r="N53" s="51">
        <v>16</v>
      </c>
      <c r="O53" s="51">
        <v>4.2</v>
      </c>
      <c r="P53" s="51">
        <f t="shared" si="14"/>
        <v>194.10025870246758</v>
      </c>
      <c r="Q53" s="51">
        <f t="shared" si="15"/>
        <v>12.131266168904224</v>
      </c>
    </row>
    <row r="54" spans="1:17" ht="12" customHeight="1">
      <c r="A54" s="57">
        <v>2017</v>
      </c>
      <c r="B54" s="58">
        <f>'[1]SweetenersPerCap'!D59</f>
        <v>69.26363883641949</v>
      </c>
      <c r="C54" s="59">
        <v>0</v>
      </c>
      <c r="D54" s="59">
        <f t="shared" si="9"/>
        <v>69.26363883641949</v>
      </c>
      <c r="E54" s="59">
        <v>11</v>
      </c>
      <c r="F54" s="59">
        <f t="shared" si="10"/>
        <v>61.64463856441334</v>
      </c>
      <c r="G54" s="59">
        <v>0</v>
      </c>
      <c r="H54" s="60">
        <f>F54-(F54*G54/100)</f>
        <v>61.64463856441334</v>
      </c>
      <c r="I54" s="59">
        <v>34</v>
      </c>
      <c r="J54" s="61">
        <f t="shared" si="11"/>
        <v>41.26</v>
      </c>
      <c r="K54" s="58">
        <f t="shared" si="8"/>
        <v>40.68546145251281</v>
      </c>
      <c r="L54" s="62">
        <f t="shared" si="12"/>
        <v>1.7834722828498766</v>
      </c>
      <c r="M54" s="59">
        <f t="shared" si="13"/>
        <v>50.560547482652574</v>
      </c>
      <c r="N54" s="59">
        <v>16</v>
      </c>
      <c r="O54" s="59">
        <v>4.2</v>
      </c>
      <c r="P54" s="59">
        <f t="shared" si="14"/>
        <v>192.6116094577241</v>
      </c>
      <c r="Q54" s="59">
        <f t="shared" si="15"/>
        <v>12.038225591107755</v>
      </c>
    </row>
    <row r="55" spans="1:17" ht="12" customHeight="1">
      <c r="A55" s="50">
        <v>2018</v>
      </c>
      <c r="B55" s="56">
        <f>'[1]SweetenersPerCap'!D60</f>
        <v>68.66380297734909</v>
      </c>
      <c r="C55" s="51">
        <v>0</v>
      </c>
      <c r="D55" s="51">
        <f t="shared" si="9"/>
        <v>68.66380297734909</v>
      </c>
      <c r="E55" s="51">
        <v>11</v>
      </c>
      <c r="F55" s="51">
        <f t="shared" si="10"/>
        <v>61.110784649840696</v>
      </c>
      <c r="G55" s="51">
        <v>0</v>
      </c>
      <c r="H55" s="8">
        <f>F55-(F55*G55/100)</f>
        <v>61.110784649840696</v>
      </c>
      <c r="I55" s="51">
        <v>34</v>
      </c>
      <c r="J55" s="52">
        <f t="shared" si="11"/>
        <v>41.26</v>
      </c>
      <c r="K55" s="56">
        <f t="shared" si="8"/>
        <v>40.33311786889486</v>
      </c>
      <c r="L55" s="53">
        <f t="shared" si="12"/>
        <v>1.7680270846638844</v>
      </c>
      <c r="M55" s="51">
        <f t="shared" si="13"/>
        <v>50.12268383667879</v>
      </c>
      <c r="N55" s="51">
        <v>16</v>
      </c>
      <c r="O55" s="51">
        <v>4.2</v>
      </c>
      <c r="P55" s="51">
        <f t="shared" si="14"/>
        <v>190.94355747306204</v>
      </c>
      <c r="Q55" s="51">
        <f t="shared" si="15"/>
        <v>11.933972342066378</v>
      </c>
    </row>
    <row r="56" spans="1:17" ht="12" customHeight="1" thickBot="1">
      <c r="A56" s="63">
        <v>2019</v>
      </c>
      <c r="B56" s="64">
        <f>'[1]SweetenersPerCap'!D61</f>
        <v>68.41831249002126</v>
      </c>
      <c r="C56" s="65">
        <v>0</v>
      </c>
      <c r="D56" s="65">
        <f t="shared" si="9"/>
        <v>68.41831249002126</v>
      </c>
      <c r="E56" s="65">
        <v>11</v>
      </c>
      <c r="F56" s="65">
        <f t="shared" si="10"/>
        <v>60.89229811611892</v>
      </c>
      <c r="G56" s="65">
        <v>0</v>
      </c>
      <c r="H56" s="66">
        <f>F56-(F56*G56/100)</f>
        <v>60.89229811611892</v>
      </c>
      <c r="I56" s="65">
        <v>34</v>
      </c>
      <c r="J56" s="67">
        <f t="shared" si="11"/>
        <v>41.26</v>
      </c>
      <c r="K56" s="64">
        <f t="shared" si="8"/>
        <v>40.18891675663849</v>
      </c>
      <c r="L56" s="68">
        <f t="shared" si="12"/>
        <v>1.7617059400170298</v>
      </c>
      <c r="M56" s="65">
        <f t="shared" si="13"/>
        <v>49.94348254651278</v>
      </c>
      <c r="N56" s="65">
        <v>16</v>
      </c>
      <c r="O56" s="65">
        <v>4.2</v>
      </c>
      <c r="P56" s="65">
        <f t="shared" si="14"/>
        <v>190.26088589147727</v>
      </c>
      <c r="Q56" s="65">
        <f t="shared" si="15"/>
        <v>11.89130536821733</v>
      </c>
    </row>
    <row r="57" spans="1:17" ht="11.25" customHeight="1" thickTop="1">
      <c r="A57" s="77" t="s">
        <v>54</v>
      </c>
      <c r="B57" s="80"/>
      <c r="C57" s="78"/>
      <c r="D57" s="78"/>
      <c r="E57" s="78"/>
      <c r="F57" s="78"/>
      <c r="G57" s="78"/>
      <c r="H57" s="80"/>
      <c r="I57" s="78"/>
      <c r="J57" s="78"/>
      <c r="K57" s="80"/>
      <c r="L57" s="78"/>
      <c r="M57" s="78"/>
      <c r="N57" s="78"/>
      <c r="O57" s="78"/>
      <c r="P57" s="78"/>
      <c r="Q57" s="79"/>
    </row>
    <row r="58" spans="1:17" ht="12" customHeight="1">
      <c r="A58" s="77"/>
      <c r="B58" s="78"/>
      <c r="C58" s="78"/>
      <c r="D58" s="78"/>
      <c r="E58" s="78"/>
      <c r="F58" s="78"/>
      <c r="G58" s="78"/>
      <c r="H58" s="78"/>
      <c r="I58" s="78"/>
      <c r="J58" s="78"/>
      <c r="K58" s="78"/>
      <c r="L58" s="78"/>
      <c r="M58" s="78"/>
      <c r="N58" s="78"/>
      <c r="O58" s="78"/>
      <c r="P58" s="78"/>
      <c r="Q58" s="79"/>
    </row>
    <row r="59" spans="1:17" ht="12" customHeight="1">
      <c r="A59" s="71"/>
      <c r="B59" s="72"/>
      <c r="C59" s="72"/>
      <c r="D59" s="72"/>
      <c r="E59" s="72"/>
      <c r="F59" s="72"/>
      <c r="G59" s="72"/>
      <c r="H59" s="72"/>
      <c r="I59" s="72"/>
      <c r="J59" s="72"/>
      <c r="K59" s="72"/>
      <c r="L59" s="72"/>
      <c r="M59" s="72"/>
      <c r="N59" s="72"/>
      <c r="O59" s="72"/>
      <c r="P59" s="72"/>
      <c r="Q59" s="73"/>
    </row>
    <row r="60" spans="1:17" ht="12" customHeight="1">
      <c r="A60" s="77" t="s">
        <v>57</v>
      </c>
      <c r="B60" s="78"/>
      <c r="C60" s="78"/>
      <c r="D60" s="78"/>
      <c r="E60" s="78"/>
      <c r="F60" s="78"/>
      <c r="G60" s="78"/>
      <c r="H60" s="78"/>
      <c r="I60" s="78"/>
      <c r="J60" s="78"/>
      <c r="K60" s="78"/>
      <c r="L60" s="78"/>
      <c r="M60" s="78"/>
      <c r="N60" s="78"/>
      <c r="O60" s="78"/>
      <c r="P60" s="78"/>
      <c r="Q60" s="79"/>
    </row>
    <row r="61" spans="1:17" ht="12" customHeight="1">
      <c r="A61" s="77"/>
      <c r="B61" s="78"/>
      <c r="C61" s="78"/>
      <c r="D61" s="78"/>
      <c r="E61" s="78"/>
      <c r="F61" s="78"/>
      <c r="G61" s="78"/>
      <c r="H61" s="78"/>
      <c r="I61" s="78"/>
      <c r="J61" s="78"/>
      <c r="K61" s="78"/>
      <c r="L61" s="78"/>
      <c r="M61" s="78"/>
      <c r="N61" s="78"/>
      <c r="O61" s="78"/>
      <c r="P61" s="78"/>
      <c r="Q61" s="79"/>
    </row>
  </sheetData>
  <sheetProtection/>
  <mergeCells count="20">
    <mergeCell ref="J2:J5"/>
    <mergeCell ref="G3:G5"/>
    <mergeCell ref="A1:Q1"/>
    <mergeCell ref="C2:C5"/>
    <mergeCell ref="D2:D5"/>
    <mergeCell ref="E2:E5"/>
    <mergeCell ref="N2:N5"/>
    <mergeCell ref="O2:O5"/>
    <mergeCell ref="G2:I2"/>
    <mergeCell ref="H3:H5"/>
    <mergeCell ref="A59:Q59"/>
    <mergeCell ref="Q2:Q5"/>
    <mergeCell ref="A60:Q61"/>
    <mergeCell ref="A57:Q58"/>
    <mergeCell ref="A2:A5"/>
    <mergeCell ref="B2:B5"/>
    <mergeCell ref="K2:M5"/>
    <mergeCell ref="I3:I5"/>
    <mergeCell ref="P2:P5"/>
    <mergeCell ref="F2:F5"/>
  </mergeCells>
  <printOptions horizontalCentered="1"/>
  <pageMargins left="0.34" right="0.3" top="0.61" bottom="0.56" header="0.5" footer="0.5"/>
  <pageSetup fitToHeight="1" fitToWidth="1" horizontalDpi="600" verticalDpi="600" orientation="landscape" scale="77" r:id="rId1"/>
</worksheet>
</file>

<file path=xl/worksheets/sheet3.xml><?xml version="1.0" encoding="utf-8"?>
<worksheet xmlns="http://schemas.openxmlformats.org/spreadsheetml/2006/main" xmlns:r="http://schemas.openxmlformats.org/officeDocument/2006/relationships">
  <sheetPr>
    <pageSetUpPr fitToPage="1"/>
  </sheetPr>
  <dimension ref="A1:U61"/>
  <sheetViews>
    <sheetView zoomScalePageLayoutView="0" workbookViewId="0" topLeftCell="A1">
      <pane ySplit="6" topLeftCell="A7" activePane="bottomLeft" state="frozen"/>
      <selection pane="topLeft" activeCell="A1" sqref="A1"/>
      <selection pane="bottomLeft" activeCell="A1" sqref="A1:Q1"/>
    </sheetView>
  </sheetViews>
  <sheetFormatPr defaultColWidth="10.7109375" defaultRowHeight="12" customHeight="1"/>
  <cols>
    <col min="1" max="16" width="10.7109375" style="1" customWidth="1"/>
    <col min="17" max="17" width="11.7109375" style="1" customWidth="1"/>
    <col min="18" max="16384" width="10.7109375" style="1" customWidth="1"/>
  </cols>
  <sheetData>
    <row r="1" spans="1:17" ht="12" customHeight="1" thickBot="1">
      <c r="A1" s="88" t="s">
        <v>41</v>
      </c>
      <c r="B1" s="88"/>
      <c r="C1" s="88"/>
      <c r="D1" s="88"/>
      <c r="E1" s="88"/>
      <c r="F1" s="88"/>
      <c r="G1" s="88"/>
      <c r="H1" s="88"/>
      <c r="I1" s="88"/>
      <c r="J1" s="88"/>
      <c r="K1" s="88"/>
      <c r="L1" s="88"/>
      <c r="M1" s="88"/>
      <c r="N1" s="88"/>
      <c r="O1" s="88"/>
      <c r="P1" s="88"/>
      <c r="Q1" s="88"/>
    </row>
    <row r="2" spans="1:17" ht="12" customHeight="1" thickTop="1">
      <c r="A2" s="81" t="s">
        <v>0</v>
      </c>
      <c r="B2" s="83" t="s">
        <v>7</v>
      </c>
      <c r="C2" s="74" t="s">
        <v>3</v>
      </c>
      <c r="D2" s="83" t="s">
        <v>1</v>
      </c>
      <c r="E2" s="83" t="s">
        <v>5</v>
      </c>
      <c r="F2" s="83" t="s">
        <v>8</v>
      </c>
      <c r="G2" s="89" t="s">
        <v>4</v>
      </c>
      <c r="H2" s="90"/>
      <c r="I2" s="90"/>
      <c r="J2" s="83" t="s">
        <v>9</v>
      </c>
      <c r="K2" s="74" t="s">
        <v>21</v>
      </c>
      <c r="L2" s="85"/>
      <c r="M2" s="85"/>
      <c r="N2" s="83" t="s">
        <v>24</v>
      </c>
      <c r="O2" s="83" t="s">
        <v>30</v>
      </c>
      <c r="P2" s="74" t="s">
        <v>25</v>
      </c>
      <c r="Q2" s="74" t="s">
        <v>26</v>
      </c>
    </row>
    <row r="3" spans="1:17" ht="12" customHeight="1">
      <c r="A3" s="81"/>
      <c r="B3" s="83"/>
      <c r="C3" s="74"/>
      <c r="D3" s="83"/>
      <c r="E3" s="83"/>
      <c r="F3" s="83"/>
      <c r="G3" s="87" t="s">
        <v>2</v>
      </c>
      <c r="H3" s="91" t="s">
        <v>51</v>
      </c>
      <c r="I3" s="87" t="s">
        <v>6</v>
      </c>
      <c r="J3" s="83"/>
      <c r="K3" s="75"/>
      <c r="L3" s="85"/>
      <c r="M3" s="85"/>
      <c r="N3" s="75"/>
      <c r="O3" s="75"/>
      <c r="P3" s="75"/>
      <c r="Q3" s="75"/>
    </row>
    <row r="4" spans="1:17" ht="12" customHeight="1">
      <c r="A4" s="81"/>
      <c r="B4" s="83"/>
      <c r="C4" s="74"/>
      <c r="D4" s="83"/>
      <c r="E4" s="83"/>
      <c r="F4" s="83"/>
      <c r="G4" s="83"/>
      <c r="H4" s="92"/>
      <c r="I4" s="83"/>
      <c r="J4" s="83"/>
      <c r="K4" s="75"/>
      <c r="L4" s="85"/>
      <c r="M4" s="85"/>
      <c r="N4" s="75"/>
      <c r="O4" s="75"/>
      <c r="P4" s="75"/>
      <c r="Q4" s="75"/>
    </row>
    <row r="5" spans="1:17" ht="18.75" customHeight="1">
      <c r="A5" s="82"/>
      <c r="B5" s="84"/>
      <c r="C5" s="98"/>
      <c r="D5" s="84"/>
      <c r="E5" s="84"/>
      <c r="F5" s="84"/>
      <c r="G5" s="84"/>
      <c r="H5" s="93"/>
      <c r="I5" s="84"/>
      <c r="J5" s="84"/>
      <c r="K5" s="76"/>
      <c r="L5" s="86"/>
      <c r="M5" s="86"/>
      <c r="N5" s="76"/>
      <c r="O5" s="76"/>
      <c r="P5" s="76"/>
      <c r="Q5" s="76"/>
    </row>
    <row r="6" spans="1:21" ht="12" customHeight="1">
      <c r="A6" s="20"/>
      <c r="B6" s="23" t="s">
        <v>31</v>
      </c>
      <c r="C6" s="23" t="s">
        <v>32</v>
      </c>
      <c r="D6" s="23" t="s">
        <v>31</v>
      </c>
      <c r="E6" s="23" t="s">
        <v>32</v>
      </c>
      <c r="F6" s="23" t="s">
        <v>31</v>
      </c>
      <c r="G6" s="23" t="s">
        <v>32</v>
      </c>
      <c r="H6" s="35" t="s">
        <v>31</v>
      </c>
      <c r="I6" s="23" t="s">
        <v>32</v>
      </c>
      <c r="J6" s="23" t="s">
        <v>32</v>
      </c>
      <c r="K6" s="23" t="s">
        <v>31</v>
      </c>
      <c r="L6" s="23" t="s">
        <v>33</v>
      </c>
      <c r="M6" s="23" t="s">
        <v>34</v>
      </c>
      <c r="N6" s="23" t="s">
        <v>35</v>
      </c>
      <c r="O6" s="23" t="s">
        <v>36</v>
      </c>
      <c r="P6" s="23" t="s">
        <v>35</v>
      </c>
      <c r="Q6" s="23" t="s">
        <v>37</v>
      </c>
      <c r="R6" s="19"/>
      <c r="S6" s="19"/>
      <c r="T6" s="19"/>
      <c r="U6" s="19"/>
    </row>
    <row r="7" spans="1:21" ht="12" customHeight="1">
      <c r="A7" s="7">
        <v>1970</v>
      </c>
      <c r="B7" s="8">
        <f>'[1]SweetenersPerCap'!I12</f>
        <v>0.4974347970270956</v>
      </c>
      <c r="C7" s="8">
        <v>0</v>
      </c>
      <c r="D7" s="8">
        <f aca="true" t="shared" si="0" ref="D7:D48">+B7-B7*(C7/100)</f>
        <v>0.4974347970270956</v>
      </c>
      <c r="E7" s="8">
        <v>11</v>
      </c>
      <c r="F7" s="8">
        <f aca="true" t="shared" si="1" ref="F7:F48">+(D7-D7*(E7)/100)</f>
        <v>0.4427169693541151</v>
      </c>
      <c r="G7" s="8">
        <v>0</v>
      </c>
      <c r="H7" s="8">
        <f>F7-(F7*G7/100)</f>
        <v>0.4427169693541151</v>
      </c>
      <c r="I7" s="8">
        <v>15</v>
      </c>
      <c r="J7" s="9">
        <f aca="true" t="shared" si="2" ref="J7:J48">100-(K7/B7*100)</f>
        <v>24.35000000000001</v>
      </c>
      <c r="K7" s="8">
        <f>+H7-H7*I7/100</f>
        <v>0.3763094239509978</v>
      </c>
      <c r="L7" s="10">
        <f aca="true" t="shared" si="3" ref="L7:L48">+(K7/365)*16</f>
        <v>0.016495755570454698</v>
      </c>
      <c r="M7" s="8">
        <f aca="true" t="shared" si="4" ref="M7:M48">+L7*28.3495</f>
        <v>0.4676464225446055</v>
      </c>
      <c r="N7" s="8">
        <v>16</v>
      </c>
      <c r="O7" s="8">
        <v>4.2</v>
      </c>
      <c r="P7" s="8">
        <f aca="true" t="shared" si="5" ref="P7:P48">+Q7*N7</f>
        <v>1.7815101811223064</v>
      </c>
      <c r="Q7" s="15">
        <f aca="true" t="shared" si="6" ref="Q7:Q48">+M7/O7</f>
        <v>0.11134438632014415</v>
      </c>
      <c r="R7" s="6"/>
      <c r="S7" s="6"/>
      <c r="T7" s="6"/>
      <c r="U7" s="6"/>
    </row>
    <row r="8" spans="1:21" ht="12" customHeight="1">
      <c r="A8" s="11">
        <v>1971</v>
      </c>
      <c r="B8" s="33">
        <f>'[1]SweetenersPerCap'!I13</f>
        <v>0.5008162341508516</v>
      </c>
      <c r="C8" s="12">
        <v>0</v>
      </c>
      <c r="D8" s="12">
        <f t="shared" si="0"/>
        <v>0.5008162341508516</v>
      </c>
      <c r="E8" s="12">
        <v>11</v>
      </c>
      <c r="F8" s="12">
        <f t="shared" si="1"/>
        <v>0.44572644839425796</v>
      </c>
      <c r="G8" s="12">
        <v>0</v>
      </c>
      <c r="H8" s="33">
        <f aca="true" t="shared" si="7" ref="H8:H53">F8-(F8*G8/100)</f>
        <v>0.44572644839425796</v>
      </c>
      <c r="I8" s="33">
        <v>15</v>
      </c>
      <c r="J8" s="13">
        <f t="shared" si="2"/>
        <v>24.35000000000001</v>
      </c>
      <c r="K8" s="33">
        <f aca="true" t="shared" si="8" ref="K8:K53">+H8-H8*I8/100</f>
        <v>0.37886748113511926</v>
      </c>
      <c r="L8" s="14">
        <f t="shared" si="3"/>
        <v>0.016607889584005227</v>
      </c>
      <c r="M8" s="12">
        <f t="shared" si="4"/>
        <v>0.47082536576175615</v>
      </c>
      <c r="N8" s="12">
        <v>16</v>
      </c>
      <c r="O8" s="12">
        <v>4.2</v>
      </c>
      <c r="P8" s="12">
        <f t="shared" si="5"/>
        <v>1.7936204409971663</v>
      </c>
      <c r="Q8" s="16">
        <f t="shared" si="6"/>
        <v>0.1121012775623229</v>
      </c>
      <c r="R8" s="6"/>
      <c r="S8" s="6"/>
      <c r="T8" s="6"/>
      <c r="U8" s="6"/>
    </row>
    <row r="9" spans="1:21" ht="12" customHeight="1">
      <c r="A9" s="11">
        <v>1972</v>
      </c>
      <c r="B9" s="33">
        <f>'[1]SweetenersPerCap'!I14</f>
        <v>0.49548347753173005</v>
      </c>
      <c r="C9" s="12">
        <v>0</v>
      </c>
      <c r="D9" s="12">
        <f t="shared" si="0"/>
        <v>0.49548347753173005</v>
      </c>
      <c r="E9" s="12">
        <v>11</v>
      </c>
      <c r="F9" s="12">
        <f t="shared" si="1"/>
        <v>0.44098029500323976</v>
      </c>
      <c r="G9" s="12">
        <v>0</v>
      </c>
      <c r="H9" s="33">
        <f t="shared" si="7"/>
        <v>0.44098029500323976</v>
      </c>
      <c r="I9" s="33">
        <v>15</v>
      </c>
      <c r="J9" s="13">
        <f t="shared" si="2"/>
        <v>24.349999999999994</v>
      </c>
      <c r="K9" s="33">
        <f t="shared" si="8"/>
        <v>0.3748332507527538</v>
      </c>
      <c r="L9" s="14">
        <f t="shared" si="3"/>
        <v>0.016431046608339894</v>
      </c>
      <c r="M9" s="12">
        <f t="shared" si="4"/>
        <v>0.4658119558231318</v>
      </c>
      <c r="N9" s="12">
        <v>16</v>
      </c>
      <c r="O9" s="12">
        <v>4.2</v>
      </c>
      <c r="P9" s="12">
        <f t="shared" si="5"/>
        <v>1.7745217364690733</v>
      </c>
      <c r="Q9" s="16">
        <f t="shared" si="6"/>
        <v>0.11090760852931708</v>
      </c>
      <c r="R9" s="6"/>
      <c r="S9" s="6"/>
      <c r="T9" s="6"/>
      <c r="U9" s="6"/>
    </row>
    <row r="10" spans="1:21" ht="12" customHeight="1">
      <c r="A10" s="11">
        <v>1973</v>
      </c>
      <c r="B10" s="33">
        <f>'[1]SweetenersPerCap'!I15</f>
        <v>0.5002147148068274</v>
      </c>
      <c r="C10" s="12">
        <v>0</v>
      </c>
      <c r="D10" s="12">
        <f t="shared" si="0"/>
        <v>0.5002147148068274</v>
      </c>
      <c r="E10" s="12">
        <v>11</v>
      </c>
      <c r="F10" s="12">
        <f t="shared" si="1"/>
        <v>0.4451910961780764</v>
      </c>
      <c r="G10" s="12">
        <v>0</v>
      </c>
      <c r="H10" s="33">
        <f t="shared" si="7"/>
        <v>0.4451910961780764</v>
      </c>
      <c r="I10" s="33">
        <v>15</v>
      </c>
      <c r="J10" s="13">
        <f t="shared" si="2"/>
        <v>24.349999999999994</v>
      </c>
      <c r="K10" s="33">
        <f t="shared" si="8"/>
        <v>0.37841243175136496</v>
      </c>
      <c r="L10" s="14">
        <f t="shared" si="3"/>
        <v>0.016587942213758464</v>
      </c>
      <c r="M10" s="12">
        <f t="shared" si="4"/>
        <v>0.4702598677889456</v>
      </c>
      <c r="N10" s="12">
        <v>16</v>
      </c>
      <c r="O10" s="12">
        <v>4.2</v>
      </c>
      <c r="P10" s="12">
        <f t="shared" si="5"/>
        <v>1.7914661630055069</v>
      </c>
      <c r="Q10" s="16">
        <f t="shared" si="6"/>
        <v>0.11196663518784418</v>
      </c>
      <c r="R10" s="6"/>
      <c r="S10" s="6"/>
      <c r="T10" s="6"/>
      <c r="U10" s="6"/>
    </row>
    <row r="11" spans="1:21" ht="12" customHeight="1">
      <c r="A11" s="11">
        <v>1974</v>
      </c>
      <c r="B11" s="33">
        <f>'[1]SweetenersPerCap'!I16</f>
        <v>0.4021435184752214</v>
      </c>
      <c r="C11" s="12">
        <v>0</v>
      </c>
      <c r="D11" s="12">
        <f t="shared" si="0"/>
        <v>0.4021435184752214</v>
      </c>
      <c r="E11" s="12">
        <v>11</v>
      </c>
      <c r="F11" s="12">
        <f t="shared" si="1"/>
        <v>0.357907731442947</v>
      </c>
      <c r="G11" s="12">
        <v>0</v>
      </c>
      <c r="H11" s="33">
        <f t="shared" si="7"/>
        <v>0.357907731442947</v>
      </c>
      <c r="I11" s="33">
        <v>15</v>
      </c>
      <c r="J11" s="13">
        <f t="shared" si="2"/>
        <v>24.349999999999994</v>
      </c>
      <c r="K11" s="33">
        <f t="shared" si="8"/>
        <v>0.304221571726505</v>
      </c>
      <c r="L11" s="14">
        <f t="shared" si="3"/>
        <v>0.013335740130476932</v>
      </c>
      <c r="M11" s="12">
        <f t="shared" si="4"/>
        <v>0.37806156482895575</v>
      </c>
      <c r="N11" s="12">
        <v>16</v>
      </c>
      <c r="O11" s="12">
        <v>4.2</v>
      </c>
      <c r="P11" s="12">
        <f t="shared" si="5"/>
        <v>1.440234532681736</v>
      </c>
      <c r="Q11" s="16">
        <f t="shared" si="6"/>
        <v>0.0900146582926085</v>
      </c>
      <c r="R11" s="6"/>
      <c r="S11" s="6"/>
      <c r="T11" s="6"/>
      <c r="U11" s="6"/>
    </row>
    <row r="12" spans="1:21" ht="12" customHeight="1">
      <c r="A12" s="11">
        <v>1975</v>
      </c>
      <c r="B12" s="33">
        <f>'[1]SweetenersPerCap'!I17</f>
        <v>0.3981979228885092</v>
      </c>
      <c r="C12" s="12">
        <v>0</v>
      </c>
      <c r="D12" s="12">
        <f t="shared" si="0"/>
        <v>0.3981979228885092</v>
      </c>
      <c r="E12" s="12">
        <v>11</v>
      </c>
      <c r="F12" s="12">
        <f t="shared" si="1"/>
        <v>0.3543961513707732</v>
      </c>
      <c r="G12" s="12">
        <v>0</v>
      </c>
      <c r="H12" s="33">
        <f t="shared" si="7"/>
        <v>0.3543961513707732</v>
      </c>
      <c r="I12" s="33">
        <v>15</v>
      </c>
      <c r="J12" s="13">
        <f t="shared" si="2"/>
        <v>24.349999999999994</v>
      </c>
      <c r="K12" s="33">
        <f t="shared" si="8"/>
        <v>0.3012367286651572</v>
      </c>
      <c r="L12" s="14">
        <f t="shared" si="3"/>
        <v>0.013204897694911</v>
      </c>
      <c r="M12" s="12">
        <f t="shared" si="4"/>
        <v>0.3743522472018794</v>
      </c>
      <c r="N12" s="12">
        <v>16</v>
      </c>
      <c r="O12" s="12">
        <v>4.2</v>
      </c>
      <c r="P12" s="12">
        <f t="shared" si="5"/>
        <v>1.4261037988643024</v>
      </c>
      <c r="Q12" s="16">
        <f t="shared" si="6"/>
        <v>0.0891314874290189</v>
      </c>
      <c r="R12" s="6"/>
      <c r="S12" s="6"/>
      <c r="T12" s="6"/>
      <c r="U12" s="6"/>
    </row>
    <row r="13" spans="1:21" ht="12" customHeight="1">
      <c r="A13" s="7">
        <v>1976</v>
      </c>
      <c r="B13" s="8">
        <f>'[1]SweetenersPerCap'!I18</f>
        <v>0.4036049258146628</v>
      </c>
      <c r="C13" s="8">
        <v>0</v>
      </c>
      <c r="D13" s="8">
        <f t="shared" si="0"/>
        <v>0.4036049258146628</v>
      </c>
      <c r="E13" s="8">
        <v>11</v>
      </c>
      <c r="F13" s="8">
        <f t="shared" si="1"/>
        <v>0.3592083839750499</v>
      </c>
      <c r="G13" s="8">
        <v>0</v>
      </c>
      <c r="H13" s="8">
        <f t="shared" si="7"/>
        <v>0.3592083839750499</v>
      </c>
      <c r="I13" s="8">
        <v>15</v>
      </c>
      <c r="J13" s="9">
        <f t="shared" si="2"/>
        <v>24.35000000000001</v>
      </c>
      <c r="K13" s="8">
        <f t="shared" si="8"/>
        <v>0.3053271263787924</v>
      </c>
      <c r="L13" s="10">
        <f t="shared" si="3"/>
        <v>0.013384202800166242</v>
      </c>
      <c r="M13" s="8">
        <f t="shared" si="4"/>
        <v>0.37943545728331285</v>
      </c>
      <c r="N13" s="8">
        <v>16</v>
      </c>
      <c r="O13" s="8">
        <v>4.2</v>
      </c>
      <c r="P13" s="8">
        <f t="shared" si="5"/>
        <v>1.4454684086983347</v>
      </c>
      <c r="Q13" s="15">
        <f t="shared" si="6"/>
        <v>0.09034177554364592</v>
      </c>
      <c r="R13" s="6"/>
      <c r="S13" s="6"/>
      <c r="T13" s="6"/>
      <c r="U13" s="6"/>
    </row>
    <row r="14" spans="1:21" ht="12" customHeight="1">
      <c r="A14" s="7">
        <v>1977</v>
      </c>
      <c r="B14" s="8">
        <f>'[1]SweetenersPerCap'!I19</f>
        <v>0.3995659261075468</v>
      </c>
      <c r="C14" s="8">
        <v>0</v>
      </c>
      <c r="D14" s="8">
        <f t="shared" si="0"/>
        <v>0.3995659261075468</v>
      </c>
      <c r="E14" s="8">
        <v>11</v>
      </c>
      <c r="F14" s="8">
        <f t="shared" si="1"/>
        <v>0.35561367423571666</v>
      </c>
      <c r="G14" s="8">
        <v>0</v>
      </c>
      <c r="H14" s="8">
        <f t="shared" si="7"/>
        <v>0.35561367423571666</v>
      </c>
      <c r="I14" s="8">
        <v>15</v>
      </c>
      <c r="J14" s="9">
        <f t="shared" si="2"/>
        <v>24.35000000000001</v>
      </c>
      <c r="K14" s="8">
        <f t="shared" si="8"/>
        <v>0.30227162310035915</v>
      </c>
      <c r="L14" s="10">
        <f t="shared" si="3"/>
        <v>0.013250262930426703</v>
      </c>
      <c r="M14" s="8">
        <f t="shared" si="4"/>
        <v>0.3756383289461318</v>
      </c>
      <c r="N14" s="8">
        <v>16</v>
      </c>
      <c r="O14" s="8">
        <v>4.2</v>
      </c>
      <c r="P14" s="8">
        <f t="shared" si="5"/>
        <v>1.431003157890026</v>
      </c>
      <c r="Q14" s="15">
        <f t="shared" si="6"/>
        <v>0.08943769736812662</v>
      </c>
      <c r="R14" s="6"/>
      <c r="S14" s="6"/>
      <c r="T14" s="6"/>
      <c r="U14" s="6"/>
    </row>
    <row r="15" spans="1:21" ht="12" customHeight="1">
      <c r="A15" s="7">
        <v>1978</v>
      </c>
      <c r="B15" s="8">
        <f>'[1]SweetenersPerCap'!I20</f>
        <v>0.40433991508861783</v>
      </c>
      <c r="C15" s="8">
        <v>0</v>
      </c>
      <c r="D15" s="8">
        <f t="shared" si="0"/>
        <v>0.40433991508861783</v>
      </c>
      <c r="E15" s="8">
        <v>11</v>
      </c>
      <c r="F15" s="8">
        <f t="shared" si="1"/>
        <v>0.3598625244288699</v>
      </c>
      <c r="G15" s="8">
        <v>0</v>
      </c>
      <c r="H15" s="8">
        <f t="shared" si="7"/>
        <v>0.3598625244288699</v>
      </c>
      <c r="I15" s="8">
        <v>15</v>
      </c>
      <c r="J15" s="9">
        <f t="shared" si="2"/>
        <v>24.349999999999994</v>
      </c>
      <c r="K15" s="8">
        <f t="shared" si="8"/>
        <v>0.3058831457645394</v>
      </c>
      <c r="L15" s="10">
        <f t="shared" si="3"/>
        <v>0.013408576252692138</v>
      </c>
      <c r="M15" s="8">
        <f t="shared" si="4"/>
        <v>0.3801264324756958</v>
      </c>
      <c r="N15" s="8">
        <v>16</v>
      </c>
      <c r="O15" s="8">
        <v>4.2</v>
      </c>
      <c r="P15" s="8">
        <f t="shared" si="5"/>
        <v>1.4481006951455075</v>
      </c>
      <c r="Q15" s="15">
        <f t="shared" si="6"/>
        <v>0.09050629344659422</v>
      </c>
      <c r="R15" s="6"/>
      <c r="S15" s="6"/>
      <c r="T15" s="6"/>
      <c r="U15" s="6"/>
    </row>
    <row r="16" spans="1:21" ht="12" customHeight="1">
      <c r="A16" s="7">
        <v>1979</v>
      </c>
      <c r="B16" s="8">
        <f>'[1]SweetenersPerCap'!I21</f>
        <v>0.39101552953722424</v>
      </c>
      <c r="C16" s="8">
        <v>0</v>
      </c>
      <c r="D16" s="8">
        <f t="shared" si="0"/>
        <v>0.39101552953722424</v>
      </c>
      <c r="E16" s="8">
        <v>11</v>
      </c>
      <c r="F16" s="8">
        <f t="shared" si="1"/>
        <v>0.34800382128812957</v>
      </c>
      <c r="G16" s="8">
        <v>0</v>
      </c>
      <c r="H16" s="8">
        <f t="shared" si="7"/>
        <v>0.34800382128812957</v>
      </c>
      <c r="I16" s="8">
        <v>15</v>
      </c>
      <c r="J16" s="9">
        <f t="shared" si="2"/>
        <v>24.35000000000001</v>
      </c>
      <c r="K16" s="8">
        <f t="shared" si="8"/>
        <v>0.2958032480949101</v>
      </c>
      <c r="L16" s="10">
        <f t="shared" si="3"/>
        <v>0.012966717724708388</v>
      </c>
      <c r="M16" s="8">
        <f t="shared" si="4"/>
        <v>0.36759996413662044</v>
      </c>
      <c r="N16" s="8">
        <v>16</v>
      </c>
      <c r="O16" s="8">
        <v>4.2</v>
      </c>
      <c r="P16" s="8">
        <f t="shared" si="5"/>
        <v>1.400380815758554</v>
      </c>
      <c r="Q16" s="15">
        <f t="shared" si="6"/>
        <v>0.08752380098490962</v>
      </c>
      <c r="R16" s="6"/>
      <c r="S16" s="6"/>
      <c r="T16" s="6"/>
      <c r="U16" s="6"/>
    </row>
    <row r="17" spans="1:21" ht="12" customHeight="1">
      <c r="A17" s="7">
        <v>1980</v>
      </c>
      <c r="B17" s="8">
        <f>'[1]SweetenersPerCap'!I22</f>
        <v>0.4391242106742313</v>
      </c>
      <c r="C17" s="8">
        <v>0</v>
      </c>
      <c r="D17" s="8">
        <f t="shared" si="0"/>
        <v>0.4391242106742313</v>
      </c>
      <c r="E17" s="8">
        <v>11</v>
      </c>
      <c r="F17" s="8">
        <f t="shared" si="1"/>
        <v>0.39082054750006584</v>
      </c>
      <c r="G17" s="8">
        <v>0</v>
      </c>
      <c r="H17" s="8">
        <f t="shared" si="7"/>
        <v>0.39082054750006584</v>
      </c>
      <c r="I17" s="8">
        <v>15</v>
      </c>
      <c r="J17" s="9">
        <f t="shared" si="2"/>
        <v>24.35000000000001</v>
      </c>
      <c r="K17" s="8">
        <f t="shared" si="8"/>
        <v>0.33219746537505596</v>
      </c>
      <c r="L17" s="10">
        <f t="shared" si="3"/>
        <v>0.014562080673975056</v>
      </c>
      <c r="M17" s="8">
        <f t="shared" si="4"/>
        <v>0.4128277060668558</v>
      </c>
      <c r="N17" s="8">
        <v>16</v>
      </c>
      <c r="O17" s="8">
        <v>4.2</v>
      </c>
      <c r="P17" s="8">
        <f t="shared" si="5"/>
        <v>1.572676975492784</v>
      </c>
      <c r="Q17" s="15">
        <f t="shared" si="6"/>
        <v>0.098292310968299</v>
      </c>
      <c r="R17" s="6"/>
      <c r="S17" s="6"/>
      <c r="T17" s="6"/>
      <c r="U17" s="6"/>
    </row>
    <row r="18" spans="1:21" ht="12" customHeight="1">
      <c r="A18" s="11">
        <v>1981</v>
      </c>
      <c r="B18" s="33">
        <f>'[1]SweetenersPerCap'!I23</f>
        <v>0.40005913917709574</v>
      </c>
      <c r="C18" s="12">
        <v>0</v>
      </c>
      <c r="D18" s="12">
        <f t="shared" si="0"/>
        <v>0.40005913917709574</v>
      </c>
      <c r="E18" s="12">
        <v>11</v>
      </c>
      <c r="F18" s="12">
        <f t="shared" si="1"/>
        <v>0.3560526338676152</v>
      </c>
      <c r="G18" s="12">
        <v>0</v>
      </c>
      <c r="H18" s="33">
        <f t="shared" si="7"/>
        <v>0.3560526338676152</v>
      </c>
      <c r="I18" s="33">
        <v>15</v>
      </c>
      <c r="J18" s="13">
        <f t="shared" si="2"/>
        <v>24.349999999999994</v>
      </c>
      <c r="K18" s="33">
        <f t="shared" si="8"/>
        <v>0.30264473878747294</v>
      </c>
      <c r="L18" s="14">
        <f t="shared" si="3"/>
        <v>0.013266618686574156</v>
      </c>
      <c r="M18" s="12">
        <f t="shared" si="4"/>
        <v>0.376102006455034</v>
      </c>
      <c r="N18" s="12">
        <v>16</v>
      </c>
      <c r="O18" s="12">
        <v>4.2</v>
      </c>
      <c r="P18" s="12">
        <f t="shared" si="5"/>
        <v>1.4327695484001295</v>
      </c>
      <c r="Q18" s="16">
        <f t="shared" si="6"/>
        <v>0.0895480967750081</v>
      </c>
      <c r="R18" s="6"/>
      <c r="S18" s="6"/>
      <c r="T18" s="6"/>
      <c r="U18" s="6"/>
    </row>
    <row r="19" spans="1:21" ht="12" customHeight="1">
      <c r="A19" s="11">
        <v>1982</v>
      </c>
      <c r="B19" s="33">
        <f>'[1]SweetenersPerCap'!I24</f>
        <v>0.39623064068771857</v>
      </c>
      <c r="C19" s="12">
        <v>0</v>
      </c>
      <c r="D19" s="12">
        <f t="shared" si="0"/>
        <v>0.39623064068771857</v>
      </c>
      <c r="E19" s="12">
        <v>11</v>
      </c>
      <c r="F19" s="12">
        <f t="shared" si="1"/>
        <v>0.35264527021206954</v>
      </c>
      <c r="G19" s="12">
        <v>0</v>
      </c>
      <c r="H19" s="33">
        <f t="shared" si="7"/>
        <v>0.35264527021206954</v>
      </c>
      <c r="I19" s="33">
        <v>15</v>
      </c>
      <c r="J19" s="13">
        <f t="shared" si="2"/>
        <v>24.35000000000001</v>
      </c>
      <c r="K19" s="33">
        <f t="shared" si="8"/>
        <v>0.2997484796802591</v>
      </c>
      <c r="L19" s="14">
        <f t="shared" si="3"/>
        <v>0.013139659383244233</v>
      </c>
      <c r="M19" s="12">
        <f t="shared" si="4"/>
        <v>0.3725027736852824</v>
      </c>
      <c r="N19" s="12">
        <v>16</v>
      </c>
      <c r="O19" s="12">
        <v>4.2</v>
      </c>
      <c r="P19" s="12">
        <f t="shared" si="5"/>
        <v>1.4190581854677424</v>
      </c>
      <c r="Q19" s="16">
        <f t="shared" si="6"/>
        <v>0.0886911365917339</v>
      </c>
      <c r="R19" s="6"/>
      <c r="S19" s="6"/>
      <c r="T19" s="6"/>
      <c r="U19" s="6"/>
    </row>
    <row r="20" spans="1:21" ht="12" customHeight="1">
      <c r="A20" s="11">
        <v>1983</v>
      </c>
      <c r="B20" s="33">
        <f>'[1]SweetenersPerCap'!I25</f>
        <v>0.4028902252173431</v>
      </c>
      <c r="C20" s="12">
        <v>0</v>
      </c>
      <c r="D20" s="12">
        <f t="shared" si="0"/>
        <v>0.4028902252173431</v>
      </c>
      <c r="E20" s="12">
        <v>11</v>
      </c>
      <c r="F20" s="12">
        <f t="shared" si="1"/>
        <v>0.35857230044343535</v>
      </c>
      <c r="G20" s="12">
        <v>0</v>
      </c>
      <c r="H20" s="33">
        <f t="shared" si="7"/>
        <v>0.35857230044343535</v>
      </c>
      <c r="I20" s="33">
        <v>15</v>
      </c>
      <c r="J20" s="13">
        <f t="shared" si="2"/>
        <v>24.349999999999994</v>
      </c>
      <c r="K20" s="33">
        <f t="shared" si="8"/>
        <v>0.30478645537692006</v>
      </c>
      <c r="L20" s="14">
        <f t="shared" si="3"/>
        <v>0.013360502153508825</v>
      </c>
      <c r="M20" s="12">
        <f t="shared" si="4"/>
        <v>0.37876355580089843</v>
      </c>
      <c r="N20" s="12">
        <v>16</v>
      </c>
      <c r="O20" s="12">
        <v>4.2</v>
      </c>
      <c r="P20" s="12">
        <f t="shared" si="5"/>
        <v>1.4429087840034225</v>
      </c>
      <c r="Q20" s="16">
        <f t="shared" si="6"/>
        <v>0.0901817990002139</v>
      </c>
      <c r="R20" s="6"/>
      <c r="S20" s="6"/>
      <c r="T20" s="6"/>
      <c r="U20" s="6"/>
    </row>
    <row r="21" spans="1:21" ht="12" customHeight="1">
      <c r="A21" s="11">
        <v>1984</v>
      </c>
      <c r="B21" s="33">
        <f>'[1]SweetenersPerCap'!I26</f>
        <v>0.3977186183085958</v>
      </c>
      <c r="C21" s="12">
        <v>0</v>
      </c>
      <c r="D21" s="12">
        <f t="shared" si="0"/>
        <v>0.3977186183085958</v>
      </c>
      <c r="E21" s="12">
        <v>11</v>
      </c>
      <c r="F21" s="12">
        <f t="shared" si="1"/>
        <v>0.35396957029465026</v>
      </c>
      <c r="G21" s="12">
        <v>0</v>
      </c>
      <c r="H21" s="33">
        <f t="shared" si="7"/>
        <v>0.35396957029465026</v>
      </c>
      <c r="I21" s="33">
        <v>15</v>
      </c>
      <c r="J21" s="13">
        <f t="shared" si="2"/>
        <v>24.349999999999994</v>
      </c>
      <c r="K21" s="33">
        <f t="shared" si="8"/>
        <v>0.3008741347504527</v>
      </c>
      <c r="L21" s="14">
        <f t="shared" si="3"/>
        <v>0.013189003167143132</v>
      </c>
      <c r="M21" s="12">
        <f t="shared" si="4"/>
        <v>0.3739016452869242</v>
      </c>
      <c r="N21" s="12">
        <v>16</v>
      </c>
      <c r="O21" s="12">
        <v>4.2</v>
      </c>
      <c r="P21" s="12">
        <f t="shared" si="5"/>
        <v>1.4243872201406635</v>
      </c>
      <c r="Q21" s="16">
        <f t="shared" si="6"/>
        <v>0.08902420125879147</v>
      </c>
      <c r="R21" s="6"/>
      <c r="S21" s="6"/>
      <c r="T21" s="6"/>
      <c r="U21" s="6"/>
    </row>
    <row r="22" spans="1:21" ht="12" customHeight="1">
      <c r="A22" s="11">
        <v>1985</v>
      </c>
      <c r="B22" s="33">
        <f>'[1]SweetenersPerCap'!I27</f>
        <v>0.403244569015265</v>
      </c>
      <c r="C22" s="12">
        <v>0</v>
      </c>
      <c r="D22" s="12">
        <f t="shared" si="0"/>
        <v>0.403244569015265</v>
      </c>
      <c r="E22" s="12">
        <v>11</v>
      </c>
      <c r="F22" s="12">
        <f t="shared" si="1"/>
        <v>0.3588876664235859</v>
      </c>
      <c r="G22" s="12">
        <v>0</v>
      </c>
      <c r="H22" s="33">
        <f t="shared" si="7"/>
        <v>0.3588876664235859</v>
      </c>
      <c r="I22" s="33">
        <v>15</v>
      </c>
      <c r="J22" s="13">
        <f t="shared" si="2"/>
        <v>24.349999999999994</v>
      </c>
      <c r="K22" s="33">
        <f t="shared" si="8"/>
        <v>0.305054516460048</v>
      </c>
      <c r="L22" s="14">
        <f t="shared" si="3"/>
        <v>0.01337225277633087</v>
      </c>
      <c r="M22" s="12">
        <f t="shared" si="4"/>
        <v>0.379096680082592</v>
      </c>
      <c r="N22" s="12">
        <v>16</v>
      </c>
      <c r="O22" s="12">
        <v>4.2</v>
      </c>
      <c r="P22" s="12">
        <f t="shared" si="5"/>
        <v>1.4441778288860647</v>
      </c>
      <c r="Q22" s="16">
        <f t="shared" si="6"/>
        <v>0.09026111430537904</v>
      </c>
      <c r="R22" s="6"/>
      <c r="S22" s="6"/>
      <c r="T22" s="6"/>
      <c r="U22" s="6"/>
    </row>
    <row r="23" spans="1:21" ht="12" customHeight="1">
      <c r="A23" s="7">
        <v>1986</v>
      </c>
      <c r="B23" s="8">
        <f>'[1]SweetenersPerCap'!I28</f>
        <v>0.4147213396799207</v>
      </c>
      <c r="C23" s="8">
        <v>0</v>
      </c>
      <c r="D23" s="8">
        <f t="shared" si="0"/>
        <v>0.4147213396799207</v>
      </c>
      <c r="E23" s="8">
        <v>11</v>
      </c>
      <c r="F23" s="8">
        <f t="shared" si="1"/>
        <v>0.3691019923151294</v>
      </c>
      <c r="G23" s="8">
        <v>0</v>
      </c>
      <c r="H23" s="8">
        <f t="shared" si="7"/>
        <v>0.3691019923151294</v>
      </c>
      <c r="I23" s="8">
        <v>15</v>
      </c>
      <c r="J23" s="9">
        <f t="shared" si="2"/>
        <v>24.35000000000001</v>
      </c>
      <c r="K23" s="8">
        <f t="shared" si="8"/>
        <v>0.31373669346786</v>
      </c>
      <c r="L23" s="10">
        <f t="shared" si="3"/>
        <v>0.013752841357495231</v>
      </c>
      <c r="M23" s="8">
        <f t="shared" si="4"/>
        <v>0.38988617606431103</v>
      </c>
      <c r="N23" s="8">
        <v>16</v>
      </c>
      <c r="O23" s="8">
        <v>4.2</v>
      </c>
      <c r="P23" s="8">
        <f t="shared" si="5"/>
        <v>1.4852806707211847</v>
      </c>
      <c r="Q23" s="15">
        <f t="shared" si="6"/>
        <v>0.09283004192007405</v>
      </c>
      <c r="R23" s="6"/>
      <c r="S23" s="6"/>
      <c r="T23" s="6"/>
      <c r="U23" s="6"/>
    </row>
    <row r="24" spans="1:21" ht="12" customHeight="1">
      <c r="A24" s="7">
        <v>1987</v>
      </c>
      <c r="B24" s="8">
        <f>'[1]SweetenersPerCap'!I29</f>
        <v>0.44878246756117607</v>
      </c>
      <c r="C24" s="8">
        <v>0</v>
      </c>
      <c r="D24" s="8">
        <f t="shared" si="0"/>
        <v>0.44878246756117607</v>
      </c>
      <c r="E24" s="8">
        <v>11</v>
      </c>
      <c r="F24" s="8">
        <f t="shared" si="1"/>
        <v>0.3994163961294467</v>
      </c>
      <c r="G24" s="8">
        <v>0</v>
      </c>
      <c r="H24" s="8">
        <f t="shared" si="7"/>
        <v>0.3994163961294467</v>
      </c>
      <c r="I24" s="8">
        <v>15</v>
      </c>
      <c r="J24" s="9">
        <f t="shared" si="2"/>
        <v>24.35000000000001</v>
      </c>
      <c r="K24" s="8">
        <f t="shared" si="8"/>
        <v>0.33950393671002965</v>
      </c>
      <c r="L24" s="10">
        <f t="shared" si="3"/>
        <v>0.014882364348932807</v>
      </c>
      <c r="M24" s="8">
        <f t="shared" si="4"/>
        <v>0.42190758811007056</v>
      </c>
      <c r="N24" s="8">
        <v>16</v>
      </c>
      <c r="O24" s="8">
        <v>4.2</v>
      </c>
      <c r="P24" s="8">
        <f t="shared" si="5"/>
        <v>1.6072670023240783</v>
      </c>
      <c r="Q24" s="15">
        <f t="shared" si="6"/>
        <v>0.10045418764525489</v>
      </c>
      <c r="R24" s="6"/>
      <c r="S24" s="6"/>
      <c r="T24" s="6"/>
      <c r="U24" s="6"/>
    </row>
    <row r="25" spans="1:21" ht="12" customHeight="1">
      <c r="A25" s="7">
        <v>1988</v>
      </c>
      <c r="B25" s="8">
        <f>'[1]SweetenersPerCap'!I30</f>
        <v>0.43693390162531376</v>
      </c>
      <c r="C25" s="8">
        <v>0</v>
      </c>
      <c r="D25" s="8">
        <f t="shared" si="0"/>
        <v>0.43693390162531376</v>
      </c>
      <c r="E25" s="8">
        <v>11</v>
      </c>
      <c r="F25" s="8">
        <f t="shared" si="1"/>
        <v>0.38887117244652925</v>
      </c>
      <c r="G25" s="8">
        <v>0</v>
      </c>
      <c r="H25" s="8">
        <f t="shared" si="7"/>
        <v>0.38887117244652925</v>
      </c>
      <c r="I25" s="8">
        <v>15</v>
      </c>
      <c r="J25" s="9">
        <f t="shared" si="2"/>
        <v>24.349999999999994</v>
      </c>
      <c r="K25" s="8">
        <f t="shared" si="8"/>
        <v>0.33054049657954987</v>
      </c>
      <c r="L25" s="10">
        <f t="shared" si="3"/>
        <v>0.014489446425404926</v>
      </c>
      <c r="M25" s="8">
        <f t="shared" si="4"/>
        <v>0.41076856143701695</v>
      </c>
      <c r="N25" s="8">
        <v>16</v>
      </c>
      <c r="O25" s="8">
        <v>4.2</v>
      </c>
      <c r="P25" s="8">
        <f t="shared" si="5"/>
        <v>1.5648326149981597</v>
      </c>
      <c r="Q25" s="15">
        <f t="shared" si="6"/>
        <v>0.09780203843738498</v>
      </c>
      <c r="R25" s="6"/>
      <c r="S25" s="6"/>
      <c r="T25" s="6"/>
      <c r="U25" s="6"/>
    </row>
    <row r="26" spans="1:21" ht="12" customHeight="1">
      <c r="A26" s="7">
        <v>1989</v>
      </c>
      <c r="B26" s="8">
        <f>'[1]SweetenersPerCap'!I31</f>
        <v>0.42378542120212576</v>
      </c>
      <c r="C26" s="8">
        <v>0</v>
      </c>
      <c r="D26" s="8">
        <f t="shared" si="0"/>
        <v>0.42378542120212576</v>
      </c>
      <c r="E26" s="8">
        <v>11</v>
      </c>
      <c r="F26" s="8">
        <f t="shared" si="1"/>
        <v>0.3771690248698919</v>
      </c>
      <c r="G26" s="8">
        <v>0</v>
      </c>
      <c r="H26" s="8">
        <f t="shared" si="7"/>
        <v>0.3771690248698919</v>
      </c>
      <c r="I26" s="8">
        <v>15</v>
      </c>
      <c r="J26" s="9">
        <f t="shared" si="2"/>
        <v>24.35000000000001</v>
      </c>
      <c r="K26" s="8">
        <f t="shared" si="8"/>
        <v>0.3205936711394081</v>
      </c>
      <c r="L26" s="10">
        <f t="shared" si="3"/>
        <v>0.01405342120063159</v>
      </c>
      <c r="M26" s="8">
        <f t="shared" si="4"/>
        <v>0.3984074643273052</v>
      </c>
      <c r="N26" s="8">
        <v>16</v>
      </c>
      <c r="O26" s="8">
        <v>4.2</v>
      </c>
      <c r="P26" s="8">
        <f t="shared" si="5"/>
        <v>1.517742721246877</v>
      </c>
      <c r="Q26" s="15">
        <f t="shared" si="6"/>
        <v>0.09485892007792981</v>
      </c>
      <c r="R26" s="6"/>
      <c r="S26" s="6"/>
      <c r="T26" s="6"/>
      <c r="U26" s="6"/>
    </row>
    <row r="27" spans="1:21" ht="12" customHeight="1">
      <c r="A27" s="7">
        <v>1990</v>
      </c>
      <c r="B27" s="8">
        <f>'[1]SweetenersPerCap'!I32</f>
        <v>0.42037485869525926</v>
      </c>
      <c r="C27" s="8">
        <v>0</v>
      </c>
      <c r="D27" s="8">
        <f t="shared" si="0"/>
        <v>0.42037485869525926</v>
      </c>
      <c r="E27" s="8">
        <v>11</v>
      </c>
      <c r="F27" s="8">
        <f t="shared" si="1"/>
        <v>0.3741336242387807</v>
      </c>
      <c r="G27" s="8">
        <v>0</v>
      </c>
      <c r="H27" s="8">
        <f t="shared" si="7"/>
        <v>0.3741336242387807</v>
      </c>
      <c r="I27" s="8">
        <v>15</v>
      </c>
      <c r="J27" s="9">
        <f t="shared" si="2"/>
        <v>24.35000000000001</v>
      </c>
      <c r="K27" s="8">
        <f t="shared" si="8"/>
        <v>0.3180135806029636</v>
      </c>
      <c r="L27" s="10">
        <f t="shared" si="3"/>
        <v>0.013940321341499773</v>
      </c>
      <c r="M27" s="8">
        <f t="shared" si="4"/>
        <v>0.3952011398708478</v>
      </c>
      <c r="N27" s="8">
        <v>16</v>
      </c>
      <c r="O27" s="8">
        <v>4.2</v>
      </c>
      <c r="P27" s="8">
        <f t="shared" si="5"/>
        <v>1.505528151888944</v>
      </c>
      <c r="Q27" s="15">
        <f t="shared" si="6"/>
        <v>0.094095509493059</v>
      </c>
      <c r="R27" s="6"/>
      <c r="S27" s="6"/>
      <c r="T27" s="6"/>
      <c r="U27" s="6"/>
    </row>
    <row r="28" spans="1:21" ht="12" customHeight="1">
      <c r="A28" s="11">
        <v>1991</v>
      </c>
      <c r="B28" s="33">
        <f>'[1]SweetenersPerCap'!I33</f>
        <v>0.4185075095534038</v>
      </c>
      <c r="C28" s="12">
        <v>0</v>
      </c>
      <c r="D28" s="12">
        <f t="shared" si="0"/>
        <v>0.4185075095534038</v>
      </c>
      <c r="E28" s="12">
        <v>11</v>
      </c>
      <c r="F28" s="12">
        <f t="shared" si="1"/>
        <v>0.3724716835025294</v>
      </c>
      <c r="G28" s="12">
        <v>0</v>
      </c>
      <c r="H28" s="33">
        <f t="shared" si="7"/>
        <v>0.3724716835025294</v>
      </c>
      <c r="I28" s="33">
        <v>15</v>
      </c>
      <c r="J28" s="13">
        <f t="shared" si="2"/>
        <v>24.35000000000001</v>
      </c>
      <c r="K28" s="33">
        <f t="shared" si="8"/>
        <v>0.31660093097715</v>
      </c>
      <c r="L28" s="14">
        <f t="shared" si="3"/>
        <v>0.013878396974340821</v>
      </c>
      <c r="M28" s="12">
        <f t="shared" si="4"/>
        <v>0.3934456150240751</v>
      </c>
      <c r="N28" s="12">
        <v>16</v>
      </c>
      <c r="O28" s="12">
        <v>4.2</v>
      </c>
      <c r="P28" s="12">
        <f t="shared" si="5"/>
        <v>1.4988404381869527</v>
      </c>
      <c r="Q28" s="16">
        <f t="shared" si="6"/>
        <v>0.09367752738668454</v>
      </c>
      <c r="R28" s="6"/>
      <c r="S28" s="6"/>
      <c r="T28" s="6"/>
      <c r="U28" s="6"/>
    </row>
    <row r="29" spans="1:21" ht="12" customHeight="1">
      <c r="A29" s="11">
        <v>1992</v>
      </c>
      <c r="B29" s="33">
        <f>'[1]SweetenersPerCap'!I34</f>
        <v>0.15547428973873115</v>
      </c>
      <c r="C29" s="12">
        <v>0</v>
      </c>
      <c r="D29" s="12">
        <f t="shared" si="0"/>
        <v>0.15547428973873115</v>
      </c>
      <c r="E29" s="12">
        <v>11</v>
      </c>
      <c r="F29" s="12">
        <f t="shared" si="1"/>
        <v>0.13837211786747072</v>
      </c>
      <c r="G29" s="12">
        <v>0</v>
      </c>
      <c r="H29" s="33">
        <f t="shared" si="7"/>
        <v>0.13837211786747072</v>
      </c>
      <c r="I29" s="33">
        <v>15</v>
      </c>
      <c r="J29" s="13">
        <f t="shared" si="2"/>
        <v>24.349999999999994</v>
      </c>
      <c r="K29" s="33">
        <f t="shared" si="8"/>
        <v>0.11761630018735011</v>
      </c>
      <c r="L29" s="14">
        <f t="shared" si="3"/>
        <v>0.005155783021911238</v>
      </c>
      <c r="M29" s="12">
        <f t="shared" si="4"/>
        <v>0.14616387077967263</v>
      </c>
      <c r="N29" s="12">
        <v>16</v>
      </c>
      <c r="O29" s="12">
        <v>4.2</v>
      </c>
      <c r="P29" s="12">
        <f t="shared" si="5"/>
        <v>0.5568147458273243</v>
      </c>
      <c r="Q29" s="16">
        <f t="shared" si="6"/>
        <v>0.034800921614207767</v>
      </c>
      <c r="R29" s="6"/>
      <c r="S29" s="6"/>
      <c r="T29" s="6"/>
      <c r="U29" s="6"/>
    </row>
    <row r="30" spans="1:21" ht="12" customHeight="1">
      <c r="A30" s="11">
        <v>1993</v>
      </c>
      <c r="B30" s="33">
        <f>'[1]SweetenersPerCap'!I35</f>
        <v>0.15235915933457572</v>
      </c>
      <c r="C30" s="12">
        <v>0</v>
      </c>
      <c r="D30" s="12">
        <f t="shared" si="0"/>
        <v>0.15235915933457572</v>
      </c>
      <c r="E30" s="12">
        <v>11</v>
      </c>
      <c r="F30" s="12">
        <f t="shared" si="1"/>
        <v>0.1355996518077724</v>
      </c>
      <c r="G30" s="12">
        <v>0</v>
      </c>
      <c r="H30" s="33">
        <f t="shared" si="7"/>
        <v>0.1355996518077724</v>
      </c>
      <c r="I30" s="33">
        <v>15</v>
      </c>
      <c r="J30" s="13">
        <f t="shared" si="2"/>
        <v>24.35000000000001</v>
      </c>
      <c r="K30" s="33">
        <f t="shared" si="8"/>
        <v>0.11525970403660653</v>
      </c>
      <c r="L30" s="14">
        <f t="shared" si="3"/>
        <v>0.005052480176947136</v>
      </c>
      <c r="M30" s="12">
        <f t="shared" si="4"/>
        <v>0.14323528677636282</v>
      </c>
      <c r="N30" s="12">
        <v>16</v>
      </c>
      <c r="O30" s="12">
        <v>4.2</v>
      </c>
      <c r="P30" s="12">
        <f t="shared" si="5"/>
        <v>0.545658235338525</v>
      </c>
      <c r="Q30" s="16">
        <f t="shared" si="6"/>
        <v>0.03410363970865781</v>
      </c>
      <c r="R30" s="6"/>
      <c r="S30" s="6"/>
      <c r="T30" s="6"/>
      <c r="U30" s="6"/>
    </row>
    <row r="31" spans="1:21" ht="12" customHeight="1">
      <c r="A31" s="11">
        <v>1994</v>
      </c>
      <c r="B31" s="33">
        <f>'[1]SweetenersPerCap'!I36</f>
        <v>0.19511723161687924</v>
      </c>
      <c r="C31" s="12">
        <v>0</v>
      </c>
      <c r="D31" s="12">
        <f t="shared" si="0"/>
        <v>0.19511723161687924</v>
      </c>
      <c r="E31" s="12">
        <v>11</v>
      </c>
      <c r="F31" s="12">
        <f t="shared" si="1"/>
        <v>0.17365433613902254</v>
      </c>
      <c r="G31" s="12">
        <v>0</v>
      </c>
      <c r="H31" s="33">
        <f t="shared" si="7"/>
        <v>0.17365433613902254</v>
      </c>
      <c r="I31" s="33">
        <v>15</v>
      </c>
      <c r="J31" s="13">
        <f t="shared" si="2"/>
        <v>24.349999999999994</v>
      </c>
      <c r="K31" s="33">
        <f t="shared" si="8"/>
        <v>0.14760618571816916</v>
      </c>
      <c r="L31" s="14">
        <f t="shared" si="3"/>
        <v>0.006470408141070429</v>
      </c>
      <c r="M31" s="12">
        <f t="shared" si="4"/>
        <v>0.18343283559527612</v>
      </c>
      <c r="N31" s="12">
        <v>16</v>
      </c>
      <c r="O31" s="12">
        <v>4.2</v>
      </c>
      <c r="P31" s="12">
        <f t="shared" si="5"/>
        <v>0.6987917546486709</v>
      </c>
      <c r="Q31" s="16">
        <f t="shared" si="6"/>
        <v>0.043674484665541934</v>
      </c>
      <c r="R31" s="6"/>
      <c r="S31" s="6"/>
      <c r="T31" s="6"/>
      <c r="U31" s="6"/>
    </row>
    <row r="32" spans="1:21" ht="12" customHeight="1">
      <c r="A32" s="11">
        <v>1995</v>
      </c>
      <c r="B32" s="33">
        <f>'[1]SweetenersPerCap'!I37</f>
        <v>0.28136890055123964</v>
      </c>
      <c r="C32" s="12">
        <v>0</v>
      </c>
      <c r="D32" s="12">
        <f t="shared" si="0"/>
        <v>0.28136890055123964</v>
      </c>
      <c r="E32" s="12">
        <v>11</v>
      </c>
      <c r="F32" s="12">
        <f t="shared" si="1"/>
        <v>0.2504183214906033</v>
      </c>
      <c r="G32" s="12">
        <v>0</v>
      </c>
      <c r="H32" s="33">
        <f t="shared" si="7"/>
        <v>0.2504183214906033</v>
      </c>
      <c r="I32" s="33">
        <v>15</v>
      </c>
      <c r="J32" s="13">
        <f t="shared" si="2"/>
        <v>24.349999999999994</v>
      </c>
      <c r="K32" s="33">
        <f t="shared" si="8"/>
        <v>0.2128555732670128</v>
      </c>
      <c r="L32" s="14">
        <f t="shared" si="3"/>
        <v>0.009330655266499191</v>
      </c>
      <c r="M32" s="12">
        <f t="shared" si="4"/>
        <v>0.2645194114776188</v>
      </c>
      <c r="N32" s="12">
        <v>16</v>
      </c>
      <c r="O32" s="12">
        <v>4.2</v>
      </c>
      <c r="P32" s="12">
        <f t="shared" si="5"/>
        <v>1.0076929961052146</v>
      </c>
      <c r="Q32" s="16">
        <f t="shared" si="6"/>
        <v>0.06298081225657591</v>
      </c>
      <c r="R32" s="6"/>
      <c r="S32" s="6"/>
      <c r="T32" s="6"/>
      <c r="U32" s="6"/>
    </row>
    <row r="33" spans="1:21" ht="12" customHeight="1">
      <c r="A33" s="7">
        <v>1996</v>
      </c>
      <c r="B33" s="8">
        <f>'[1]SweetenersPerCap'!I38</f>
        <v>0.700403162051121</v>
      </c>
      <c r="C33" s="8">
        <v>0</v>
      </c>
      <c r="D33" s="8">
        <f t="shared" si="0"/>
        <v>0.700403162051121</v>
      </c>
      <c r="E33" s="8">
        <v>11</v>
      </c>
      <c r="F33" s="8">
        <f t="shared" si="1"/>
        <v>0.6233588142254977</v>
      </c>
      <c r="G33" s="8">
        <v>0</v>
      </c>
      <c r="H33" s="8">
        <f t="shared" si="7"/>
        <v>0.6233588142254977</v>
      </c>
      <c r="I33" s="8">
        <v>15</v>
      </c>
      <c r="J33" s="9">
        <f t="shared" si="2"/>
        <v>24.35000000000001</v>
      </c>
      <c r="K33" s="8">
        <f t="shared" si="8"/>
        <v>0.529854992091673</v>
      </c>
      <c r="L33" s="10">
        <f t="shared" si="3"/>
        <v>0.023226520201278814</v>
      </c>
      <c r="M33" s="8">
        <f t="shared" si="4"/>
        <v>0.6584602344461536</v>
      </c>
      <c r="N33" s="8">
        <v>16</v>
      </c>
      <c r="O33" s="8">
        <v>4.2</v>
      </c>
      <c r="P33" s="8">
        <f t="shared" si="5"/>
        <v>2.508419940747252</v>
      </c>
      <c r="Q33" s="15">
        <f t="shared" si="6"/>
        <v>0.15677624629670325</v>
      </c>
      <c r="R33" s="6"/>
      <c r="S33" s="6"/>
      <c r="T33" s="6"/>
      <c r="U33" s="6"/>
    </row>
    <row r="34" spans="1:21" ht="12" customHeight="1">
      <c r="A34" s="7">
        <v>1997</v>
      </c>
      <c r="B34" s="8">
        <f>'[1]SweetenersPerCap'!I39</f>
        <v>0.5968190658656615</v>
      </c>
      <c r="C34" s="8">
        <v>0</v>
      </c>
      <c r="D34" s="8">
        <f t="shared" si="0"/>
        <v>0.5968190658656615</v>
      </c>
      <c r="E34" s="8">
        <v>11</v>
      </c>
      <c r="F34" s="8">
        <f t="shared" si="1"/>
        <v>0.5311689686204387</v>
      </c>
      <c r="G34" s="8">
        <v>0</v>
      </c>
      <c r="H34" s="8">
        <f t="shared" si="7"/>
        <v>0.5311689686204387</v>
      </c>
      <c r="I34" s="8">
        <v>15</v>
      </c>
      <c r="J34" s="9">
        <f t="shared" si="2"/>
        <v>24.349999999999994</v>
      </c>
      <c r="K34" s="8">
        <f t="shared" si="8"/>
        <v>0.4514936233273729</v>
      </c>
      <c r="L34" s="10">
        <f t="shared" si="3"/>
        <v>0.019791501296542374</v>
      </c>
      <c r="M34" s="8">
        <f t="shared" si="4"/>
        <v>0.561079166006328</v>
      </c>
      <c r="N34" s="8">
        <v>16</v>
      </c>
      <c r="O34" s="8">
        <v>4.2</v>
      </c>
      <c r="P34" s="8">
        <f t="shared" si="5"/>
        <v>2.1374444419288685</v>
      </c>
      <c r="Q34" s="15">
        <f t="shared" si="6"/>
        <v>0.13359027762055428</v>
      </c>
      <c r="R34" s="6"/>
      <c r="S34" s="6"/>
      <c r="T34" s="6"/>
      <c r="U34" s="6"/>
    </row>
    <row r="35" spans="1:21" ht="12" customHeight="1">
      <c r="A35" s="7">
        <v>1998</v>
      </c>
      <c r="B35" s="8">
        <f>'[1]SweetenersPerCap'!I40</f>
        <v>0.5843114976609695</v>
      </c>
      <c r="C35" s="8">
        <v>0</v>
      </c>
      <c r="D35" s="8">
        <f t="shared" si="0"/>
        <v>0.5843114976609695</v>
      </c>
      <c r="E35" s="8">
        <v>11</v>
      </c>
      <c r="F35" s="8">
        <f t="shared" si="1"/>
        <v>0.5200372329182628</v>
      </c>
      <c r="G35" s="8">
        <v>0</v>
      </c>
      <c r="H35" s="8">
        <f t="shared" si="7"/>
        <v>0.5200372329182628</v>
      </c>
      <c r="I35" s="8">
        <v>15</v>
      </c>
      <c r="J35" s="9">
        <f t="shared" si="2"/>
        <v>24.35000000000001</v>
      </c>
      <c r="K35" s="8">
        <f t="shared" si="8"/>
        <v>0.44203164798052336</v>
      </c>
      <c r="L35" s="10">
        <f t="shared" si="3"/>
        <v>0.019376729774488694</v>
      </c>
      <c r="M35" s="8">
        <f t="shared" si="4"/>
        <v>0.5493206007418672</v>
      </c>
      <c r="N35" s="8">
        <v>16</v>
      </c>
      <c r="O35" s="8">
        <v>4.2</v>
      </c>
      <c r="P35" s="8">
        <f t="shared" si="5"/>
        <v>2.0926499075880653</v>
      </c>
      <c r="Q35" s="15">
        <f t="shared" si="6"/>
        <v>0.13079061922425408</v>
      </c>
      <c r="R35" s="6"/>
      <c r="S35" s="6"/>
      <c r="T35" s="6"/>
      <c r="U35" s="6"/>
    </row>
    <row r="36" spans="1:21" ht="12" customHeight="1">
      <c r="A36" s="7">
        <v>1999</v>
      </c>
      <c r="B36" s="8">
        <f>'[1]SweetenersPerCap'!I41</f>
        <v>0.5551750967052513</v>
      </c>
      <c r="C36" s="8">
        <v>0</v>
      </c>
      <c r="D36" s="8">
        <f t="shared" si="0"/>
        <v>0.5551750967052513</v>
      </c>
      <c r="E36" s="8">
        <v>11</v>
      </c>
      <c r="F36" s="8">
        <f t="shared" si="1"/>
        <v>0.49410583606767366</v>
      </c>
      <c r="G36" s="8">
        <v>0</v>
      </c>
      <c r="H36" s="8">
        <f t="shared" si="7"/>
        <v>0.49410583606767366</v>
      </c>
      <c r="I36" s="8">
        <v>15</v>
      </c>
      <c r="J36" s="9">
        <f t="shared" si="2"/>
        <v>24.35000000000001</v>
      </c>
      <c r="K36" s="8">
        <f t="shared" si="8"/>
        <v>0.4199899606575226</v>
      </c>
      <c r="L36" s="10">
        <f t="shared" si="3"/>
        <v>0.018410518823343457</v>
      </c>
      <c r="M36" s="8">
        <f t="shared" si="4"/>
        <v>0.5219290033823754</v>
      </c>
      <c r="N36" s="8">
        <v>16</v>
      </c>
      <c r="O36" s="8">
        <v>4.2</v>
      </c>
      <c r="P36" s="8">
        <f t="shared" si="5"/>
        <v>1.9883009652661918</v>
      </c>
      <c r="Q36" s="15">
        <f t="shared" si="6"/>
        <v>0.12426881032913699</v>
      </c>
      <c r="R36" s="6"/>
      <c r="S36" s="6"/>
      <c r="T36" s="6"/>
      <c r="U36" s="6"/>
    </row>
    <row r="37" spans="1:21" ht="12" customHeight="1">
      <c r="A37" s="7">
        <v>2000</v>
      </c>
      <c r="B37" s="8">
        <f>'[1]SweetenersPerCap'!I42</f>
        <v>0.5919839919787949</v>
      </c>
      <c r="C37" s="8">
        <v>0</v>
      </c>
      <c r="D37" s="8">
        <f t="shared" si="0"/>
        <v>0.5919839919787949</v>
      </c>
      <c r="E37" s="8">
        <v>11</v>
      </c>
      <c r="F37" s="8">
        <f t="shared" si="1"/>
        <v>0.5268657528611275</v>
      </c>
      <c r="G37" s="8">
        <v>0</v>
      </c>
      <c r="H37" s="8">
        <f t="shared" si="7"/>
        <v>0.5268657528611275</v>
      </c>
      <c r="I37" s="8">
        <v>15</v>
      </c>
      <c r="J37" s="9">
        <f t="shared" si="2"/>
        <v>24.35000000000001</v>
      </c>
      <c r="K37" s="8">
        <f t="shared" si="8"/>
        <v>0.44783588993195833</v>
      </c>
      <c r="L37" s="10">
        <f t="shared" si="3"/>
        <v>0.019631162298387215</v>
      </c>
      <c r="M37" s="8">
        <f t="shared" si="4"/>
        <v>0.5565336355781283</v>
      </c>
      <c r="N37" s="8">
        <v>16</v>
      </c>
      <c r="O37" s="8">
        <v>4.2</v>
      </c>
      <c r="P37" s="8">
        <f t="shared" si="5"/>
        <v>2.120128135535727</v>
      </c>
      <c r="Q37" s="15">
        <f t="shared" si="6"/>
        <v>0.13250800847098293</v>
      </c>
      <c r="R37" s="6"/>
      <c r="S37" s="6"/>
      <c r="T37" s="6"/>
      <c r="U37" s="6"/>
    </row>
    <row r="38" spans="1:21" ht="12" customHeight="1">
      <c r="A38" s="11">
        <v>2001</v>
      </c>
      <c r="B38" s="33">
        <f>'[1]SweetenersPerCap'!I43</f>
        <v>0.997569712423651</v>
      </c>
      <c r="C38" s="12">
        <v>0</v>
      </c>
      <c r="D38" s="12">
        <f t="shared" si="0"/>
        <v>0.997569712423651</v>
      </c>
      <c r="E38" s="12">
        <v>11</v>
      </c>
      <c r="F38" s="12">
        <f t="shared" si="1"/>
        <v>0.8878370440570494</v>
      </c>
      <c r="G38" s="12">
        <v>0</v>
      </c>
      <c r="H38" s="33">
        <f t="shared" si="7"/>
        <v>0.8878370440570494</v>
      </c>
      <c r="I38" s="33">
        <v>15</v>
      </c>
      <c r="J38" s="13">
        <f t="shared" si="2"/>
        <v>24.349999999999994</v>
      </c>
      <c r="K38" s="33">
        <f t="shared" si="8"/>
        <v>0.754661487448492</v>
      </c>
      <c r="L38" s="14">
        <f t="shared" si="3"/>
        <v>0.03308105150459143</v>
      </c>
      <c r="M38" s="12">
        <f t="shared" si="4"/>
        <v>0.9378312696294148</v>
      </c>
      <c r="N38" s="12">
        <v>16</v>
      </c>
      <c r="O38" s="12">
        <v>4.2</v>
      </c>
      <c r="P38" s="12">
        <f t="shared" si="5"/>
        <v>3.572690550969199</v>
      </c>
      <c r="Q38" s="16">
        <f t="shared" si="6"/>
        <v>0.22329315943557493</v>
      </c>
      <c r="R38" s="6"/>
      <c r="S38" s="6"/>
      <c r="T38" s="6"/>
      <c r="U38" s="6"/>
    </row>
    <row r="39" spans="1:21" ht="12" customHeight="1">
      <c r="A39" s="11">
        <v>2002</v>
      </c>
      <c r="B39" s="33">
        <f>'[1]SweetenersPerCap'!I44</f>
        <v>0.9593838656276689</v>
      </c>
      <c r="C39" s="12">
        <v>0</v>
      </c>
      <c r="D39" s="12">
        <f t="shared" si="0"/>
        <v>0.9593838656276689</v>
      </c>
      <c r="E39" s="12">
        <v>11</v>
      </c>
      <c r="F39" s="12">
        <f t="shared" si="1"/>
        <v>0.8538516404086253</v>
      </c>
      <c r="G39" s="12">
        <v>0</v>
      </c>
      <c r="H39" s="33">
        <f t="shared" si="7"/>
        <v>0.8538516404086253</v>
      </c>
      <c r="I39" s="33">
        <v>15</v>
      </c>
      <c r="J39" s="13">
        <f t="shared" si="2"/>
        <v>24.349999999999994</v>
      </c>
      <c r="K39" s="33">
        <f t="shared" si="8"/>
        <v>0.7257738943473315</v>
      </c>
      <c r="L39" s="14">
        <f t="shared" si="3"/>
        <v>0.03181474605358166</v>
      </c>
      <c r="M39" s="12">
        <f t="shared" si="4"/>
        <v>0.9019321432460132</v>
      </c>
      <c r="N39" s="12">
        <v>16</v>
      </c>
      <c r="O39" s="12">
        <v>4.2</v>
      </c>
      <c r="P39" s="12">
        <f t="shared" si="5"/>
        <v>3.4359319742705265</v>
      </c>
      <c r="Q39" s="16">
        <f t="shared" si="6"/>
        <v>0.2147457483919079</v>
      </c>
      <c r="R39" s="6"/>
      <c r="S39" s="6"/>
      <c r="T39" s="6"/>
      <c r="U39" s="6"/>
    </row>
    <row r="40" spans="1:21" ht="12" customHeight="1">
      <c r="A40" s="11">
        <v>2003</v>
      </c>
      <c r="B40" s="33">
        <f>'[1]SweetenersPerCap'!I45</f>
        <v>0.7692404243112072</v>
      </c>
      <c r="C40" s="12">
        <v>0</v>
      </c>
      <c r="D40" s="12">
        <f t="shared" si="0"/>
        <v>0.7692404243112072</v>
      </c>
      <c r="E40" s="12">
        <v>11</v>
      </c>
      <c r="F40" s="12">
        <f t="shared" si="1"/>
        <v>0.6846239776369745</v>
      </c>
      <c r="G40" s="12">
        <v>0</v>
      </c>
      <c r="H40" s="33">
        <f t="shared" si="7"/>
        <v>0.6846239776369745</v>
      </c>
      <c r="I40" s="33">
        <v>15</v>
      </c>
      <c r="J40" s="13">
        <f t="shared" si="2"/>
        <v>24.35000000000001</v>
      </c>
      <c r="K40" s="33">
        <f t="shared" si="8"/>
        <v>0.5819303809914282</v>
      </c>
      <c r="L40" s="14">
        <f t="shared" si="3"/>
        <v>0.025509276974966716</v>
      </c>
      <c r="M40" s="12">
        <f t="shared" si="4"/>
        <v>0.7231752476018188</v>
      </c>
      <c r="N40" s="12">
        <v>16</v>
      </c>
      <c r="O40" s="12">
        <v>4.2</v>
      </c>
      <c r="P40" s="12">
        <f t="shared" si="5"/>
        <v>2.754953324197405</v>
      </c>
      <c r="Q40" s="16">
        <f t="shared" si="6"/>
        <v>0.1721845827623378</v>
      </c>
      <c r="R40" s="6"/>
      <c r="S40" s="6"/>
      <c r="T40" s="6"/>
      <c r="U40" s="6"/>
    </row>
    <row r="41" spans="1:21" ht="12" customHeight="1">
      <c r="A41" s="11">
        <v>2004</v>
      </c>
      <c r="B41" s="33">
        <f>'[1]SweetenersPerCap'!I46</f>
        <v>0.6549039443142962</v>
      </c>
      <c r="C41" s="12">
        <v>0</v>
      </c>
      <c r="D41" s="12">
        <f t="shared" si="0"/>
        <v>0.6549039443142962</v>
      </c>
      <c r="E41" s="12">
        <v>11</v>
      </c>
      <c r="F41" s="12">
        <f t="shared" si="1"/>
        <v>0.5828645104397236</v>
      </c>
      <c r="G41" s="12">
        <v>0</v>
      </c>
      <c r="H41" s="33">
        <f t="shared" si="7"/>
        <v>0.5828645104397236</v>
      </c>
      <c r="I41" s="33">
        <v>15</v>
      </c>
      <c r="J41" s="13">
        <f t="shared" si="2"/>
        <v>24.35000000000001</v>
      </c>
      <c r="K41" s="33">
        <f t="shared" si="8"/>
        <v>0.4954348338737651</v>
      </c>
      <c r="L41" s="14">
        <f t="shared" si="3"/>
        <v>0.02171769134789107</v>
      </c>
      <c r="M41" s="12">
        <f t="shared" si="4"/>
        <v>0.6156856908670378</v>
      </c>
      <c r="N41" s="12">
        <v>16</v>
      </c>
      <c r="O41" s="12">
        <v>4.2</v>
      </c>
      <c r="P41" s="12">
        <f t="shared" si="5"/>
        <v>2.3454692985410963</v>
      </c>
      <c r="Q41" s="16">
        <f t="shared" si="6"/>
        <v>0.14659183115881852</v>
      </c>
      <c r="R41" s="6"/>
      <c r="S41" s="6"/>
      <c r="T41" s="6"/>
      <c r="U41" s="6"/>
    </row>
    <row r="42" spans="1:21" ht="12" customHeight="1">
      <c r="A42" s="11">
        <v>2005</v>
      </c>
      <c r="B42" s="33">
        <f>'[1]SweetenersPerCap'!I47</f>
        <v>0.6338313693194979</v>
      </c>
      <c r="C42" s="12">
        <v>0</v>
      </c>
      <c r="D42" s="12">
        <f t="shared" si="0"/>
        <v>0.6338313693194979</v>
      </c>
      <c r="E42" s="12">
        <v>11</v>
      </c>
      <c r="F42" s="12">
        <f t="shared" si="1"/>
        <v>0.5641099186943531</v>
      </c>
      <c r="G42" s="12">
        <v>0</v>
      </c>
      <c r="H42" s="33">
        <f t="shared" si="7"/>
        <v>0.5641099186943531</v>
      </c>
      <c r="I42" s="33">
        <v>15</v>
      </c>
      <c r="J42" s="13">
        <f t="shared" si="2"/>
        <v>24.35000000000001</v>
      </c>
      <c r="K42" s="33">
        <f t="shared" si="8"/>
        <v>0.47949343089020013</v>
      </c>
      <c r="L42" s="14">
        <f t="shared" si="3"/>
        <v>0.021018890121214252</v>
      </c>
      <c r="M42" s="12">
        <f t="shared" si="4"/>
        <v>0.5958750254913634</v>
      </c>
      <c r="N42" s="12">
        <v>16</v>
      </c>
      <c r="O42" s="12">
        <v>4.2</v>
      </c>
      <c r="P42" s="12">
        <f t="shared" si="5"/>
        <v>2.2700000971099557</v>
      </c>
      <c r="Q42" s="16">
        <f t="shared" si="6"/>
        <v>0.14187500606937223</v>
      </c>
      <c r="R42" s="6"/>
      <c r="S42" s="6"/>
      <c r="T42" s="6"/>
      <c r="U42" s="6"/>
    </row>
    <row r="43" spans="1:21" ht="12" customHeight="1">
      <c r="A43" s="7">
        <v>2006</v>
      </c>
      <c r="B43" s="8">
        <f>'[1]SweetenersPerCap'!I48</f>
        <v>0.6577409565804733</v>
      </c>
      <c r="C43" s="8">
        <v>0</v>
      </c>
      <c r="D43" s="8">
        <f t="shared" si="0"/>
        <v>0.6577409565804733</v>
      </c>
      <c r="E43" s="8">
        <v>11</v>
      </c>
      <c r="F43" s="8">
        <f t="shared" si="1"/>
        <v>0.5853894513566212</v>
      </c>
      <c r="G43" s="8">
        <v>0</v>
      </c>
      <c r="H43" s="8">
        <f t="shared" si="7"/>
        <v>0.5853894513566212</v>
      </c>
      <c r="I43" s="8">
        <v>15</v>
      </c>
      <c r="J43" s="9">
        <f t="shared" si="2"/>
        <v>24.349999999999994</v>
      </c>
      <c r="K43" s="8">
        <f t="shared" si="8"/>
        <v>0.49758103365312806</v>
      </c>
      <c r="L43" s="10">
        <f t="shared" si="3"/>
        <v>0.02181177133821931</v>
      </c>
      <c r="M43" s="8">
        <f t="shared" si="4"/>
        <v>0.6183528115528484</v>
      </c>
      <c r="N43" s="8">
        <v>16</v>
      </c>
      <c r="O43" s="8">
        <v>4.2</v>
      </c>
      <c r="P43" s="8">
        <f t="shared" si="5"/>
        <v>2.355629758296565</v>
      </c>
      <c r="Q43" s="15">
        <f t="shared" si="6"/>
        <v>0.14722685989353532</v>
      </c>
      <c r="R43" s="6"/>
      <c r="S43" s="6"/>
      <c r="T43" s="6"/>
      <c r="U43" s="6"/>
    </row>
    <row r="44" spans="1:21" ht="12" customHeight="1">
      <c r="A44" s="7">
        <v>2007</v>
      </c>
      <c r="B44" s="8">
        <f>'[1]SweetenersPerCap'!I49</f>
        <v>0.6202170014726829</v>
      </c>
      <c r="C44" s="8">
        <v>0</v>
      </c>
      <c r="D44" s="8">
        <f t="shared" si="0"/>
        <v>0.6202170014726829</v>
      </c>
      <c r="E44" s="8">
        <v>11</v>
      </c>
      <c r="F44" s="8">
        <f t="shared" si="1"/>
        <v>0.5519931313106877</v>
      </c>
      <c r="G44" s="8">
        <v>0</v>
      </c>
      <c r="H44" s="8">
        <f t="shared" si="7"/>
        <v>0.5519931313106877</v>
      </c>
      <c r="I44" s="8">
        <v>15</v>
      </c>
      <c r="J44" s="9">
        <f t="shared" si="2"/>
        <v>24.35000000000001</v>
      </c>
      <c r="K44" s="8">
        <f t="shared" si="8"/>
        <v>0.46919416161408456</v>
      </c>
      <c r="L44" s="10">
        <f t="shared" si="3"/>
        <v>0.020567415303631105</v>
      </c>
      <c r="M44" s="8">
        <f t="shared" si="4"/>
        <v>0.58307594015029</v>
      </c>
      <c r="N44" s="8">
        <v>16</v>
      </c>
      <c r="O44" s="8">
        <v>4.2</v>
      </c>
      <c r="P44" s="8">
        <f t="shared" si="5"/>
        <v>2.221241676763009</v>
      </c>
      <c r="Q44" s="15">
        <f t="shared" si="6"/>
        <v>0.13882760479768808</v>
      </c>
      <c r="R44" s="6"/>
      <c r="S44" s="6"/>
      <c r="T44" s="6"/>
      <c r="U44" s="6"/>
    </row>
    <row r="45" spans="1:21" ht="12" customHeight="1">
      <c r="A45" s="7">
        <v>2008</v>
      </c>
      <c r="B45" s="8">
        <f>'[1]SweetenersPerCap'!I50</f>
        <v>0.6114458961753272</v>
      </c>
      <c r="C45" s="8">
        <v>0</v>
      </c>
      <c r="D45" s="8">
        <f t="shared" si="0"/>
        <v>0.6114458961753272</v>
      </c>
      <c r="E45" s="8">
        <v>11</v>
      </c>
      <c r="F45" s="8">
        <f t="shared" si="1"/>
        <v>0.5441868475960412</v>
      </c>
      <c r="G45" s="8">
        <v>0</v>
      </c>
      <c r="H45" s="8">
        <f t="shared" si="7"/>
        <v>0.5441868475960412</v>
      </c>
      <c r="I45" s="8">
        <v>15</v>
      </c>
      <c r="J45" s="9">
        <f t="shared" si="2"/>
        <v>24.35000000000001</v>
      </c>
      <c r="K45" s="8">
        <f t="shared" si="8"/>
        <v>0.462558820456635</v>
      </c>
      <c r="L45" s="10">
        <f t="shared" si="3"/>
        <v>0.020276551033715506</v>
      </c>
      <c r="M45" s="8">
        <f t="shared" si="4"/>
        <v>0.5748300835303177</v>
      </c>
      <c r="N45" s="8">
        <v>16</v>
      </c>
      <c r="O45" s="8">
        <v>4.2</v>
      </c>
      <c r="P45" s="8">
        <f t="shared" si="5"/>
        <v>2.1898288896393057</v>
      </c>
      <c r="Q45" s="15">
        <f t="shared" si="6"/>
        <v>0.1368643056024566</v>
      </c>
      <c r="R45" s="6"/>
      <c r="S45" s="6"/>
      <c r="T45" s="6"/>
      <c r="U45" s="6"/>
    </row>
    <row r="46" spans="1:21" ht="12" customHeight="1">
      <c r="A46" s="7">
        <v>2009</v>
      </c>
      <c r="B46" s="8">
        <f>'[1]SweetenersPerCap'!I51</f>
        <v>0.5877490069257602</v>
      </c>
      <c r="C46" s="8">
        <v>0</v>
      </c>
      <c r="D46" s="8">
        <f t="shared" si="0"/>
        <v>0.5877490069257602</v>
      </c>
      <c r="E46" s="8">
        <v>11</v>
      </c>
      <c r="F46" s="8">
        <f t="shared" si="1"/>
        <v>0.5230966161639266</v>
      </c>
      <c r="G46" s="8">
        <v>0</v>
      </c>
      <c r="H46" s="8">
        <f t="shared" si="7"/>
        <v>0.5230966161639266</v>
      </c>
      <c r="I46" s="8">
        <v>15</v>
      </c>
      <c r="J46" s="9">
        <f t="shared" si="2"/>
        <v>24.349999999999994</v>
      </c>
      <c r="K46" s="8">
        <f t="shared" si="8"/>
        <v>0.4446321237393376</v>
      </c>
      <c r="L46" s="10">
        <f t="shared" si="3"/>
        <v>0.01949072323240932</v>
      </c>
      <c r="M46" s="8">
        <f t="shared" si="4"/>
        <v>0.552552258277188</v>
      </c>
      <c r="N46" s="8">
        <v>16</v>
      </c>
      <c r="O46" s="8">
        <v>4.2</v>
      </c>
      <c r="P46" s="8">
        <f t="shared" si="5"/>
        <v>2.104960983913097</v>
      </c>
      <c r="Q46" s="15">
        <f t="shared" si="6"/>
        <v>0.13156006149456856</v>
      </c>
      <c r="R46" s="6"/>
      <c r="S46" s="6"/>
      <c r="T46" s="6"/>
      <c r="U46" s="6"/>
    </row>
    <row r="47" spans="1:17" ht="12" customHeight="1">
      <c r="A47" s="7">
        <v>2010</v>
      </c>
      <c r="B47" s="8">
        <f>'[1]SweetenersPerCap'!I52</f>
        <v>0.7117739234092398</v>
      </c>
      <c r="C47" s="8">
        <v>0</v>
      </c>
      <c r="D47" s="8">
        <f t="shared" si="0"/>
        <v>0.7117739234092398</v>
      </c>
      <c r="E47" s="8">
        <v>11</v>
      </c>
      <c r="F47" s="8">
        <f t="shared" si="1"/>
        <v>0.6334787918342235</v>
      </c>
      <c r="G47" s="8">
        <v>0</v>
      </c>
      <c r="H47" s="8">
        <f t="shared" si="7"/>
        <v>0.6334787918342235</v>
      </c>
      <c r="I47" s="8">
        <v>15</v>
      </c>
      <c r="J47" s="9">
        <f t="shared" si="2"/>
        <v>24.349999999999994</v>
      </c>
      <c r="K47" s="8">
        <f t="shared" si="8"/>
        <v>0.53845697305909</v>
      </c>
      <c r="L47" s="10">
        <f t="shared" si="3"/>
        <v>0.02360359333957655</v>
      </c>
      <c r="M47" s="8">
        <f t="shared" si="4"/>
        <v>0.6691500693803254</v>
      </c>
      <c r="N47" s="8">
        <v>16</v>
      </c>
      <c r="O47" s="8">
        <v>4.2</v>
      </c>
      <c r="P47" s="8">
        <f t="shared" si="5"/>
        <v>2.5491431214488585</v>
      </c>
      <c r="Q47" s="15">
        <f t="shared" si="6"/>
        <v>0.15932144509055365</v>
      </c>
    </row>
    <row r="48" spans="1:17" ht="12" customHeight="1">
      <c r="A48" s="11">
        <v>2011</v>
      </c>
      <c r="B48" s="33">
        <f>'[1]SweetenersPerCap'!I53</f>
        <v>0.6547683412534935</v>
      </c>
      <c r="C48" s="12">
        <v>0</v>
      </c>
      <c r="D48" s="12">
        <f t="shared" si="0"/>
        <v>0.6547683412534935</v>
      </c>
      <c r="E48" s="12">
        <v>11</v>
      </c>
      <c r="F48" s="12">
        <f t="shared" si="1"/>
        <v>0.5827438237156092</v>
      </c>
      <c r="G48" s="12">
        <v>0</v>
      </c>
      <c r="H48" s="33">
        <f t="shared" si="7"/>
        <v>0.5827438237156092</v>
      </c>
      <c r="I48" s="33">
        <v>15</v>
      </c>
      <c r="J48" s="13">
        <f t="shared" si="2"/>
        <v>24.35000000000001</v>
      </c>
      <c r="K48" s="33">
        <f t="shared" si="8"/>
        <v>0.49533225015826776</v>
      </c>
      <c r="L48" s="14">
        <f t="shared" si="3"/>
        <v>0.02171319452748571</v>
      </c>
      <c r="M48" s="12">
        <f t="shared" si="4"/>
        <v>0.6155582082569561</v>
      </c>
      <c r="N48" s="12">
        <v>16</v>
      </c>
      <c r="O48" s="12">
        <v>4.2</v>
      </c>
      <c r="P48" s="12">
        <f t="shared" si="5"/>
        <v>2.3449836505026895</v>
      </c>
      <c r="Q48" s="16">
        <f t="shared" si="6"/>
        <v>0.1465614781564181</v>
      </c>
    </row>
    <row r="49" spans="1:17" ht="12" customHeight="1">
      <c r="A49" s="32">
        <v>2012</v>
      </c>
      <c r="B49" s="33">
        <f>'[1]SweetenersPerCap'!I54</f>
        <v>0.6607651813552372</v>
      </c>
      <c r="C49" s="33">
        <v>0</v>
      </c>
      <c r="D49" s="33">
        <f aca="true" t="shared" si="9" ref="D49:D56">+B49-B49*(C49/100)</f>
        <v>0.6607651813552372</v>
      </c>
      <c r="E49" s="33">
        <v>11</v>
      </c>
      <c r="F49" s="33">
        <f aca="true" t="shared" si="10" ref="F49:F56">+(D49-D49*(E49)/100)</f>
        <v>0.5880810114061611</v>
      </c>
      <c r="G49" s="33">
        <v>0</v>
      </c>
      <c r="H49" s="33">
        <f t="shared" si="7"/>
        <v>0.5880810114061611</v>
      </c>
      <c r="I49" s="33">
        <v>15</v>
      </c>
      <c r="J49" s="13">
        <f aca="true" t="shared" si="11" ref="J49:J56">100-(K49/B49*100)</f>
        <v>24.35000000000001</v>
      </c>
      <c r="K49" s="33">
        <f t="shared" si="8"/>
        <v>0.4998688596952369</v>
      </c>
      <c r="L49" s="14">
        <f aca="true" t="shared" si="12" ref="L49:L56">+(K49/365)*16</f>
        <v>0.02191205960307888</v>
      </c>
      <c r="M49" s="33">
        <f aca="true" t="shared" si="13" ref="M49:M56">+L49*28.3495</f>
        <v>0.6211959337174847</v>
      </c>
      <c r="N49" s="33">
        <v>16</v>
      </c>
      <c r="O49" s="33">
        <v>4.2</v>
      </c>
      <c r="P49" s="33">
        <f aca="true" t="shared" si="14" ref="P49:P56">+Q49*N49</f>
        <v>2.366460699876132</v>
      </c>
      <c r="Q49" s="16">
        <f aca="true" t="shared" si="15" ref="Q49:Q56">+M49/O49</f>
        <v>0.14790379374225826</v>
      </c>
    </row>
    <row r="50" spans="1:17" ht="12" customHeight="1">
      <c r="A50" s="32">
        <v>2013</v>
      </c>
      <c r="B50" s="33">
        <f>'[1]SweetenersPerCap'!I55</f>
        <v>0.7002593367177187</v>
      </c>
      <c r="C50" s="33">
        <v>0</v>
      </c>
      <c r="D50" s="33">
        <f t="shared" si="9"/>
        <v>0.7002593367177187</v>
      </c>
      <c r="E50" s="33">
        <v>11</v>
      </c>
      <c r="F50" s="33">
        <f t="shared" si="10"/>
        <v>0.6232308096787696</v>
      </c>
      <c r="G50" s="33">
        <v>0</v>
      </c>
      <c r="H50" s="33">
        <f t="shared" si="7"/>
        <v>0.6232308096787696</v>
      </c>
      <c r="I50" s="33">
        <v>15</v>
      </c>
      <c r="J50" s="13">
        <f t="shared" si="11"/>
        <v>24.349999999999994</v>
      </c>
      <c r="K50" s="33">
        <f t="shared" si="8"/>
        <v>0.5297461882269542</v>
      </c>
      <c r="L50" s="14">
        <f t="shared" si="12"/>
        <v>0.023221750716797992</v>
      </c>
      <c r="M50" s="33">
        <f t="shared" si="13"/>
        <v>0.6583250219458646</v>
      </c>
      <c r="N50" s="33">
        <v>16</v>
      </c>
      <c r="O50" s="33">
        <v>4.2</v>
      </c>
      <c r="P50" s="33">
        <f t="shared" si="14"/>
        <v>2.5079048455080555</v>
      </c>
      <c r="Q50" s="16">
        <f t="shared" si="15"/>
        <v>0.15674405284425347</v>
      </c>
    </row>
    <row r="51" spans="1:17" ht="12" customHeight="1">
      <c r="A51" s="32">
        <v>2014</v>
      </c>
      <c r="B51" s="33">
        <f>'[1]SweetenersPerCap'!I56</f>
        <v>0.7993338357073819</v>
      </c>
      <c r="C51" s="33">
        <v>0</v>
      </c>
      <c r="D51" s="33">
        <f t="shared" si="9"/>
        <v>0.7993338357073819</v>
      </c>
      <c r="E51" s="33">
        <v>11</v>
      </c>
      <c r="F51" s="33">
        <f t="shared" si="10"/>
        <v>0.7114071137795699</v>
      </c>
      <c r="G51" s="33">
        <v>0</v>
      </c>
      <c r="H51" s="33">
        <f t="shared" si="7"/>
        <v>0.7114071137795699</v>
      </c>
      <c r="I51" s="33">
        <v>15</v>
      </c>
      <c r="J51" s="13">
        <f t="shared" si="11"/>
        <v>24.349999999999994</v>
      </c>
      <c r="K51" s="33">
        <f t="shared" si="8"/>
        <v>0.6046960467126344</v>
      </c>
      <c r="L51" s="14">
        <f t="shared" si="12"/>
        <v>0.026507223965485344</v>
      </c>
      <c r="M51" s="33">
        <f t="shared" si="13"/>
        <v>0.7514665458095268</v>
      </c>
      <c r="N51" s="33">
        <v>16</v>
      </c>
      <c r="O51" s="33">
        <v>4.2</v>
      </c>
      <c r="P51" s="33">
        <f t="shared" si="14"/>
        <v>2.8627296983220067</v>
      </c>
      <c r="Q51" s="16">
        <f t="shared" si="15"/>
        <v>0.17892060614512542</v>
      </c>
    </row>
    <row r="52" spans="1:17" ht="12" customHeight="1">
      <c r="A52" s="37">
        <v>2015</v>
      </c>
      <c r="B52" s="33">
        <f>'[1]SweetenersPerCap'!I57</f>
        <v>0.8522761941262864</v>
      </c>
      <c r="C52" s="38">
        <v>0</v>
      </c>
      <c r="D52" s="38">
        <f t="shared" si="9"/>
        <v>0.8522761941262864</v>
      </c>
      <c r="E52" s="38">
        <v>11</v>
      </c>
      <c r="F52" s="38">
        <f t="shared" si="10"/>
        <v>0.758525812772395</v>
      </c>
      <c r="G52" s="38">
        <v>0</v>
      </c>
      <c r="H52" s="33">
        <f t="shared" si="7"/>
        <v>0.758525812772395</v>
      </c>
      <c r="I52" s="38">
        <v>15</v>
      </c>
      <c r="J52" s="39">
        <f t="shared" si="11"/>
        <v>24.349999999999994</v>
      </c>
      <c r="K52" s="33">
        <f t="shared" si="8"/>
        <v>0.6447469408565357</v>
      </c>
      <c r="L52" s="40">
        <f t="shared" si="12"/>
        <v>0.028262879599190608</v>
      </c>
      <c r="M52" s="38">
        <f t="shared" si="13"/>
        <v>0.8012385051972541</v>
      </c>
      <c r="N52" s="38">
        <v>16</v>
      </c>
      <c r="O52" s="38">
        <v>4.2</v>
      </c>
      <c r="P52" s="38">
        <f t="shared" si="14"/>
        <v>3.0523371626562064</v>
      </c>
      <c r="Q52" s="45">
        <f t="shared" si="15"/>
        <v>0.1907710726660129</v>
      </c>
    </row>
    <row r="53" spans="1:17" ht="12" customHeight="1">
      <c r="A53" s="50">
        <v>2016</v>
      </c>
      <c r="B53" s="51">
        <f>'[1]SweetenersPerCap'!I58</f>
        <v>0.6521854482515776</v>
      </c>
      <c r="C53" s="51">
        <v>0</v>
      </c>
      <c r="D53" s="51">
        <f t="shared" si="9"/>
        <v>0.6521854482515776</v>
      </c>
      <c r="E53" s="51">
        <v>11</v>
      </c>
      <c r="F53" s="51">
        <f t="shared" si="10"/>
        <v>0.5804450489439041</v>
      </c>
      <c r="G53" s="51">
        <v>0</v>
      </c>
      <c r="H53" s="8">
        <f t="shared" si="7"/>
        <v>0.5804450489439041</v>
      </c>
      <c r="I53" s="51">
        <v>15</v>
      </c>
      <c r="J53" s="52">
        <f t="shared" si="11"/>
        <v>24.349999999999994</v>
      </c>
      <c r="K53" s="8">
        <f t="shared" si="8"/>
        <v>0.4933782916023185</v>
      </c>
      <c r="L53" s="53">
        <f t="shared" si="12"/>
        <v>0.021627541549690675</v>
      </c>
      <c r="M53" s="51">
        <f t="shared" si="13"/>
        <v>0.6131299891629558</v>
      </c>
      <c r="N53" s="51">
        <v>16</v>
      </c>
      <c r="O53" s="51">
        <v>4.2</v>
      </c>
      <c r="P53" s="51">
        <f t="shared" si="14"/>
        <v>2.335733292049355</v>
      </c>
      <c r="Q53" s="54">
        <f t="shared" si="15"/>
        <v>0.1459833307530847</v>
      </c>
    </row>
    <row r="54" spans="1:17" ht="12" customHeight="1">
      <c r="A54" s="57">
        <v>2017</v>
      </c>
      <c r="B54" s="59">
        <f>'[1]SweetenersPerCap'!I59</f>
        <v>0.6732254383960654</v>
      </c>
      <c r="C54" s="59">
        <v>0</v>
      </c>
      <c r="D54" s="59">
        <f t="shared" si="9"/>
        <v>0.6732254383960654</v>
      </c>
      <c r="E54" s="59">
        <v>11</v>
      </c>
      <c r="F54" s="59">
        <f t="shared" si="10"/>
        <v>0.5991706401724982</v>
      </c>
      <c r="G54" s="59">
        <v>0</v>
      </c>
      <c r="H54" s="60">
        <f>F54-(F54*G54/100)</f>
        <v>0.5991706401724982</v>
      </c>
      <c r="I54" s="59">
        <v>15</v>
      </c>
      <c r="J54" s="61">
        <f t="shared" si="11"/>
        <v>24.349999999999994</v>
      </c>
      <c r="K54" s="60">
        <f>+H54-H54*I54/100</f>
        <v>0.5092950441466235</v>
      </c>
      <c r="L54" s="62">
        <f t="shared" si="12"/>
        <v>0.022325262209167057</v>
      </c>
      <c r="M54" s="59">
        <f t="shared" si="13"/>
        <v>0.6329100209987815</v>
      </c>
      <c r="N54" s="59">
        <v>16</v>
      </c>
      <c r="O54" s="59">
        <v>4.2</v>
      </c>
      <c r="P54" s="59">
        <f t="shared" si="14"/>
        <v>2.411085794281072</v>
      </c>
      <c r="Q54" s="69">
        <f t="shared" si="15"/>
        <v>0.150692862142567</v>
      </c>
    </row>
    <row r="55" spans="1:17" ht="12" customHeight="1">
      <c r="A55" s="50">
        <v>2018</v>
      </c>
      <c r="B55" s="51">
        <f>'[1]SweetenersPerCap'!I60</f>
        <v>0.7066951522494208</v>
      </c>
      <c r="C55" s="51">
        <v>0</v>
      </c>
      <c r="D55" s="51">
        <f t="shared" si="9"/>
        <v>0.7066951522494208</v>
      </c>
      <c r="E55" s="51">
        <v>11</v>
      </c>
      <c r="F55" s="51">
        <f t="shared" si="10"/>
        <v>0.6289586855019845</v>
      </c>
      <c r="G55" s="51">
        <v>0</v>
      </c>
      <c r="H55" s="8">
        <f>F55-(F55*G55/100)</f>
        <v>0.6289586855019845</v>
      </c>
      <c r="I55" s="51">
        <v>15</v>
      </c>
      <c r="J55" s="52">
        <f t="shared" si="11"/>
        <v>24.349999999999994</v>
      </c>
      <c r="K55" s="8">
        <f>+H55-H55*I55/100</f>
        <v>0.5346148826766869</v>
      </c>
      <c r="L55" s="53">
        <f t="shared" si="12"/>
        <v>0.023435172939252027</v>
      </c>
      <c r="M55" s="51">
        <f t="shared" si="13"/>
        <v>0.6643754352413254</v>
      </c>
      <c r="N55" s="51">
        <v>16</v>
      </c>
      <c r="O55" s="51">
        <v>4.2</v>
      </c>
      <c r="P55" s="51">
        <f t="shared" si="14"/>
        <v>2.530954039014573</v>
      </c>
      <c r="Q55" s="54">
        <f t="shared" si="15"/>
        <v>0.1581846274384108</v>
      </c>
    </row>
    <row r="56" spans="1:17" ht="12" customHeight="1" thickBot="1">
      <c r="A56" s="63">
        <v>2019</v>
      </c>
      <c r="B56" s="65">
        <f>'[1]SweetenersPerCap'!I61</f>
        <v>0.7636802156922223</v>
      </c>
      <c r="C56" s="65">
        <v>0</v>
      </c>
      <c r="D56" s="65">
        <f t="shared" si="9"/>
        <v>0.7636802156922223</v>
      </c>
      <c r="E56" s="65">
        <v>11</v>
      </c>
      <c r="F56" s="65">
        <f t="shared" si="10"/>
        <v>0.6796753919660778</v>
      </c>
      <c r="G56" s="65">
        <v>0</v>
      </c>
      <c r="H56" s="66">
        <f>F56-(F56*G56/100)</f>
        <v>0.6796753919660778</v>
      </c>
      <c r="I56" s="65">
        <v>15</v>
      </c>
      <c r="J56" s="67">
        <f t="shared" si="11"/>
        <v>24.35000000000001</v>
      </c>
      <c r="K56" s="66">
        <f>+H56-H56*I56/100</f>
        <v>0.5777240831711662</v>
      </c>
      <c r="L56" s="68">
        <f t="shared" si="12"/>
        <v>0.025324891317092216</v>
      </c>
      <c r="M56" s="65">
        <f t="shared" si="13"/>
        <v>0.7179480063939058</v>
      </c>
      <c r="N56" s="65">
        <v>16</v>
      </c>
      <c r="O56" s="65">
        <v>4.2</v>
      </c>
      <c r="P56" s="65">
        <f t="shared" si="14"/>
        <v>2.735040024357736</v>
      </c>
      <c r="Q56" s="70">
        <f t="shared" si="15"/>
        <v>0.1709400015223585</v>
      </c>
    </row>
    <row r="57" spans="1:17" ht="12" customHeight="1" thickTop="1">
      <c r="A57" s="94" t="s">
        <v>55</v>
      </c>
      <c r="B57" s="78"/>
      <c r="C57" s="78"/>
      <c r="D57" s="78"/>
      <c r="E57" s="78"/>
      <c r="F57" s="78"/>
      <c r="G57" s="78"/>
      <c r="H57" s="80"/>
      <c r="I57" s="80"/>
      <c r="J57" s="80"/>
      <c r="K57" s="80"/>
      <c r="L57" s="78"/>
      <c r="M57" s="78"/>
      <c r="N57" s="78"/>
      <c r="O57" s="78"/>
      <c r="P57" s="78"/>
      <c r="Q57" s="79"/>
    </row>
    <row r="58" spans="1:17" ht="12" customHeight="1">
      <c r="A58" s="77"/>
      <c r="B58" s="78"/>
      <c r="C58" s="78"/>
      <c r="D58" s="78"/>
      <c r="E58" s="78"/>
      <c r="F58" s="78"/>
      <c r="G58" s="78"/>
      <c r="H58" s="78"/>
      <c r="I58" s="78"/>
      <c r="J58" s="78"/>
      <c r="K58" s="78"/>
      <c r="L58" s="78"/>
      <c r="M58" s="78"/>
      <c r="N58" s="78"/>
      <c r="O58" s="78"/>
      <c r="P58" s="78"/>
      <c r="Q58" s="79"/>
    </row>
    <row r="59" spans="1:17" ht="12" customHeight="1">
      <c r="A59" s="95"/>
      <c r="B59" s="96"/>
      <c r="C59" s="96"/>
      <c r="D59" s="96"/>
      <c r="E59" s="96"/>
      <c r="F59" s="96"/>
      <c r="G59" s="96"/>
      <c r="H59" s="96"/>
      <c r="I59" s="96"/>
      <c r="J59" s="96"/>
      <c r="K59" s="96"/>
      <c r="L59" s="96"/>
      <c r="M59" s="96"/>
      <c r="N59" s="96"/>
      <c r="O59" s="96"/>
      <c r="P59" s="96"/>
      <c r="Q59" s="97"/>
    </row>
    <row r="60" spans="1:17" ht="12" customHeight="1">
      <c r="A60" s="77" t="s">
        <v>57</v>
      </c>
      <c r="B60" s="78"/>
      <c r="C60" s="78"/>
      <c r="D60" s="78"/>
      <c r="E60" s="78"/>
      <c r="F60" s="78"/>
      <c r="G60" s="78"/>
      <c r="H60" s="78"/>
      <c r="I60" s="78"/>
      <c r="J60" s="78"/>
      <c r="K60" s="78"/>
      <c r="L60" s="78"/>
      <c r="M60" s="78"/>
      <c r="N60" s="78"/>
      <c r="O60" s="78"/>
      <c r="P60" s="78"/>
      <c r="Q60" s="79"/>
    </row>
    <row r="61" spans="1:17" ht="12" customHeight="1">
      <c r="A61" s="77"/>
      <c r="B61" s="78"/>
      <c r="C61" s="78"/>
      <c r="D61" s="78"/>
      <c r="E61" s="78"/>
      <c r="F61" s="78"/>
      <c r="G61" s="78"/>
      <c r="H61" s="78"/>
      <c r="I61" s="78"/>
      <c r="J61" s="78"/>
      <c r="K61" s="78"/>
      <c r="L61" s="78"/>
      <c r="M61" s="78"/>
      <c r="N61" s="78"/>
      <c r="O61" s="78"/>
      <c r="P61" s="78"/>
      <c r="Q61" s="79"/>
    </row>
  </sheetData>
  <sheetProtection/>
  <mergeCells count="20">
    <mergeCell ref="B2:B5"/>
    <mergeCell ref="A59:Q59"/>
    <mergeCell ref="C2:C5"/>
    <mergeCell ref="K2:M5"/>
    <mergeCell ref="O2:O5"/>
    <mergeCell ref="P2:P5"/>
    <mergeCell ref="J2:J5"/>
    <mergeCell ref="N2:N5"/>
    <mergeCell ref="G3:G5"/>
    <mergeCell ref="H3:H5"/>
    <mergeCell ref="A1:Q1"/>
    <mergeCell ref="D2:D5"/>
    <mergeCell ref="I3:I5"/>
    <mergeCell ref="E2:E5"/>
    <mergeCell ref="F2:F5"/>
    <mergeCell ref="A60:Q61"/>
    <mergeCell ref="A57:Q58"/>
    <mergeCell ref="Q2:Q5"/>
    <mergeCell ref="A2:A5"/>
    <mergeCell ref="G2:I2"/>
  </mergeCells>
  <printOptions horizontalCentered="1"/>
  <pageMargins left="0.34" right="0.3" top="0.61" bottom="0.56" header="0.5" footer="0.5"/>
  <pageSetup fitToHeight="1" fitToWidth="1" horizontalDpi="600" verticalDpi="600" orientation="landscape" scale="77" r:id="rId1"/>
</worksheet>
</file>

<file path=xl/worksheets/sheet4.xml><?xml version="1.0" encoding="utf-8"?>
<worksheet xmlns="http://schemas.openxmlformats.org/spreadsheetml/2006/main" xmlns:r="http://schemas.openxmlformats.org/officeDocument/2006/relationships">
  <sheetPr>
    <pageSetUpPr fitToPage="1"/>
  </sheetPr>
  <dimension ref="A1:U61"/>
  <sheetViews>
    <sheetView zoomScalePageLayoutView="0" workbookViewId="0" topLeftCell="A1">
      <pane ySplit="6" topLeftCell="A7" activePane="bottomLeft" state="frozen"/>
      <selection pane="topLeft" activeCell="A1" sqref="A1"/>
      <selection pane="bottomLeft" activeCell="A1" sqref="A1:Q1"/>
    </sheetView>
  </sheetViews>
  <sheetFormatPr defaultColWidth="10.7109375" defaultRowHeight="12" customHeight="1"/>
  <cols>
    <col min="1" max="16" width="10.7109375" style="1" customWidth="1"/>
    <col min="17" max="17" width="12.00390625" style="1" customWidth="1"/>
    <col min="18" max="16384" width="10.7109375" style="1" customWidth="1"/>
  </cols>
  <sheetData>
    <row r="1" spans="1:17" ht="12" customHeight="1" thickBot="1">
      <c r="A1" s="88" t="s">
        <v>39</v>
      </c>
      <c r="B1" s="88"/>
      <c r="C1" s="88"/>
      <c r="D1" s="88"/>
      <c r="E1" s="88"/>
      <c r="F1" s="88"/>
      <c r="G1" s="88"/>
      <c r="H1" s="88"/>
      <c r="I1" s="88"/>
      <c r="J1" s="88"/>
      <c r="K1" s="88"/>
      <c r="L1" s="88"/>
      <c r="M1" s="88"/>
      <c r="N1" s="88"/>
      <c r="O1" s="88"/>
      <c r="P1" s="88"/>
      <c r="Q1" s="88"/>
    </row>
    <row r="2" spans="1:17" ht="12" customHeight="1" thickTop="1">
      <c r="A2" s="81" t="s">
        <v>0</v>
      </c>
      <c r="B2" s="83" t="s">
        <v>7</v>
      </c>
      <c r="C2" s="74" t="s">
        <v>3</v>
      </c>
      <c r="D2" s="83" t="s">
        <v>1</v>
      </c>
      <c r="E2" s="83" t="s">
        <v>5</v>
      </c>
      <c r="F2" s="83" t="s">
        <v>8</v>
      </c>
      <c r="G2" s="89" t="s">
        <v>4</v>
      </c>
      <c r="H2" s="90"/>
      <c r="I2" s="90"/>
      <c r="J2" s="83" t="s">
        <v>9</v>
      </c>
      <c r="K2" s="74" t="s">
        <v>21</v>
      </c>
      <c r="L2" s="85"/>
      <c r="M2" s="85"/>
      <c r="N2" s="83" t="s">
        <v>24</v>
      </c>
      <c r="O2" s="83" t="s">
        <v>22</v>
      </c>
      <c r="P2" s="74" t="s">
        <v>25</v>
      </c>
      <c r="Q2" s="74" t="s">
        <v>26</v>
      </c>
    </row>
    <row r="3" spans="1:17" ht="12" customHeight="1">
      <c r="A3" s="81"/>
      <c r="B3" s="83"/>
      <c r="C3" s="83"/>
      <c r="D3" s="83"/>
      <c r="E3" s="83"/>
      <c r="F3" s="83"/>
      <c r="G3" s="87" t="s">
        <v>2</v>
      </c>
      <c r="H3" s="91" t="s">
        <v>51</v>
      </c>
      <c r="I3" s="87" t="s">
        <v>6</v>
      </c>
      <c r="J3" s="83"/>
      <c r="K3" s="75"/>
      <c r="L3" s="85"/>
      <c r="M3" s="85"/>
      <c r="N3" s="75"/>
      <c r="O3" s="75"/>
      <c r="P3" s="75"/>
      <c r="Q3" s="75"/>
    </row>
    <row r="4" spans="1:17" ht="12" customHeight="1">
      <c r="A4" s="81"/>
      <c r="B4" s="83"/>
      <c r="C4" s="83"/>
      <c r="D4" s="83"/>
      <c r="E4" s="83"/>
      <c r="F4" s="83"/>
      <c r="G4" s="83"/>
      <c r="H4" s="92"/>
      <c r="I4" s="83"/>
      <c r="J4" s="83"/>
      <c r="K4" s="75"/>
      <c r="L4" s="85"/>
      <c r="M4" s="85"/>
      <c r="N4" s="75"/>
      <c r="O4" s="75"/>
      <c r="P4" s="75"/>
      <c r="Q4" s="75"/>
    </row>
    <row r="5" spans="1:17" ht="18.75" customHeight="1">
      <c r="A5" s="82"/>
      <c r="B5" s="84"/>
      <c r="C5" s="84"/>
      <c r="D5" s="84"/>
      <c r="E5" s="84"/>
      <c r="F5" s="84"/>
      <c r="G5" s="84"/>
      <c r="H5" s="93"/>
      <c r="I5" s="84"/>
      <c r="J5" s="84"/>
      <c r="K5" s="76"/>
      <c r="L5" s="86"/>
      <c r="M5" s="86"/>
      <c r="N5" s="76"/>
      <c r="O5" s="76"/>
      <c r="P5" s="76"/>
      <c r="Q5" s="76"/>
    </row>
    <row r="6" spans="1:21" ht="12" customHeight="1">
      <c r="A6" s="20"/>
      <c r="B6" s="24" t="s">
        <v>31</v>
      </c>
      <c r="C6" s="24" t="s">
        <v>32</v>
      </c>
      <c r="D6" s="24" t="s">
        <v>31</v>
      </c>
      <c r="E6" s="24" t="s">
        <v>32</v>
      </c>
      <c r="F6" s="24" t="s">
        <v>31</v>
      </c>
      <c r="G6" s="24" t="s">
        <v>32</v>
      </c>
      <c r="H6" s="35" t="s">
        <v>31</v>
      </c>
      <c r="I6" s="24" t="s">
        <v>32</v>
      </c>
      <c r="J6" s="24" t="s">
        <v>32</v>
      </c>
      <c r="K6" s="24" t="s">
        <v>31</v>
      </c>
      <c r="L6" s="24" t="s">
        <v>33</v>
      </c>
      <c r="M6" s="24" t="s">
        <v>34</v>
      </c>
      <c r="N6" s="24" t="s">
        <v>35</v>
      </c>
      <c r="O6" s="24" t="s">
        <v>35</v>
      </c>
      <c r="P6" s="24" t="s">
        <v>35</v>
      </c>
      <c r="Q6" s="24" t="s">
        <v>37</v>
      </c>
      <c r="R6" s="19"/>
      <c r="S6" s="19"/>
      <c r="T6" s="19"/>
      <c r="U6" s="19"/>
    </row>
    <row r="7" spans="1:21" ht="12" customHeight="1">
      <c r="A7" s="7">
        <v>1970</v>
      </c>
      <c r="B7" s="8">
        <f>'[1]SweetenersPerCap'!J12</f>
        <v>1.0046232175253107</v>
      </c>
      <c r="C7" s="8">
        <v>0</v>
      </c>
      <c r="D7" s="8">
        <f aca="true" t="shared" si="0" ref="D7:D48">+B7-B7*(C7/100)</f>
        <v>1.0046232175253107</v>
      </c>
      <c r="E7" s="8">
        <v>11</v>
      </c>
      <c r="F7" s="8">
        <f aca="true" t="shared" si="1" ref="F7:F48">+(D7-D7*(E7)/100)</f>
        <v>0.8941146635975266</v>
      </c>
      <c r="G7" s="8">
        <v>0</v>
      </c>
      <c r="H7" s="8">
        <f>F7-(F7*G7/100)</f>
        <v>0.8941146635975266</v>
      </c>
      <c r="I7" s="8">
        <v>15</v>
      </c>
      <c r="J7" s="9">
        <f aca="true" t="shared" si="2" ref="J7:J48">100-(K7/B7*100)</f>
        <v>24.349999999999994</v>
      </c>
      <c r="K7" s="8">
        <f>+H7-H7*I7/100</f>
        <v>0.7599974640578976</v>
      </c>
      <c r="L7" s="10">
        <f aca="true" t="shared" si="3" ref="L7:L48">+(K7/365)*16</f>
        <v>0.033314957328565376</v>
      </c>
      <c r="M7" s="8">
        <f aca="true" t="shared" si="4" ref="M7:M48">+L7*28.3495</f>
        <v>0.9444623827861641</v>
      </c>
      <c r="N7" s="8">
        <v>16</v>
      </c>
      <c r="O7" s="8">
        <v>4.2</v>
      </c>
      <c r="P7" s="8">
        <f aca="true" t="shared" si="5" ref="P7:P48">+Q7*N7</f>
        <v>3.5979519344234823</v>
      </c>
      <c r="Q7" s="15">
        <f aca="true" t="shared" si="6" ref="Q7:Q48">+M7/O7</f>
        <v>0.22487199590146764</v>
      </c>
      <c r="R7" s="6"/>
      <c r="S7" s="6"/>
      <c r="T7" s="6"/>
      <c r="U7" s="6"/>
    </row>
    <row r="8" spans="1:21" ht="12" customHeight="1">
      <c r="A8" s="11">
        <v>1971</v>
      </c>
      <c r="B8" s="33">
        <f>'[1]SweetenersPerCap'!J13</f>
        <v>0.8956905726159462</v>
      </c>
      <c r="C8" s="12">
        <v>0</v>
      </c>
      <c r="D8" s="12">
        <f t="shared" si="0"/>
        <v>0.8956905726159462</v>
      </c>
      <c r="E8" s="12">
        <v>11</v>
      </c>
      <c r="F8" s="12">
        <f t="shared" si="1"/>
        <v>0.7971646096281921</v>
      </c>
      <c r="G8" s="12">
        <v>0</v>
      </c>
      <c r="H8" s="33">
        <f aca="true" t="shared" si="7" ref="H8:H55">F8-(F8*G8/100)</f>
        <v>0.7971646096281921</v>
      </c>
      <c r="I8" s="33">
        <v>15</v>
      </c>
      <c r="J8" s="13">
        <f t="shared" si="2"/>
        <v>24.35000000000001</v>
      </c>
      <c r="K8" s="33">
        <f aca="true" t="shared" si="8" ref="K8:K55">+H8-H8*I8/100</f>
        <v>0.6775899181839633</v>
      </c>
      <c r="L8" s="14">
        <f t="shared" si="3"/>
        <v>0.02970257175600935</v>
      </c>
      <c r="M8" s="12">
        <f t="shared" si="4"/>
        <v>0.842053057996987</v>
      </c>
      <c r="N8" s="12">
        <v>16</v>
      </c>
      <c r="O8" s="12">
        <v>4.2</v>
      </c>
      <c r="P8" s="12">
        <f t="shared" si="5"/>
        <v>3.207821173321855</v>
      </c>
      <c r="Q8" s="16">
        <f t="shared" si="6"/>
        <v>0.20048882333261595</v>
      </c>
      <c r="R8" s="6"/>
      <c r="S8" s="6"/>
      <c r="T8" s="6"/>
      <c r="U8" s="6"/>
    </row>
    <row r="9" spans="1:21" ht="12" customHeight="1">
      <c r="A9" s="11">
        <v>1972</v>
      </c>
      <c r="B9" s="33">
        <f>'[1]SweetenersPerCap'!J14</f>
        <v>1.0004954834775317</v>
      </c>
      <c r="C9" s="12">
        <v>0</v>
      </c>
      <c r="D9" s="12">
        <f t="shared" si="0"/>
        <v>1.0004954834775317</v>
      </c>
      <c r="E9" s="12">
        <v>11</v>
      </c>
      <c r="F9" s="12">
        <f t="shared" si="1"/>
        <v>0.8904409802950032</v>
      </c>
      <c r="G9" s="12">
        <v>0</v>
      </c>
      <c r="H9" s="33">
        <f t="shared" si="7"/>
        <v>0.8904409802950032</v>
      </c>
      <c r="I9" s="33">
        <v>15</v>
      </c>
      <c r="J9" s="13">
        <f t="shared" si="2"/>
        <v>24.35000000000001</v>
      </c>
      <c r="K9" s="33">
        <f t="shared" si="8"/>
        <v>0.7568748332507527</v>
      </c>
      <c r="L9" s="14">
        <f t="shared" si="3"/>
        <v>0.033178074882224774</v>
      </c>
      <c r="M9" s="12">
        <f t="shared" si="4"/>
        <v>0.9405818338736313</v>
      </c>
      <c r="N9" s="12">
        <v>16</v>
      </c>
      <c r="O9" s="12">
        <v>4.2</v>
      </c>
      <c r="P9" s="12">
        <f t="shared" si="5"/>
        <v>3.5831688909471664</v>
      </c>
      <c r="Q9" s="16">
        <f t="shared" si="6"/>
        <v>0.2239480556841979</v>
      </c>
      <c r="R9" s="6"/>
      <c r="S9" s="6"/>
      <c r="T9" s="6"/>
      <c r="U9" s="6"/>
    </row>
    <row r="10" spans="1:21" ht="12" customHeight="1">
      <c r="A10" s="11">
        <v>1973</v>
      </c>
      <c r="B10" s="33">
        <f>'[1]SweetenersPerCap'!J15</f>
        <v>0.896611281257521</v>
      </c>
      <c r="C10" s="12">
        <v>0</v>
      </c>
      <c r="D10" s="12">
        <f t="shared" si="0"/>
        <v>0.896611281257521</v>
      </c>
      <c r="E10" s="12">
        <v>11</v>
      </c>
      <c r="F10" s="12">
        <f t="shared" si="1"/>
        <v>0.7979840403191937</v>
      </c>
      <c r="G10" s="12">
        <v>0</v>
      </c>
      <c r="H10" s="33">
        <f t="shared" si="7"/>
        <v>0.7979840403191937</v>
      </c>
      <c r="I10" s="33">
        <v>15</v>
      </c>
      <c r="J10" s="13">
        <f t="shared" si="2"/>
        <v>24.35000000000001</v>
      </c>
      <c r="K10" s="33">
        <f t="shared" si="8"/>
        <v>0.6782864342713146</v>
      </c>
      <c r="L10" s="14">
        <f t="shared" si="3"/>
        <v>0.029733103968057627</v>
      </c>
      <c r="M10" s="12">
        <f t="shared" si="4"/>
        <v>0.8429186309424497</v>
      </c>
      <c r="N10" s="12">
        <v>16</v>
      </c>
      <c r="O10" s="12">
        <v>4.2</v>
      </c>
      <c r="P10" s="12">
        <f t="shared" si="5"/>
        <v>3.211118594066475</v>
      </c>
      <c r="Q10" s="16">
        <f t="shared" si="6"/>
        <v>0.2006949121291547</v>
      </c>
      <c r="R10" s="6"/>
      <c r="S10" s="6"/>
      <c r="T10" s="6"/>
      <c r="U10" s="6"/>
    </row>
    <row r="11" spans="1:21" ht="12" customHeight="1">
      <c r="A11" s="11">
        <v>1974</v>
      </c>
      <c r="B11" s="33">
        <f>'[1]SweetenersPerCap'!J16</f>
        <v>0.7014131136195721</v>
      </c>
      <c r="C11" s="12">
        <v>0</v>
      </c>
      <c r="D11" s="12">
        <f t="shared" si="0"/>
        <v>0.7014131136195721</v>
      </c>
      <c r="E11" s="12">
        <v>11</v>
      </c>
      <c r="F11" s="12">
        <f t="shared" si="1"/>
        <v>0.6242576711214192</v>
      </c>
      <c r="G11" s="12">
        <v>0</v>
      </c>
      <c r="H11" s="33">
        <f t="shared" si="7"/>
        <v>0.6242576711214192</v>
      </c>
      <c r="I11" s="33">
        <v>15</v>
      </c>
      <c r="J11" s="13">
        <f t="shared" si="2"/>
        <v>24.35000000000001</v>
      </c>
      <c r="K11" s="33">
        <f t="shared" si="8"/>
        <v>0.5306190204532063</v>
      </c>
      <c r="L11" s="14">
        <f t="shared" si="3"/>
        <v>0.023260011855483015</v>
      </c>
      <c r="M11" s="12">
        <f t="shared" si="4"/>
        <v>0.6594097060970157</v>
      </c>
      <c r="N11" s="12">
        <v>16</v>
      </c>
      <c r="O11" s="12">
        <v>4.2</v>
      </c>
      <c r="P11" s="12">
        <f t="shared" si="5"/>
        <v>2.512036975607679</v>
      </c>
      <c r="Q11" s="16">
        <f t="shared" si="6"/>
        <v>0.15700231097547993</v>
      </c>
      <c r="R11" s="6"/>
      <c r="S11" s="6"/>
      <c r="T11" s="6"/>
      <c r="U11" s="6"/>
    </row>
    <row r="12" spans="1:21" ht="12" customHeight="1">
      <c r="A12" s="11">
        <v>1975</v>
      </c>
      <c r="B12" s="33">
        <f>'[1]SweetenersPerCap'!J17</f>
        <v>1.0001250156269532</v>
      </c>
      <c r="C12" s="12">
        <v>0</v>
      </c>
      <c r="D12" s="12">
        <f t="shared" si="0"/>
        <v>1.0001250156269532</v>
      </c>
      <c r="E12" s="12">
        <v>11</v>
      </c>
      <c r="F12" s="12">
        <f t="shared" si="1"/>
        <v>0.8901112639079883</v>
      </c>
      <c r="G12" s="12">
        <v>0</v>
      </c>
      <c r="H12" s="33">
        <f t="shared" si="7"/>
        <v>0.8901112639079883</v>
      </c>
      <c r="I12" s="33">
        <v>15</v>
      </c>
      <c r="J12" s="13">
        <f t="shared" si="2"/>
        <v>24.35000000000001</v>
      </c>
      <c r="K12" s="33">
        <f t="shared" si="8"/>
        <v>0.7565945743217901</v>
      </c>
      <c r="L12" s="14">
        <f t="shared" si="3"/>
        <v>0.03316578955931135</v>
      </c>
      <c r="M12" s="12">
        <f t="shared" si="4"/>
        <v>0.940233551111697</v>
      </c>
      <c r="N12" s="12">
        <v>16</v>
      </c>
      <c r="O12" s="12">
        <v>4.2</v>
      </c>
      <c r="P12" s="12">
        <f t="shared" si="5"/>
        <v>3.5818420994731315</v>
      </c>
      <c r="Q12" s="16">
        <f t="shared" si="6"/>
        <v>0.22386513121707072</v>
      </c>
      <c r="R12" s="6"/>
      <c r="S12" s="6"/>
      <c r="T12" s="6"/>
      <c r="U12" s="6"/>
    </row>
    <row r="13" spans="1:21" ht="12" customHeight="1">
      <c r="A13" s="7">
        <v>1976</v>
      </c>
      <c r="B13" s="8">
        <f>'[1]SweetenersPerCap'!J18</f>
        <v>0.9172839223060518</v>
      </c>
      <c r="C13" s="8">
        <v>0</v>
      </c>
      <c r="D13" s="8">
        <f t="shared" si="0"/>
        <v>0.9172839223060518</v>
      </c>
      <c r="E13" s="8">
        <v>11</v>
      </c>
      <c r="F13" s="8">
        <f t="shared" si="1"/>
        <v>0.8163826908523861</v>
      </c>
      <c r="G13" s="8">
        <v>0</v>
      </c>
      <c r="H13" s="8">
        <f t="shared" si="7"/>
        <v>0.8163826908523861</v>
      </c>
      <c r="I13" s="8">
        <v>15</v>
      </c>
      <c r="J13" s="9">
        <f t="shared" si="2"/>
        <v>24.35000000000001</v>
      </c>
      <c r="K13" s="8">
        <f t="shared" si="8"/>
        <v>0.6939252872245282</v>
      </c>
      <c r="L13" s="10">
        <f t="shared" si="3"/>
        <v>0.03041864272765055</v>
      </c>
      <c r="M13" s="8">
        <f t="shared" si="4"/>
        <v>0.8623533120075293</v>
      </c>
      <c r="N13" s="8">
        <v>16</v>
      </c>
      <c r="O13" s="8">
        <v>4.2</v>
      </c>
      <c r="P13" s="8">
        <f t="shared" si="5"/>
        <v>3.285155474314397</v>
      </c>
      <c r="Q13" s="15">
        <f t="shared" si="6"/>
        <v>0.20532221714464982</v>
      </c>
      <c r="R13" s="6"/>
      <c r="S13" s="6"/>
      <c r="T13" s="6"/>
      <c r="U13" s="6"/>
    </row>
    <row r="14" spans="1:21" ht="12" customHeight="1">
      <c r="A14" s="7">
        <v>1977</v>
      </c>
      <c r="B14" s="8">
        <f>'[1]SweetenersPerCap'!J19</f>
        <v>0.9081043775171519</v>
      </c>
      <c r="C14" s="8">
        <v>0</v>
      </c>
      <c r="D14" s="8">
        <f t="shared" si="0"/>
        <v>0.9081043775171519</v>
      </c>
      <c r="E14" s="8">
        <v>11</v>
      </c>
      <c r="F14" s="8">
        <f t="shared" si="1"/>
        <v>0.8082128959902652</v>
      </c>
      <c r="G14" s="8">
        <v>0</v>
      </c>
      <c r="H14" s="8">
        <f t="shared" si="7"/>
        <v>0.8082128959902652</v>
      </c>
      <c r="I14" s="8">
        <v>15</v>
      </c>
      <c r="J14" s="9">
        <f t="shared" si="2"/>
        <v>24.349999999999994</v>
      </c>
      <c r="K14" s="8">
        <f t="shared" si="8"/>
        <v>0.6869809615917255</v>
      </c>
      <c r="L14" s="10">
        <f t="shared" si="3"/>
        <v>0.030114233932787966</v>
      </c>
      <c r="M14" s="8">
        <f t="shared" si="4"/>
        <v>0.8537234748775724</v>
      </c>
      <c r="N14" s="8">
        <v>16</v>
      </c>
      <c r="O14" s="8">
        <v>4.2</v>
      </c>
      <c r="P14" s="8">
        <f t="shared" si="5"/>
        <v>3.2522799042955137</v>
      </c>
      <c r="Q14" s="15">
        <f t="shared" si="6"/>
        <v>0.2032674940184696</v>
      </c>
      <c r="R14" s="6"/>
      <c r="S14" s="6"/>
      <c r="T14" s="6"/>
      <c r="U14" s="6"/>
    </row>
    <row r="15" spans="1:21" ht="12" customHeight="1">
      <c r="A15" s="7">
        <v>1978</v>
      </c>
      <c r="B15" s="8">
        <f>'[1]SweetenersPerCap'!J20</f>
        <v>1.0782397735696476</v>
      </c>
      <c r="C15" s="8">
        <v>0</v>
      </c>
      <c r="D15" s="8">
        <f t="shared" si="0"/>
        <v>1.0782397735696476</v>
      </c>
      <c r="E15" s="8">
        <v>11</v>
      </c>
      <c r="F15" s="8">
        <f t="shared" si="1"/>
        <v>0.9596333984769864</v>
      </c>
      <c r="G15" s="8">
        <v>0</v>
      </c>
      <c r="H15" s="8">
        <f t="shared" si="7"/>
        <v>0.9596333984769864</v>
      </c>
      <c r="I15" s="8">
        <v>15</v>
      </c>
      <c r="J15" s="9">
        <f t="shared" si="2"/>
        <v>24.349999999999994</v>
      </c>
      <c r="K15" s="8">
        <f t="shared" si="8"/>
        <v>0.8156883887054385</v>
      </c>
      <c r="L15" s="10">
        <f t="shared" si="3"/>
        <v>0.03575620334051237</v>
      </c>
      <c r="M15" s="8">
        <f t="shared" si="4"/>
        <v>1.0136704866018553</v>
      </c>
      <c r="N15" s="8">
        <v>16</v>
      </c>
      <c r="O15" s="8">
        <v>4.2</v>
      </c>
      <c r="P15" s="8">
        <f t="shared" si="5"/>
        <v>3.8616018537213535</v>
      </c>
      <c r="Q15" s="15">
        <f t="shared" si="6"/>
        <v>0.2413501158575846</v>
      </c>
      <c r="R15" s="6"/>
      <c r="S15" s="6"/>
      <c r="T15" s="6"/>
      <c r="U15" s="6"/>
    </row>
    <row r="16" spans="1:21" ht="12" customHeight="1">
      <c r="A16" s="7">
        <v>1979</v>
      </c>
      <c r="B16" s="8">
        <f>'[1]SweetenersPerCap'!J21</f>
        <v>1.0397458399058008</v>
      </c>
      <c r="C16" s="8">
        <v>0</v>
      </c>
      <c r="D16" s="8">
        <f t="shared" si="0"/>
        <v>1.0397458399058008</v>
      </c>
      <c r="E16" s="8">
        <v>11</v>
      </c>
      <c r="F16" s="8">
        <f t="shared" si="1"/>
        <v>0.9253737975161628</v>
      </c>
      <c r="G16" s="8">
        <v>0</v>
      </c>
      <c r="H16" s="8">
        <f t="shared" si="7"/>
        <v>0.9253737975161628</v>
      </c>
      <c r="I16" s="8">
        <v>15</v>
      </c>
      <c r="J16" s="9">
        <f t="shared" si="2"/>
        <v>24.349999999999994</v>
      </c>
      <c r="K16" s="8">
        <f t="shared" si="8"/>
        <v>0.7865677278887384</v>
      </c>
      <c r="L16" s="10">
        <f t="shared" si="3"/>
        <v>0.03447968122252004</v>
      </c>
      <c r="M16" s="8">
        <f t="shared" si="4"/>
        <v>0.9774817228178319</v>
      </c>
      <c r="N16" s="8">
        <v>16</v>
      </c>
      <c r="O16" s="8">
        <v>4.2</v>
      </c>
      <c r="P16" s="8">
        <f t="shared" si="5"/>
        <v>3.7237398964488833</v>
      </c>
      <c r="Q16" s="15">
        <f t="shared" si="6"/>
        <v>0.2327337435280552</v>
      </c>
      <c r="R16" s="6"/>
      <c r="S16" s="6"/>
      <c r="T16" s="6"/>
      <c r="U16" s="6"/>
    </row>
    <row r="17" spans="1:21" ht="12" customHeight="1">
      <c r="A17" s="7">
        <v>1980</v>
      </c>
      <c r="B17" s="8">
        <f>'[1]SweetenersPerCap'!J22</f>
        <v>0.8244381405724424</v>
      </c>
      <c r="C17" s="8">
        <v>0</v>
      </c>
      <c r="D17" s="8">
        <f t="shared" si="0"/>
        <v>0.8244381405724424</v>
      </c>
      <c r="E17" s="8">
        <v>11</v>
      </c>
      <c r="F17" s="8">
        <f t="shared" si="1"/>
        <v>0.7337499451094737</v>
      </c>
      <c r="G17" s="8">
        <v>0</v>
      </c>
      <c r="H17" s="8">
        <f t="shared" si="7"/>
        <v>0.7337499451094737</v>
      </c>
      <c r="I17" s="8">
        <v>15</v>
      </c>
      <c r="J17" s="9">
        <f t="shared" si="2"/>
        <v>24.35000000000001</v>
      </c>
      <c r="K17" s="8">
        <f t="shared" si="8"/>
        <v>0.6236874533430526</v>
      </c>
      <c r="L17" s="10">
        <f t="shared" si="3"/>
        <v>0.027339723982161213</v>
      </c>
      <c r="M17" s="8">
        <f t="shared" si="4"/>
        <v>0.7750675050322793</v>
      </c>
      <c r="N17" s="8">
        <v>16</v>
      </c>
      <c r="O17" s="8">
        <v>4.2</v>
      </c>
      <c r="P17" s="8">
        <f t="shared" si="5"/>
        <v>2.952638114408683</v>
      </c>
      <c r="Q17" s="15">
        <f t="shared" si="6"/>
        <v>0.18453988215054268</v>
      </c>
      <c r="R17" s="6"/>
      <c r="S17" s="6"/>
      <c r="T17" s="6"/>
      <c r="U17" s="6"/>
    </row>
    <row r="18" spans="1:21" ht="12" customHeight="1">
      <c r="A18" s="11">
        <v>1981</v>
      </c>
      <c r="B18" s="33">
        <f>'[1]SweetenersPerCap'!J23</f>
        <v>0.8373411721732777</v>
      </c>
      <c r="C18" s="12">
        <v>0</v>
      </c>
      <c r="D18" s="12">
        <f t="shared" si="0"/>
        <v>0.8373411721732777</v>
      </c>
      <c r="E18" s="12">
        <v>11</v>
      </c>
      <c r="F18" s="12">
        <f t="shared" si="1"/>
        <v>0.7452336432342173</v>
      </c>
      <c r="G18" s="12">
        <v>0</v>
      </c>
      <c r="H18" s="33">
        <f t="shared" si="7"/>
        <v>0.7452336432342173</v>
      </c>
      <c r="I18" s="33">
        <v>15</v>
      </c>
      <c r="J18" s="13">
        <f t="shared" si="2"/>
        <v>24.35000000000001</v>
      </c>
      <c r="K18" s="33">
        <f t="shared" si="8"/>
        <v>0.6334485967490846</v>
      </c>
      <c r="L18" s="14">
        <f t="shared" si="3"/>
        <v>0.02776760972050782</v>
      </c>
      <c r="M18" s="12">
        <f t="shared" si="4"/>
        <v>0.7871978517715363</v>
      </c>
      <c r="N18" s="12">
        <v>16</v>
      </c>
      <c r="O18" s="12">
        <v>4.2</v>
      </c>
      <c r="P18" s="12">
        <f t="shared" si="5"/>
        <v>2.998848959129662</v>
      </c>
      <c r="Q18" s="16">
        <f t="shared" si="6"/>
        <v>0.18742805994560388</v>
      </c>
      <c r="R18" s="6"/>
      <c r="S18" s="6"/>
      <c r="T18" s="6"/>
      <c r="U18" s="6"/>
    </row>
    <row r="19" spans="1:21" ht="12" customHeight="1">
      <c r="A19" s="11">
        <v>1982</v>
      </c>
      <c r="B19" s="33">
        <f>'[1]SweetenersPerCap'!J24</f>
        <v>0.8965321205230244</v>
      </c>
      <c r="C19" s="12">
        <v>0</v>
      </c>
      <c r="D19" s="12">
        <f t="shared" si="0"/>
        <v>0.8965321205230244</v>
      </c>
      <c r="E19" s="12">
        <v>11</v>
      </c>
      <c r="F19" s="12">
        <f t="shared" si="1"/>
        <v>0.7979135872654918</v>
      </c>
      <c r="G19" s="12">
        <v>0</v>
      </c>
      <c r="H19" s="33">
        <f t="shared" si="7"/>
        <v>0.7979135872654918</v>
      </c>
      <c r="I19" s="33">
        <v>15</v>
      </c>
      <c r="J19" s="13">
        <f t="shared" si="2"/>
        <v>24.349999999999994</v>
      </c>
      <c r="K19" s="33">
        <f t="shared" si="8"/>
        <v>0.678226549175668</v>
      </c>
      <c r="L19" s="14">
        <f t="shared" si="3"/>
        <v>0.02973047886797449</v>
      </c>
      <c r="M19" s="12">
        <f t="shared" si="4"/>
        <v>0.8428442106676427</v>
      </c>
      <c r="N19" s="12">
        <v>16</v>
      </c>
      <c r="O19" s="12">
        <v>4.2</v>
      </c>
      <c r="P19" s="12">
        <f t="shared" si="5"/>
        <v>3.2108350882576864</v>
      </c>
      <c r="Q19" s="16">
        <f t="shared" si="6"/>
        <v>0.2006771930161054</v>
      </c>
      <c r="R19" s="6"/>
      <c r="S19" s="6"/>
      <c r="T19" s="6"/>
      <c r="U19" s="6"/>
    </row>
    <row r="20" spans="1:21" ht="12" customHeight="1">
      <c r="A20" s="11">
        <v>1983</v>
      </c>
      <c r="B20" s="33">
        <f>'[1]SweetenersPerCap'!J25</f>
        <v>0.9879645081026175</v>
      </c>
      <c r="C20" s="12">
        <v>0</v>
      </c>
      <c r="D20" s="12">
        <f t="shared" si="0"/>
        <v>0.9879645081026175</v>
      </c>
      <c r="E20" s="12">
        <v>11</v>
      </c>
      <c r="F20" s="12">
        <f t="shared" si="1"/>
        <v>0.8792884122113296</v>
      </c>
      <c r="G20" s="12">
        <v>0</v>
      </c>
      <c r="H20" s="33">
        <f t="shared" si="7"/>
        <v>0.8792884122113296</v>
      </c>
      <c r="I20" s="33">
        <v>15</v>
      </c>
      <c r="J20" s="13">
        <f t="shared" si="2"/>
        <v>24.35000000000001</v>
      </c>
      <c r="K20" s="33">
        <f t="shared" si="8"/>
        <v>0.7473951503796301</v>
      </c>
      <c r="L20" s="14">
        <f t="shared" si="3"/>
        <v>0.03276252713992899</v>
      </c>
      <c r="M20" s="12">
        <f t="shared" si="4"/>
        <v>0.9288012631534169</v>
      </c>
      <c r="N20" s="12">
        <v>16</v>
      </c>
      <c r="O20" s="12">
        <v>4.2</v>
      </c>
      <c r="P20" s="12">
        <f t="shared" si="5"/>
        <v>3.538290526298731</v>
      </c>
      <c r="Q20" s="16">
        <f t="shared" si="6"/>
        <v>0.2211431578936707</v>
      </c>
      <c r="R20" s="6"/>
      <c r="S20" s="6"/>
      <c r="T20" s="6"/>
      <c r="U20" s="6"/>
    </row>
    <row r="21" spans="1:21" ht="12" customHeight="1">
      <c r="A21" s="11">
        <v>1984</v>
      </c>
      <c r="B21" s="33">
        <f>'[1]SweetenersPerCap'!J26</f>
        <v>0.914113933690998</v>
      </c>
      <c r="C21" s="12">
        <v>0</v>
      </c>
      <c r="D21" s="12">
        <f t="shared" si="0"/>
        <v>0.914113933690998</v>
      </c>
      <c r="E21" s="12">
        <v>11</v>
      </c>
      <c r="F21" s="12">
        <f t="shared" si="1"/>
        <v>0.8135614009849883</v>
      </c>
      <c r="G21" s="12">
        <v>0</v>
      </c>
      <c r="H21" s="33">
        <f t="shared" si="7"/>
        <v>0.8135614009849883</v>
      </c>
      <c r="I21" s="33">
        <v>15</v>
      </c>
      <c r="J21" s="13">
        <f t="shared" si="2"/>
        <v>24.349999999999994</v>
      </c>
      <c r="K21" s="33">
        <f t="shared" si="8"/>
        <v>0.69152719083724</v>
      </c>
      <c r="L21" s="14">
        <f t="shared" si="3"/>
        <v>0.03031352069423518</v>
      </c>
      <c r="M21" s="12">
        <f t="shared" si="4"/>
        <v>0.8593731549212202</v>
      </c>
      <c r="N21" s="12">
        <v>16</v>
      </c>
      <c r="O21" s="12">
        <v>4.2</v>
      </c>
      <c r="P21" s="12">
        <f t="shared" si="5"/>
        <v>3.2738024949379816</v>
      </c>
      <c r="Q21" s="16">
        <f t="shared" si="6"/>
        <v>0.20461265593362385</v>
      </c>
      <c r="R21" s="6"/>
      <c r="S21" s="6"/>
      <c r="T21" s="6"/>
      <c r="U21" s="6"/>
    </row>
    <row r="22" spans="1:21" ht="12" customHeight="1">
      <c r="A22" s="11">
        <v>1985</v>
      </c>
      <c r="B22" s="33">
        <f>'[1]SweetenersPerCap'!J27</f>
        <v>0.8760619962594248</v>
      </c>
      <c r="C22" s="12">
        <v>0</v>
      </c>
      <c r="D22" s="12">
        <f t="shared" si="0"/>
        <v>0.8760619962594248</v>
      </c>
      <c r="E22" s="12">
        <v>11</v>
      </c>
      <c r="F22" s="12">
        <f t="shared" si="1"/>
        <v>0.7796951766708881</v>
      </c>
      <c r="G22" s="12">
        <v>0</v>
      </c>
      <c r="H22" s="33">
        <f t="shared" si="7"/>
        <v>0.7796951766708881</v>
      </c>
      <c r="I22" s="33">
        <v>15</v>
      </c>
      <c r="J22" s="13">
        <f t="shared" si="2"/>
        <v>24.349999999999994</v>
      </c>
      <c r="K22" s="33">
        <f t="shared" si="8"/>
        <v>0.6627409001702549</v>
      </c>
      <c r="L22" s="14">
        <f t="shared" si="3"/>
        <v>0.029051655897874187</v>
      </c>
      <c r="M22" s="12">
        <f t="shared" si="4"/>
        <v>0.8235999188767843</v>
      </c>
      <c r="N22" s="12">
        <v>16</v>
      </c>
      <c r="O22" s="12">
        <v>4.2</v>
      </c>
      <c r="P22" s="12">
        <f t="shared" si="5"/>
        <v>3.137523500482988</v>
      </c>
      <c r="Q22" s="16">
        <f t="shared" si="6"/>
        <v>0.19609521878018674</v>
      </c>
      <c r="R22" s="6"/>
      <c r="S22" s="6"/>
      <c r="T22" s="6"/>
      <c r="U22" s="6"/>
    </row>
    <row r="23" spans="1:21" ht="12" customHeight="1">
      <c r="A23" s="7">
        <v>1986</v>
      </c>
      <c r="B23" s="8">
        <f>'[1]SweetenersPerCap'!J28</f>
        <v>1.0050321835354932</v>
      </c>
      <c r="C23" s="8">
        <v>0</v>
      </c>
      <c r="D23" s="8">
        <f t="shared" si="0"/>
        <v>1.0050321835354932</v>
      </c>
      <c r="E23" s="8">
        <v>11</v>
      </c>
      <c r="F23" s="8">
        <f t="shared" si="1"/>
        <v>0.8944786433465889</v>
      </c>
      <c r="G23" s="8">
        <v>0</v>
      </c>
      <c r="H23" s="8">
        <f t="shared" si="7"/>
        <v>0.8944786433465889</v>
      </c>
      <c r="I23" s="8">
        <v>15</v>
      </c>
      <c r="J23" s="9">
        <f t="shared" si="2"/>
        <v>24.349999999999994</v>
      </c>
      <c r="K23" s="8">
        <f t="shared" si="8"/>
        <v>0.7603068468446006</v>
      </c>
      <c r="L23" s="10">
        <f t="shared" si="3"/>
        <v>0.03332851931373591</v>
      </c>
      <c r="M23" s="8">
        <f t="shared" si="4"/>
        <v>0.9448468582847562</v>
      </c>
      <c r="N23" s="8">
        <v>16</v>
      </c>
      <c r="O23" s="8">
        <v>4.2</v>
      </c>
      <c r="P23" s="8">
        <f t="shared" si="5"/>
        <v>3.5994166029895474</v>
      </c>
      <c r="Q23" s="15">
        <f t="shared" si="6"/>
        <v>0.2249635376868467</v>
      </c>
      <c r="R23" s="6"/>
      <c r="S23" s="6"/>
      <c r="T23" s="6"/>
      <c r="U23" s="6"/>
    </row>
    <row r="24" spans="1:21" ht="12" customHeight="1">
      <c r="A24" s="7">
        <v>1987</v>
      </c>
      <c r="B24" s="8">
        <f>'[1]SweetenersPerCap'!J29</f>
        <v>0.8555251149074974</v>
      </c>
      <c r="C24" s="8">
        <v>0</v>
      </c>
      <c r="D24" s="8">
        <f t="shared" si="0"/>
        <v>0.8555251149074974</v>
      </c>
      <c r="E24" s="8">
        <v>11</v>
      </c>
      <c r="F24" s="8">
        <f t="shared" si="1"/>
        <v>0.7614173522676727</v>
      </c>
      <c r="G24" s="8">
        <v>0</v>
      </c>
      <c r="H24" s="8">
        <f t="shared" si="7"/>
        <v>0.7614173522676727</v>
      </c>
      <c r="I24" s="8">
        <v>15</v>
      </c>
      <c r="J24" s="9">
        <f t="shared" si="2"/>
        <v>24.349999999999994</v>
      </c>
      <c r="K24" s="8">
        <f t="shared" si="8"/>
        <v>0.6472047494275218</v>
      </c>
      <c r="L24" s="10">
        <f t="shared" si="3"/>
        <v>0.028370619152987258</v>
      </c>
      <c r="M24" s="8">
        <f t="shared" si="4"/>
        <v>0.8042928676776122</v>
      </c>
      <c r="N24" s="8">
        <v>16</v>
      </c>
      <c r="O24" s="8">
        <v>4.2</v>
      </c>
      <c r="P24" s="8">
        <f t="shared" si="5"/>
        <v>3.0639728292480464</v>
      </c>
      <c r="Q24" s="15">
        <f t="shared" si="6"/>
        <v>0.1914983018280029</v>
      </c>
      <c r="R24" s="6"/>
      <c r="S24" s="6"/>
      <c r="T24" s="6"/>
      <c r="U24" s="6"/>
    </row>
    <row r="25" spans="1:21" ht="12" customHeight="1">
      <c r="A25" s="7">
        <v>1988</v>
      </c>
      <c r="B25" s="8">
        <f>'[1]SweetenersPerCap'!J30</f>
        <v>0.8194232331106314</v>
      </c>
      <c r="C25" s="8">
        <v>0</v>
      </c>
      <c r="D25" s="8">
        <f t="shared" si="0"/>
        <v>0.8194232331106314</v>
      </c>
      <c r="E25" s="8">
        <v>11</v>
      </c>
      <c r="F25" s="8">
        <f t="shared" si="1"/>
        <v>0.7292866774684619</v>
      </c>
      <c r="G25" s="8">
        <v>0</v>
      </c>
      <c r="H25" s="8">
        <f t="shared" si="7"/>
        <v>0.7292866774684619</v>
      </c>
      <c r="I25" s="8">
        <v>15</v>
      </c>
      <c r="J25" s="9">
        <f t="shared" si="2"/>
        <v>24.35000000000001</v>
      </c>
      <c r="K25" s="8">
        <f t="shared" si="8"/>
        <v>0.6198936758481925</v>
      </c>
      <c r="L25" s="10">
        <f t="shared" si="3"/>
        <v>0.027173421407044058</v>
      </c>
      <c r="M25" s="8">
        <f t="shared" si="4"/>
        <v>0.7703529101789955</v>
      </c>
      <c r="N25" s="8">
        <v>16</v>
      </c>
      <c r="O25" s="8">
        <v>4.2</v>
      </c>
      <c r="P25" s="8">
        <f t="shared" si="5"/>
        <v>2.93467775306284</v>
      </c>
      <c r="Q25" s="15">
        <f t="shared" si="6"/>
        <v>0.1834173595664275</v>
      </c>
      <c r="R25" s="6"/>
      <c r="S25" s="6"/>
      <c r="T25" s="6"/>
      <c r="U25" s="6"/>
    </row>
    <row r="26" spans="1:21" ht="12" customHeight="1">
      <c r="A26" s="7">
        <v>1989</v>
      </c>
      <c r="B26" s="8">
        <f>'[1]SweetenersPerCap'!J31</f>
        <v>0.664711375281982</v>
      </c>
      <c r="C26" s="8">
        <v>0</v>
      </c>
      <c r="D26" s="8">
        <f t="shared" si="0"/>
        <v>0.664711375281982</v>
      </c>
      <c r="E26" s="8">
        <v>11</v>
      </c>
      <c r="F26" s="8">
        <f t="shared" si="1"/>
        <v>0.591593124000964</v>
      </c>
      <c r="G26" s="8">
        <v>0</v>
      </c>
      <c r="H26" s="8">
        <f t="shared" si="7"/>
        <v>0.591593124000964</v>
      </c>
      <c r="I26" s="8">
        <v>15</v>
      </c>
      <c r="J26" s="9">
        <f t="shared" si="2"/>
        <v>24.35000000000001</v>
      </c>
      <c r="K26" s="8">
        <f t="shared" si="8"/>
        <v>0.5028541554008193</v>
      </c>
      <c r="L26" s="10">
        <f t="shared" si="3"/>
        <v>0.022042921880583863</v>
      </c>
      <c r="M26" s="8">
        <f t="shared" si="4"/>
        <v>0.6249058138536122</v>
      </c>
      <c r="N26" s="8">
        <v>16</v>
      </c>
      <c r="O26" s="8">
        <v>4.2</v>
      </c>
      <c r="P26" s="8">
        <f t="shared" si="5"/>
        <v>2.380593576585189</v>
      </c>
      <c r="Q26" s="15">
        <f t="shared" si="6"/>
        <v>0.14878709853657432</v>
      </c>
      <c r="R26" s="6"/>
      <c r="S26" s="6"/>
      <c r="T26" s="6"/>
      <c r="U26" s="6"/>
    </row>
    <row r="27" spans="1:21" ht="12" customHeight="1">
      <c r="A27" s="7">
        <v>1990</v>
      </c>
      <c r="B27" s="8">
        <f>'[1]SweetenersPerCap'!J32</f>
        <v>0.6893023659480755</v>
      </c>
      <c r="C27" s="8">
        <v>0</v>
      </c>
      <c r="D27" s="8">
        <f t="shared" si="0"/>
        <v>0.6893023659480755</v>
      </c>
      <c r="E27" s="8">
        <v>11</v>
      </c>
      <c r="F27" s="8">
        <f t="shared" si="1"/>
        <v>0.6134791056937872</v>
      </c>
      <c r="G27" s="8">
        <v>0</v>
      </c>
      <c r="H27" s="8">
        <f t="shared" si="7"/>
        <v>0.6134791056937872</v>
      </c>
      <c r="I27" s="8">
        <v>15</v>
      </c>
      <c r="J27" s="9">
        <f t="shared" si="2"/>
        <v>24.35000000000001</v>
      </c>
      <c r="K27" s="8">
        <f t="shared" si="8"/>
        <v>0.521457239839719</v>
      </c>
      <c r="L27" s="10">
        <f t="shared" si="3"/>
        <v>0.022858399554617822</v>
      </c>
      <c r="M27" s="8">
        <f t="shared" si="4"/>
        <v>0.6480241981736379</v>
      </c>
      <c r="N27" s="8">
        <v>16</v>
      </c>
      <c r="O27" s="8">
        <v>4.2</v>
      </c>
      <c r="P27" s="8">
        <f t="shared" si="5"/>
        <v>2.468663612090049</v>
      </c>
      <c r="Q27" s="15">
        <f t="shared" si="6"/>
        <v>0.15429147575562807</v>
      </c>
      <c r="R27" s="6"/>
      <c r="S27" s="6"/>
      <c r="T27" s="6"/>
      <c r="U27" s="6"/>
    </row>
    <row r="28" spans="1:21" ht="12" customHeight="1">
      <c r="A28" s="11">
        <v>1991</v>
      </c>
      <c r="B28" s="33">
        <f>'[1]SweetenersPerCap'!J33</f>
        <v>0.7285803747846923</v>
      </c>
      <c r="C28" s="12">
        <v>0</v>
      </c>
      <c r="D28" s="12">
        <f t="shared" si="0"/>
        <v>0.7285803747846923</v>
      </c>
      <c r="E28" s="12">
        <v>11</v>
      </c>
      <c r="F28" s="12">
        <f t="shared" si="1"/>
        <v>0.6484365335583762</v>
      </c>
      <c r="G28" s="12">
        <v>0</v>
      </c>
      <c r="H28" s="33">
        <f t="shared" si="7"/>
        <v>0.6484365335583762</v>
      </c>
      <c r="I28" s="33">
        <v>15</v>
      </c>
      <c r="J28" s="13">
        <f t="shared" si="2"/>
        <v>24.35000000000001</v>
      </c>
      <c r="K28" s="33">
        <f t="shared" si="8"/>
        <v>0.5511710535246197</v>
      </c>
      <c r="L28" s="14">
        <f t="shared" si="3"/>
        <v>0.024160922894229903</v>
      </c>
      <c r="M28" s="12">
        <f t="shared" si="4"/>
        <v>0.6849500835899707</v>
      </c>
      <c r="N28" s="12">
        <v>16</v>
      </c>
      <c r="O28" s="12">
        <v>4.2</v>
      </c>
      <c r="P28" s="12">
        <f t="shared" si="5"/>
        <v>2.609333651771317</v>
      </c>
      <c r="Q28" s="16">
        <f t="shared" si="6"/>
        <v>0.1630833532357073</v>
      </c>
      <c r="R28" s="6"/>
      <c r="S28" s="6"/>
      <c r="T28" s="6"/>
      <c r="U28" s="6"/>
    </row>
    <row r="29" spans="1:21" ht="12" customHeight="1">
      <c r="A29" s="11">
        <v>1992</v>
      </c>
      <c r="B29" s="33">
        <f>'[1]SweetenersPerCap'!J34</f>
        <v>0.7383046656230663</v>
      </c>
      <c r="C29" s="12">
        <v>0</v>
      </c>
      <c r="D29" s="12">
        <f t="shared" si="0"/>
        <v>0.7383046656230663</v>
      </c>
      <c r="E29" s="12">
        <v>11</v>
      </c>
      <c r="F29" s="12">
        <f t="shared" si="1"/>
        <v>0.657091152404529</v>
      </c>
      <c r="G29" s="12">
        <v>0</v>
      </c>
      <c r="H29" s="33">
        <f t="shared" si="7"/>
        <v>0.657091152404529</v>
      </c>
      <c r="I29" s="33">
        <v>15</v>
      </c>
      <c r="J29" s="13">
        <f t="shared" si="2"/>
        <v>24.35000000000001</v>
      </c>
      <c r="K29" s="33">
        <f t="shared" si="8"/>
        <v>0.5585274795438496</v>
      </c>
      <c r="L29" s="14">
        <f t="shared" si="3"/>
        <v>0.02448339636356601</v>
      </c>
      <c r="M29" s="12">
        <f t="shared" si="4"/>
        <v>0.6940920452089147</v>
      </c>
      <c r="N29" s="12">
        <v>16</v>
      </c>
      <c r="O29" s="12">
        <v>4.2</v>
      </c>
      <c r="P29" s="12">
        <f t="shared" si="5"/>
        <v>2.6441601722244368</v>
      </c>
      <c r="Q29" s="16">
        <f t="shared" si="6"/>
        <v>0.1652600107640273</v>
      </c>
      <c r="R29" s="6"/>
      <c r="S29" s="6"/>
      <c r="T29" s="6"/>
      <c r="U29" s="6"/>
    </row>
    <row r="30" spans="1:21" ht="12" customHeight="1">
      <c r="A30" s="11">
        <v>1993</v>
      </c>
      <c r="B30" s="33">
        <f>'[1]SweetenersPerCap'!J35</f>
        <v>0.7895506231832473</v>
      </c>
      <c r="C30" s="12">
        <v>0</v>
      </c>
      <c r="D30" s="12">
        <f t="shared" si="0"/>
        <v>0.7895506231832473</v>
      </c>
      <c r="E30" s="12">
        <v>11</v>
      </c>
      <c r="F30" s="12">
        <f t="shared" si="1"/>
        <v>0.7027000546330902</v>
      </c>
      <c r="G30" s="12">
        <v>0</v>
      </c>
      <c r="H30" s="33">
        <f t="shared" si="7"/>
        <v>0.7027000546330902</v>
      </c>
      <c r="I30" s="33">
        <v>15</v>
      </c>
      <c r="J30" s="13">
        <f t="shared" si="2"/>
        <v>24.35000000000001</v>
      </c>
      <c r="K30" s="33">
        <f t="shared" si="8"/>
        <v>0.5972950464381266</v>
      </c>
      <c r="L30" s="14">
        <f t="shared" si="3"/>
        <v>0.02618279655619185</v>
      </c>
      <c r="M30" s="12">
        <f t="shared" si="4"/>
        <v>0.7422691909697609</v>
      </c>
      <c r="N30" s="12">
        <v>16</v>
      </c>
      <c r="O30" s="12">
        <v>4.2</v>
      </c>
      <c r="P30" s="12">
        <f t="shared" si="5"/>
        <v>2.8276921560752792</v>
      </c>
      <c r="Q30" s="16">
        <f t="shared" si="6"/>
        <v>0.17673075975470495</v>
      </c>
      <c r="R30" s="6"/>
      <c r="S30" s="6"/>
      <c r="T30" s="6"/>
      <c r="U30" s="6"/>
    </row>
    <row r="31" spans="1:21" ht="12" customHeight="1">
      <c r="A31" s="11">
        <v>1994</v>
      </c>
      <c r="B31" s="33">
        <f>'[1]SweetenersPerCap'!J36</f>
        <v>0.9541132907810779</v>
      </c>
      <c r="C31" s="12">
        <v>0</v>
      </c>
      <c r="D31" s="12">
        <f t="shared" si="0"/>
        <v>0.9541132907810779</v>
      </c>
      <c r="E31" s="12">
        <v>11</v>
      </c>
      <c r="F31" s="12">
        <f t="shared" si="1"/>
        <v>0.8491608287951593</v>
      </c>
      <c r="G31" s="12">
        <v>0</v>
      </c>
      <c r="H31" s="33">
        <f t="shared" si="7"/>
        <v>0.8491608287951593</v>
      </c>
      <c r="I31" s="33">
        <v>15</v>
      </c>
      <c r="J31" s="13">
        <f t="shared" si="2"/>
        <v>24.349999999999994</v>
      </c>
      <c r="K31" s="33">
        <f t="shared" si="8"/>
        <v>0.7217867044758854</v>
      </c>
      <c r="L31" s="14">
        <f t="shared" si="3"/>
        <v>0.03163996512771005</v>
      </c>
      <c r="M31" s="12">
        <f t="shared" si="4"/>
        <v>0.896977191388016</v>
      </c>
      <c r="N31" s="12">
        <v>16</v>
      </c>
      <c r="O31" s="12">
        <v>4.2</v>
      </c>
      <c r="P31" s="12">
        <f t="shared" si="5"/>
        <v>3.4170559671924416</v>
      </c>
      <c r="Q31" s="16">
        <f t="shared" si="6"/>
        <v>0.2135659979495276</v>
      </c>
      <c r="R31" s="6"/>
      <c r="S31" s="6"/>
      <c r="T31" s="6"/>
      <c r="U31" s="6"/>
    </row>
    <row r="32" spans="1:21" ht="12" customHeight="1">
      <c r="A32" s="11">
        <v>1995</v>
      </c>
      <c r="B32" s="33">
        <f>'[1]SweetenersPerCap'!J37</f>
        <v>0.9009726860491526</v>
      </c>
      <c r="C32" s="12">
        <v>0</v>
      </c>
      <c r="D32" s="12">
        <f t="shared" si="0"/>
        <v>0.9009726860491526</v>
      </c>
      <c r="E32" s="12">
        <v>11</v>
      </c>
      <c r="F32" s="12">
        <f t="shared" si="1"/>
        <v>0.8018656905837458</v>
      </c>
      <c r="G32" s="12">
        <v>0</v>
      </c>
      <c r="H32" s="33">
        <f t="shared" si="7"/>
        <v>0.8018656905837458</v>
      </c>
      <c r="I32" s="33">
        <v>15</v>
      </c>
      <c r="J32" s="13">
        <f t="shared" si="2"/>
        <v>24.35000000000001</v>
      </c>
      <c r="K32" s="33">
        <f t="shared" si="8"/>
        <v>0.6815858369961839</v>
      </c>
      <c r="L32" s="14">
        <f t="shared" si="3"/>
        <v>0.029877735320380665</v>
      </c>
      <c r="M32" s="12">
        <f t="shared" si="4"/>
        <v>0.8470188574651316</v>
      </c>
      <c r="N32" s="12">
        <v>16</v>
      </c>
      <c r="O32" s="12">
        <v>4.2</v>
      </c>
      <c r="P32" s="12">
        <f t="shared" si="5"/>
        <v>3.226738504629073</v>
      </c>
      <c r="Q32" s="16">
        <f t="shared" si="6"/>
        <v>0.20167115653931705</v>
      </c>
      <c r="R32" s="6"/>
      <c r="S32" s="6"/>
      <c r="T32" s="6"/>
      <c r="U32" s="6"/>
    </row>
    <row r="33" spans="1:21" ht="12" customHeight="1">
      <c r="A33" s="7">
        <v>1996</v>
      </c>
      <c r="B33" s="8">
        <f>'[1]SweetenersPerCap'!J38</f>
        <v>0.9699484139439976</v>
      </c>
      <c r="C33" s="8">
        <v>0</v>
      </c>
      <c r="D33" s="8">
        <f t="shared" si="0"/>
        <v>0.9699484139439976</v>
      </c>
      <c r="E33" s="8">
        <v>11</v>
      </c>
      <c r="F33" s="8">
        <f t="shared" si="1"/>
        <v>0.8632540884101578</v>
      </c>
      <c r="G33" s="8">
        <v>0</v>
      </c>
      <c r="H33" s="8">
        <f t="shared" si="7"/>
        <v>0.8632540884101578</v>
      </c>
      <c r="I33" s="8">
        <v>15</v>
      </c>
      <c r="J33" s="9">
        <f t="shared" si="2"/>
        <v>24.349999999999994</v>
      </c>
      <c r="K33" s="8">
        <f t="shared" si="8"/>
        <v>0.7337659751486342</v>
      </c>
      <c r="L33" s="10">
        <f t="shared" si="3"/>
        <v>0.03216508384213191</v>
      </c>
      <c r="M33" s="8">
        <f t="shared" si="4"/>
        <v>0.9118640443825186</v>
      </c>
      <c r="N33" s="8">
        <v>16</v>
      </c>
      <c r="O33" s="8">
        <v>4.2</v>
      </c>
      <c r="P33" s="8">
        <f t="shared" si="5"/>
        <v>3.47376778812388</v>
      </c>
      <c r="Q33" s="15">
        <f t="shared" si="6"/>
        <v>0.2171104867577425</v>
      </c>
      <c r="R33" s="6"/>
      <c r="S33" s="6"/>
      <c r="T33" s="6"/>
      <c r="U33" s="6"/>
    </row>
    <row r="34" spans="1:21" ht="12" customHeight="1">
      <c r="A34" s="7">
        <v>1997</v>
      </c>
      <c r="B34" s="8">
        <f>'[1]SweetenersPerCap'!J39</f>
        <v>0.9476709987081696</v>
      </c>
      <c r="C34" s="8">
        <v>0</v>
      </c>
      <c r="D34" s="8">
        <f t="shared" si="0"/>
        <v>0.9476709987081696</v>
      </c>
      <c r="E34" s="8">
        <v>11</v>
      </c>
      <c r="F34" s="8">
        <f t="shared" si="1"/>
        <v>0.843427188850271</v>
      </c>
      <c r="G34" s="8">
        <v>0</v>
      </c>
      <c r="H34" s="8">
        <f t="shared" si="7"/>
        <v>0.843427188850271</v>
      </c>
      <c r="I34" s="8">
        <v>15</v>
      </c>
      <c r="J34" s="9">
        <f t="shared" si="2"/>
        <v>24.35000000000001</v>
      </c>
      <c r="K34" s="8">
        <f t="shared" si="8"/>
        <v>0.7169131105227303</v>
      </c>
      <c r="L34" s="10">
        <f t="shared" si="3"/>
        <v>0.03142632813250325</v>
      </c>
      <c r="M34" s="8">
        <f t="shared" si="4"/>
        <v>0.8909206893924008</v>
      </c>
      <c r="N34" s="8">
        <v>16</v>
      </c>
      <c r="O34" s="8">
        <v>4.2</v>
      </c>
      <c r="P34" s="8">
        <f t="shared" si="5"/>
        <v>3.3939835786377173</v>
      </c>
      <c r="Q34" s="15">
        <f t="shared" si="6"/>
        <v>0.21212397366485733</v>
      </c>
      <c r="R34" s="6"/>
      <c r="S34" s="6"/>
      <c r="T34" s="6"/>
      <c r="U34" s="6"/>
    </row>
    <row r="35" spans="1:21" ht="12" customHeight="1">
      <c r="A35" s="7">
        <v>1998</v>
      </c>
      <c r="B35" s="8">
        <f>'[1]SweetenersPerCap'!J40</f>
        <v>0.938212711431773</v>
      </c>
      <c r="C35" s="8">
        <v>0</v>
      </c>
      <c r="D35" s="8">
        <f t="shared" si="0"/>
        <v>0.938212711431773</v>
      </c>
      <c r="E35" s="8">
        <v>11</v>
      </c>
      <c r="F35" s="8">
        <f t="shared" si="1"/>
        <v>0.835009313174278</v>
      </c>
      <c r="G35" s="8">
        <v>0</v>
      </c>
      <c r="H35" s="8">
        <f t="shared" si="7"/>
        <v>0.835009313174278</v>
      </c>
      <c r="I35" s="8">
        <v>15</v>
      </c>
      <c r="J35" s="9">
        <f t="shared" si="2"/>
        <v>24.35000000000001</v>
      </c>
      <c r="K35" s="8">
        <f t="shared" si="8"/>
        <v>0.7097579161981362</v>
      </c>
      <c r="L35" s="10">
        <f t="shared" si="3"/>
        <v>0.031112675778548437</v>
      </c>
      <c r="M35" s="8">
        <f t="shared" si="4"/>
        <v>0.8820288019839588</v>
      </c>
      <c r="N35" s="8">
        <v>16</v>
      </c>
      <c r="O35" s="8">
        <v>4.2</v>
      </c>
      <c r="P35" s="8">
        <f t="shared" si="5"/>
        <v>3.3601097218436524</v>
      </c>
      <c r="Q35" s="15">
        <f t="shared" si="6"/>
        <v>0.21000685761522828</v>
      </c>
      <c r="R35" s="6"/>
      <c r="S35" s="6"/>
      <c r="T35" s="6"/>
      <c r="U35" s="6"/>
    </row>
    <row r="36" spans="1:21" ht="12" customHeight="1">
      <c r="A36" s="7">
        <v>1999</v>
      </c>
      <c r="B36" s="8">
        <f>'[1]SweetenersPerCap'!J41</f>
        <v>1.0560261752749887</v>
      </c>
      <c r="C36" s="8">
        <v>0</v>
      </c>
      <c r="D36" s="8">
        <f t="shared" si="0"/>
        <v>1.0560261752749887</v>
      </c>
      <c r="E36" s="8">
        <v>11</v>
      </c>
      <c r="F36" s="8">
        <f t="shared" si="1"/>
        <v>0.93986329599474</v>
      </c>
      <c r="G36" s="8">
        <v>0</v>
      </c>
      <c r="H36" s="8">
        <f t="shared" si="7"/>
        <v>0.93986329599474</v>
      </c>
      <c r="I36" s="8">
        <v>15</v>
      </c>
      <c r="J36" s="9">
        <f t="shared" si="2"/>
        <v>24.349999999999994</v>
      </c>
      <c r="K36" s="8">
        <f t="shared" si="8"/>
        <v>0.798883801595529</v>
      </c>
      <c r="L36" s="10">
        <f t="shared" si="3"/>
        <v>0.03501956390555743</v>
      </c>
      <c r="M36" s="8">
        <f t="shared" si="4"/>
        <v>0.9927871269406003</v>
      </c>
      <c r="N36" s="8">
        <v>16</v>
      </c>
      <c r="O36" s="8">
        <v>4.2</v>
      </c>
      <c r="P36" s="8">
        <f t="shared" si="5"/>
        <v>3.7820461978689535</v>
      </c>
      <c r="Q36" s="15">
        <f t="shared" si="6"/>
        <v>0.2363778873668096</v>
      </c>
      <c r="R36" s="6"/>
      <c r="S36" s="6"/>
      <c r="T36" s="6"/>
      <c r="U36" s="6"/>
    </row>
    <row r="37" spans="1:21" ht="12" customHeight="1">
      <c r="A37" s="7">
        <v>2000</v>
      </c>
      <c r="B37" s="8">
        <f>'[1]SweetenersPerCap'!J42</f>
        <v>1.1114911443194362</v>
      </c>
      <c r="C37" s="8">
        <v>0</v>
      </c>
      <c r="D37" s="8">
        <f t="shared" si="0"/>
        <v>1.1114911443194362</v>
      </c>
      <c r="E37" s="8">
        <v>11</v>
      </c>
      <c r="F37" s="8">
        <f t="shared" si="1"/>
        <v>0.9892271184442982</v>
      </c>
      <c r="G37" s="8">
        <v>0</v>
      </c>
      <c r="H37" s="8">
        <f t="shared" si="7"/>
        <v>0.9892271184442982</v>
      </c>
      <c r="I37" s="8">
        <v>15</v>
      </c>
      <c r="J37" s="9">
        <f t="shared" si="2"/>
        <v>24.349999999999994</v>
      </c>
      <c r="K37" s="8">
        <f t="shared" si="8"/>
        <v>0.8408430506776535</v>
      </c>
      <c r="L37" s="10">
        <f t="shared" si="3"/>
        <v>0.036858873454362895</v>
      </c>
      <c r="M37" s="8">
        <f t="shared" si="4"/>
        <v>1.0449306329944608</v>
      </c>
      <c r="N37" s="8">
        <v>16</v>
      </c>
      <c r="O37" s="8">
        <v>4.2</v>
      </c>
      <c r="P37" s="8">
        <f t="shared" si="5"/>
        <v>3.9806881256931836</v>
      </c>
      <c r="Q37" s="15">
        <f t="shared" si="6"/>
        <v>0.24879300785582398</v>
      </c>
      <c r="R37" s="6"/>
      <c r="S37" s="6"/>
      <c r="T37" s="6"/>
      <c r="U37" s="6"/>
    </row>
    <row r="38" spans="1:21" ht="12" customHeight="1">
      <c r="A38" s="11">
        <v>2001</v>
      </c>
      <c r="B38" s="33">
        <f>'[1]SweetenersPerCap'!J43</f>
        <v>0.9396659798422986</v>
      </c>
      <c r="C38" s="12">
        <v>0</v>
      </c>
      <c r="D38" s="12">
        <f t="shared" si="0"/>
        <v>0.9396659798422986</v>
      </c>
      <c r="E38" s="12">
        <v>11</v>
      </c>
      <c r="F38" s="12">
        <f t="shared" si="1"/>
        <v>0.8363027220596457</v>
      </c>
      <c r="G38" s="12">
        <v>0</v>
      </c>
      <c r="H38" s="33">
        <f t="shared" si="7"/>
        <v>0.8363027220596457</v>
      </c>
      <c r="I38" s="33">
        <v>15</v>
      </c>
      <c r="J38" s="13">
        <f t="shared" si="2"/>
        <v>24.35000000000001</v>
      </c>
      <c r="K38" s="33">
        <f t="shared" si="8"/>
        <v>0.7108573137506988</v>
      </c>
      <c r="L38" s="14">
        <f t="shared" si="3"/>
        <v>0.03116086854797584</v>
      </c>
      <c r="M38" s="12">
        <f t="shared" si="4"/>
        <v>0.883395042900841</v>
      </c>
      <c r="N38" s="12">
        <v>16</v>
      </c>
      <c r="O38" s="12">
        <v>4.2</v>
      </c>
      <c r="P38" s="12">
        <f t="shared" si="5"/>
        <v>3.365314449146061</v>
      </c>
      <c r="Q38" s="16">
        <f t="shared" si="6"/>
        <v>0.2103321530716288</v>
      </c>
      <c r="R38" s="6"/>
      <c r="S38" s="6"/>
      <c r="T38" s="6"/>
      <c r="U38" s="6"/>
    </row>
    <row r="39" spans="1:21" ht="12" customHeight="1">
      <c r="A39" s="11">
        <v>2002</v>
      </c>
      <c r="B39" s="33">
        <f>'[1]SweetenersPerCap'!J44</f>
        <v>1.0629455984736222</v>
      </c>
      <c r="C39" s="12">
        <v>0</v>
      </c>
      <c r="D39" s="12">
        <f t="shared" si="0"/>
        <v>1.0629455984736222</v>
      </c>
      <c r="E39" s="12">
        <v>11</v>
      </c>
      <c r="F39" s="12">
        <f t="shared" si="1"/>
        <v>0.9460215826415238</v>
      </c>
      <c r="G39" s="12">
        <v>0</v>
      </c>
      <c r="H39" s="33">
        <f t="shared" si="7"/>
        <v>0.9460215826415238</v>
      </c>
      <c r="I39" s="33">
        <v>15</v>
      </c>
      <c r="J39" s="13">
        <f t="shared" si="2"/>
        <v>24.349999999999994</v>
      </c>
      <c r="K39" s="33">
        <f t="shared" si="8"/>
        <v>0.8041183452452952</v>
      </c>
      <c r="L39" s="14">
        <f t="shared" si="3"/>
        <v>0.035249023353218424</v>
      </c>
      <c r="M39" s="12">
        <f t="shared" si="4"/>
        <v>0.9992921875520657</v>
      </c>
      <c r="N39" s="12">
        <v>16</v>
      </c>
      <c r="O39" s="12">
        <v>4.2</v>
      </c>
      <c r="P39" s="12">
        <f t="shared" si="5"/>
        <v>3.8068273811507263</v>
      </c>
      <c r="Q39" s="16">
        <f t="shared" si="6"/>
        <v>0.2379267113219204</v>
      </c>
      <c r="R39" s="6"/>
      <c r="S39" s="6"/>
      <c r="T39" s="6"/>
      <c r="U39" s="6"/>
    </row>
    <row r="40" spans="1:21" ht="12" customHeight="1">
      <c r="A40" s="11">
        <v>2003</v>
      </c>
      <c r="B40" s="33">
        <f>'[1]SweetenersPerCap'!J45</f>
        <v>1.0026061183264539</v>
      </c>
      <c r="C40" s="12">
        <v>0</v>
      </c>
      <c r="D40" s="12">
        <f t="shared" si="0"/>
        <v>1.0026061183264539</v>
      </c>
      <c r="E40" s="12">
        <v>11</v>
      </c>
      <c r="F40" s="12">
        <f t="shared" si="1"/>
        <v>0.892319445310544</v>
      </c>
      <c r="G40" s="12">
        <v>0</v>
      </c>
      <c r="H40" s="33">
        <f t="shared" si="7"/>
        <v>0.892319445310544</v>
      </c>
      <c r="I40" s="33">
        <v>15</v>
      </c>
      <c r="J40" s="13">
        <f t="shared" si="2"/>
        <v>24.349999999999994</v>
      </c>
      <c r="K40" s="33">
        <f t="shared" si="8"/>
        <v>0.7584715285139624</v>
      </c>
      <c r="L40" s="14">
        <f t="shared" si="3"/>
        <v>0.033248067003351776</v>
      </c>
      <c r="M40" s="12">
        <f t="shared" si="4"/>
        <v>0.9425660755115212</v>
      </c>
      <c r="N40" s="12">
        <v>16</v>
      </c>
      <c r="O40" s="12">
        <v>4.2</v>
      </c>
      <c r="P40" s="12">
        <f t="shared" si="5"/>
        <v>3.5907279067105566</v>
      </c>
      <c r="Q40" s="16">
        <f t="shared" si="6"/>
        <v>0.2244204941694098</v>
      </c>
      <c r="R40" s="6"/>
      <c r="S40" s="6"/>
      <c r="T40" s="6"/>
      <c r="U40" s="6"/>
    </row>
    <row r="41" spans="1:21" ht="12" customHeight="1">
      <c r="A41" s="11">
        <v>2004</v>
      </c>
      <c r="B41" s="33">
        <f>'[1]SweetenersPerCap'!J46</f>
        <v>0.8873281524957074</v>
      </c>
      <c r="C41" s="12">
        <v>0</v>
      </c>
      <c r="D41" s="12">
        <f t="shared" si="0"/>
        <v>0.8873281524957074</v>
      </c>
      <c r="E41" s="12">
        <v>11</v>
      </c>
      <c r="F41" s="12">
        <f t="shared" si="1"/>
        <v>0.7897220557211796</v>
      </c>
      <c r="G41" s="12">
        <v>0</v>
      </c>
      <c r="H41" s="33">
        <f t="shared" si="7"/>
        <v>0.7897220557211796</v>
      </c>
      <c r="I41" s="33">
        <v>15</v>
      </c>
      <c r="J41" s="13">
        <f t="shared" si="2"/>
        <v>24.35000000000001</v>
      </c>
      <c r="K41" s="33">
        <f t="shared" si="8"/>
        <v>0.6712637473630026</v>
      </c>
      <c r="L41" s="14">
        <f t="shared" si="3"/>
        <v>0.029425260158378198</v>
      </c>
      <c r="M41" s="12">
        <f t="shared" si="4"/>
        <v>0.8341914128599427</v>
      </c>
      <c r="N41" s="12">
        <v>16</v>
      </c>
      <c r="O41" s="12">
        <v>4.2</v>
      </c>
      <c r="P41" s="12">
        <f t="shared" si="5"/>
        <v>3.177872048990258</v>
      </c>
      <c r="Q41" s="16">
        <f t="shared" si="6"/>
        <v>0.19861700306189112</v>
      </c>
      <c r="R41" s="6"/>
      <c r="S41" s="6"/>
      <c r="T41" s="6"/>
      <c r="U41" s="6"/>
    </row>
    <row r="42" spans="1:21" ht="12" customHeight="1">
      <c r="A42" s="11">
        <v>2005</v>
      </c>
      <c r="B42" s="33">
        <f>'[1]SweetenersPerCap'!J47</f>
        <v>1.0504875563981682</v>
      </c>
      <c r="C42" s="12">
        <v>0</v>
      </c>
      <c r="D42" s="12">
        <f t="shared" si="0"/>
        <v>1.0504875563981682</v>
      </c>
      <c r="E42" s="12">
        <v>11</v>
      </c>
      <c r="F42" s="12">
        <f t="shared" si="1"/>
        <v>0.9349339251943697</v>
      </c>
      <c r="G42" s="12">
        <v>0</v>
      </c>
      <c r="H42" s="33">
        <f t="shared" si="7"/>
        <v>0.9349339251943697</v>
      </c>
      <c r="I42" s="33">
        <v>15</v>
      </c>
      <c r="J42" s="13">
        <f t="shared" si="2"/>
        <v>24.349999999999994</v>
      </c>
      <c r="K42" s="33">
        <f t="shared" si="8"/>
        <v>0.7946938364152143</v>
      </c>
      <c r="L42" s="14">
        <f t="shared" si="3"/>
        <v>0.034835894199023096</v>
      </c>
      <c r="M42" s="12">
        <f t="shared" si="4"/>
        <v>0.9875801825952052</v>
      </c>
      <c r="N42" s="12">
        <v>16</v>
      </c>
      <c r="O42" s="12">
        <v>4.2</v>
      </c>
      <c r="P42" s="12">
        <f t="shared" si="5"/>
        <v>3.7622102194103055</v>
      </c>
      <c r="Q42" s="16">
        <f t="shared" si="6"/>
        <v>0.2351381387131441</v>
      </c>
      <c r="R42" s="6"/>
      <c r="S42" s="6"/>
      <c r="T42" s="6"/>
      <c r="U42" s="6"/>
    </row>
    <row r="43" spans="1:21" ht="12" customHeight="1">
      <c r="A43" s="7">
        <v>2006</v>
      </c>
      <c r="B43" s="56">
        <f>'[1]SweetenersPerCap'!J48</f>
        <v>1.166872512115619</v>
      </c>
      <c r="C43" s="8">
        <v>0</v>
      </c>
      <c r="D43" s="8">
        <f t="shared" si="0"/>
        <v>1.166872512115619</v>
      </c>
      <c r="E43" s="8">
        <v>11</v>
      </c>
      <c r="F43" s="8">
        <f t="shared" si="1"/>
        <v>1.038516535782901</v>
      </c>
      <c r="G43" s="8">
        <v>0</v>
      </c>
      <c r="H43" s="8">
        <f t="shared" si="7"/>
        <v>1.038516535782901</v>
      </c>
      <c r="I43" s="8">
        <v>15</v>
      </c>
      <c r="J43" s="9">
        <f t="shared" si="2"/>
        <v>24.349999999999994</v>
      </c>
      <c r="K43" s="8">
        <f t="shared" si="8"/>
        <v>0.8827390554154658</v>
      </c>
      <c r="L43" s="10">
        <f t="shared" si="3"/>
        <v>0.038695410648349186</v>
      </c>
      <c r="M43" s="8">
        <f t="shared" si="4"/>
        <v>1.0969955441753751</v>
      </c>
      <c r="N43" s="8">
        <v>16</v>
      </c>
      <c r="O43" s="8">
        <v>4.2</v>
      </c>
      <c r="P43" s="8">
        <f t="shared" si="5"/>
        <v>4.17903064447762</v>
      </c>
      <c r="Q43" s="15">
        <f t="shared" si="6"/>
        <v>0.26118941527985123</v>
      </c>
      <c r="R43" s="6"/>
      <c r="S43" s="6"/>
      <c r="T43" s="6"/>
      <c r="U43" s="6"/>
    </row>
    <row r="44" spans="1:21" ht="12" customHeight="1">
      <c r="A44" s="7">
        <v>2007</v>
      </c>
      <c r="B44" s="8">
        <f>'[1]SweetenersPerCap'!J49</f>
        <v>0.9325719368889112</v>
      </c>
      <c r="C44" s="8">
        <v>0</v>
      </c>
      <c r="D44" s="8">
        <f t="shared" si="0"/>
        <v>0.9325719368889112</v>
      </c>
      <c r="E44" s="8">
        <v>11</v>
      </c>
      <c r="F44" s="8">
        <f t="shared" si="1"/>
        <v>0.8299890238311309</v>
      </c>
      <c r="G44" s="8">
        <v>0</v>
      </c>
      <c r="H44" s="8">
        <f t="shared" si="7"/>
        <v>0.8299890238311309</v>
      </c>
      <c r="I44" s="8">
        <v>15</v>
      </c>
      <c r="J44" s="9">
        <f t="shared" si="2"/>
        <v>24.35000000000001</v>
      </c>
      <c r="K44" s="8">
        <f t="shared" si="8"/>
        <v>0.7054906702564613</v>
      </c>
      <c r="L44" s="10">
        <f t="shared" si="3"/>
        <v>0.030925618422201043</v>
      </c>
      <c r="M44" s="8">
        <f t="shared" si="4"/>
        <v>0.8767258194601885</v>
      </c>
      <c r="N44" s="8">
        <v>16</v>
      </c>
      <c r="O44" s="8">
        <v>4.2</v>
      </c>
      <c r="P44" s="8">
        <f t="shared" si="5"/>
        <v>3.339907883657861</v>
      </c>
      <c r="Q44" s="15">
        <f t="shared" si="6"/>
        <v>0.2087442427286163</v>
      </c>
      <c r="R44" s="6"/>
      <c r="S44" s="6"/>
      <c r="T44" s="6"/>
      <c r="U44" s="6"/>
    </row>
    <row r="45" spans="1:21" ht="12" customHeight="1">
      <c r="A45" s="7">
        <v>2008</v>
      </c>
      <c r="B45" s="8">
        <f>'[1]SweetenersPerCap'!J50</f>
        <v>0.9894256464566221</v>
      </c>
      <c r="C45" s="8">
        <v>0</v>
      </c>
      <c r="D45" s="8">
        <f t="shared" si="0"/>
        <v>0.9894256464566221</v>
      </c>
      <c r="E45" s="8">
        <v>11</v>
      </c>
      <c r="F45" s="8">
        <f t="shared" si="1"/>
        <v>0.8805888253463937</v>
      </c>
      <c r="G45" s="8">
        <v>0</v>
      </c>
      <c r="H45" s="8">
        <f t="shared" si="7"/>
        <v>0.8805888253463937</v>
      </c>
      <c r="I45" s="8">
        <v>15</v>
      </c>
      <c r="J45" s="9">
        <f t="shared" si="2"/>
        <v>24.35000000000001</v>
      </c>
      <c r="K45" s="8">
        <f t="shared" si="8"/>
        <v>0.7485005015444346</v>
      </c>
      <c r="L45" s="10">
        <f t="shared" si="3"/>
        <v>0.03281098088961905</v>
      </c>
      <c r="M45" s="8">
        <f t="shared" si="4"/>
        <v>0.9301749027302552</v>
      </c>
      <c r="N45" s="8">
        <v>16</v>
      </c>
      <c r="O45" s="8">
        <v>4.2</v>
      </c>
      <c r="P45" s="8">
        <f t="shared" si="5"/>
        <v>3.5435234389724006</v>
      </c>
      <c r="Q45" s="15">
        <f t="shared" si="6"/>
        <v>0.22147021493577504</v>
      </c>
      <c r="R45" s="6"/>
      <c r="S45" s="6"/>
      <c r="T45" s="6"/>
      <c r="U45" s="6"/>
    </row>
    <row r="46" spans="1:21" ht="12" customHeight="1">
      <c r="A46" s="7">
        <v>2009</v>
      </c>
      <c r="B46" s="8">
        <f>'[1]SweetenersPerCap'!J51</f>
        <v>0.91557162219685</v>
      </c>
      <c r="C46" s="8">
        <v>0</v>
      </c>
      <c r="D46" s="8">
        <f t="shared" si="0"/>
        <v>0.91557162219685</v>
      </c>
      <c r="E46" s="8">
        <v>11</v>
      </c>
      <c r="F46" s="8">
        <f t="shared" si="1"/>
        <v>0.8148587437551964</v>
      </c>
      <c r="G46" s="8">
        <v>0</v>
      </c>
      <c r="H46" s="8">
        <f t="shared" si="7"/>
        <v>0.8148587437551964</v>
      </c>
      <c r="I46" s="8">
        <v>15</v>
      </c>
      <c r="J46" s="9">
        <f t="shared" si="2"/>
        <v>24.35000000000001</v>
      </c>
      <c r="K46" s="8">
        <f t="shared" si="8"/>
        <v>0.6926299321919169</v>
      </c>
      <c r="L46" s="10">
        <f t="shared" si="3"/>
        <v>0.03036186004128951</v>
      </c>
      <c r="M46" s="8">
        <f t="shared" si="4"/>
        <v>0.8607435512405369</v>
      </c>
      <c r="N46" s="8">
        <v>16</v>
      </c>
      <c r="O46" s="8">
        <v>4.2</v>
      </c>
      <c r="P46" s="8">
        <f t="shared" si="5"/>
        <v>3.279023052344902</v>
      </c>
      <c r="Q46" s="15">
        <f t="shared" si="6"/>
        <v>0.2049389407715564</v>
      </c>
      <c r="R46" s="6"/>
      <c r="S46" s="6"/>
      <c r="T46" s="6"/>
      <c r="U46" s="6"/>
    </row>
    <row r="47" spans="1:17" ht="12" customHeight="1">
      <c r="A47" s="7">
        <v>2010</v>
      </c>
      <c r="B47" s="8">
        <f>'[1]SweetenersPerCap'!J52</f>
        <v>1.033944767899935</v>
      </c>
      <c r="C47" s="8">
        <v>0</v>
      </c>
      <c r="D47" s="8">
        <f t="shared" si="0"/>
        <v>1.033944767899935</v>
      </c>
      <c r="E47" s="8">
        <v>11</v>
      </c>
      <c r="F47" s="8">
        <f t="shared" si="1"/>
        <v>0.9202108434309421</v>
      </c>
      <c r="G47" s="8">
        <v>0</v>
      </c>
      <c r="H47" s="8">
        <f t="shared" si="7"/>
        <v>0.9202108434309421</v>
      </c>
      <c r="I47" s="8">
        <v>15</v>
      </c>
      <c r="J47" s="9">
        <f t="shared" si="2"/>
        <v>24.35000000000001</v>
      </c>
      <c r="K47" s="8">
        <f t="shared" si="8"/>
        <v>0.7821792169163008</v>
      </c>
      <c r="L47" s="10">
        <f t="shared" si="3"/>
        <v>0.03428730813879675</v>
      </c>
      <c r="M47" s="8">
        <f t="shared" si="4"/>
        <v>0.9720280420808184</v>
      </c>
      <c r="N47" s="8">
        <v>16</v>
      </c>
      <c r="O47" s="8">
        <v>4.2</v>
      </c>
      <c r="P47" s="8">
        <f t="shared" si="5"/>
        <v>3.7029639698316887</v>
      </c>
      <c r="Q47" s="15">
        <f t="shared" si="6"/>
        <v>0.23143524811448055</v>
      </c>
    </row>
    <row r="48" spans="1:17" ht="12" customHeight="1">
      <c r="A48" s="11">
        <v>2011</v>
      </c>
      <c r="B48" s="33">
        <f>'[1]SweetenersPerCap'!J53</f>
        <v>1.082611662646743</v>
      </c>
      <c r="C48" s="12">
        <v>0</v>
      </c>
      <c r="D48" s="12">
        <f t="shared" si="0"/>
        <v>1.082611662646743</v>
      </c>
      <c r="E48" s="12">
        <v>11</v>
      </c>
      <c r="F48" s="12">
        <f t="shared" si="1"/>
        <v>0.9635243797556012</v>
      </c>
      <c r="G48" s="12">
        <v>0</v>
      </c>
      <c r="H48" s="33">
        <f t="shared" si="7"/>
        <v>0.9635243797556012</v>
      </c>
      <c r="I48" s="33">
        <v>15</v>
      </c>
      <c r="J48" s="13">
        <f t="shared" si="2"/>
        <v>24.35000000000001</v>
      </c>
      <c r="K48" s="33">
        <f t="shared" si="8"/>
        <v>0.8189957227922611</v>
      </c>
      <c r="L48" s="14">
        <f t="shared" si="3"/>
        <v>0.035901182368975826</v>
      </c>
      <c r="M48" s="12">
        <f t="shared" si="4"/>
        <v>1.01778056956928</v>
      </c>
      <c r="N48" s="12">
        <v>16</v>
      </c>
      <c r="O48" s="12">
        <v>4.2</v>
      </c>
      <c r="P48" s="12">
        <f t="shared" si="5"/>
        <v>3.877259312644876</v>
      </c>
      <c r="Q48" s="16">
        <f t="shared" si="6"/>
        <v>0.24232870704030476</v>
      </c>
    </row>
    <row r="49" spans="1:17" ht="12" customHeight="1">
      <c r="A49" s="32">
        <v>2012</v>
      </c>
      <c r="B49" s="33">
        <f>'[1]SweetenersPerCap'!J54</f>
        <v>1.1068749948780134</v>
      </c>
      <c r="C49" s="33">
        <v>0</v>
      </c>
      <c r="D49" s="33">
        <f aca="true" t="shared" si="9" ref="D49:D56">+B49-B49*(C49/100)</f>
        <v>1.1068749948780134</v>
      </c>
      <c r="E49" s="33">
        <v>11</v>
      </c>
      <c r="F49" s="33">
        <f aca="true" t="shared" si="10" ref="F49:F56">+(D49-D49*(E49)/100)</f>
        <v>0.985118745441432</v>
      </c>
      <c r="G49" s="33">
        <v>0</v>
      </c>
      <c r="H49" s="33">
        <f t="shared" si="7"/>
        <v>0.985118745441432</v>
      </c>
      <c r="I49" s="33">
        <v>15</v>
      </c>
      <c r="J49" s="13">
        <f aca="true" t="shared" si="11" ref="J49:J56">100-(K49/B49*100)</f>
        <v>24.349999999999994</v>
      </c>
      <c r="K49" s="33">
        <f t="shared" si="8"/>
        <v>0.8373509336252172</v>
      </c>
      <c r="L49" s="14">
        <f aca="true" t="shared" si="12" ref="L49:L56">+(K49/365)*16</f>
        <v>0.03670579435069445</v>
      </c>
      <c r="M49" s="33">
        <f aca="true" t="shared" si="13" ref="M49:M56">+L49*28.3495</f>
        <v>1.0405909169450123</v>
      </c>
      <c r="N49" s="33">
        <v>16</v>
      </c>
      <c r="O49" s="33">
        <v>4.2</v>
      </c>
      <c r="P49" s="33">
        <f aca="true" t="shared" si="14" ref="P49:P56">+Q49*N49</f>
        <v>3.964155874076237</v>
      </c>
      <c r="Q49" s="16">
        <f aca="true" t="shared" si="15" ref="Q49:Q56">+M49/O49</f>
        <v>0.24775974212976482</v>
      </c>
    </row>
    <row r="50" spans="1:17" ht="12" customHeight="1">
      <c r="A50" s="32">
        <v>2013</v>
      </c>
      <c r="B50" s="33">
        <f>'[1]SweetenersPerCap'!J55</f>
        <v>1.155957177399869</v>
      </c>
      <c r="C50" s="33">
        <v>0</v>
      </c>
      <c r="D50" s="33">
        <f t="shared" si="9"/>
        <v>1.155957177399869</v>
      </c>
      <c r="E50" s="33">
        <v>11</v>
      </c>
      <c r="F50" s="33">
        <f t="shared" si="10"/>
        <v>1.0288018878858833</v>
      </c>
      <c r="G50" s="33">
        <v>0</v>
      </c>
      <c r="H50" s="33">
        <f t="shared" si="7"/>
        <v>1.0288018878858833</v>
      </c>
      <c r="I50" s="33">
        <v>15</v>
      </c>
      <c r="J50" s="13">
        <f t="shared" si="11"/>
        <v>24.349999999999994</v>
      </c>
      <c r="K50" s="33">
        <f t="shared" si="8"/>
        <v>0.8744816047030008</v>
      </c>
      <c r="L50" s="14">
        <f t="shared" si="12"/>
        <v>0.03833344020615894</v>
      </c>
      <c r="M50" s="33">
        <f t="shared" si="13"/>
        <v>1.086733863124503</v>
      </c>
      <c r="N50" s="33">
        <v>16</v>
      </c>
      <c r="O50" s="33">
        <v>4.2</v>
      </c>
      <c r="P50" s="33">
        <f t="shared" si="14"/>
        <v>4.139938526188582</v>
      </c>
      <c r="Q50" s="16">
        <f t="shared" si="15"/>
        <v>0.2587461578867864</v>
      </c>
    </row>
    <row r="51" spans="1:17" ht="12" customHeight="1">
      <c r="A51" s="32">
        <v>2014</v>
      </c>
      <c r="B51" s="33">
        <f>'[1]SweetenersPerCap'!J56</f>
        <v>1.297089261605542</v>
      </c>
      <c r="C51" s="33">
        <v>0</v>
      </c>
      <c r="D51" s="33">
        <f t="shared" si="9"/>
        <v>1.297089261605542</v>
      </c>
      <c r="E51" s="33">
        <v>11</v>
      </c>
      <c r="F51" s="33">
        <f t="shared" si="10"/>
        <v>1.1544094428289324</v>
      </c>
      <c r="G51" s="33">
        <v>0</v>
      </c>
      <c r="H51" s="33">
        <f t="shared" si="7"/>
        <v>1.1544094428289324</v>
      </c>
      <c r="I51" s="33">
        <v>15</v>
      </c>
      <c r="J51" s="13">
        <f t="shared" si="11"/>
        <v>24.35000000000001</v>
      </c>
      <c r="K51" s="33">
        <f t="shared" si="8"/>
        <v>0.9812480264045925</v>
      </c>
      <c r="L51" s="14">
        <f t="shared" si="12"/>
        <v>0.0430136121163657</v>
      </c>
      <c r="M51" s="33">
        <f t="shared" si="13"/>
        <v>1.2194143966929094</v>
      </c>
      <c r="N51" s="33">
        <v>16</v>
      </c>
      <c r="O51" s="33">
        <v>4.2</v>
      </c>
      <c r="P51" s="33">
        <f t="shared" si="14"/>
        <v>4.6453881778777495</v>
      </c>
      <c r="Q51" s="16">
        <f t="shared" si="15"/>
        <v>0.29033676111735934</v>
      </c>
    </row>
    <row r="52" spans="1:17" ht="12" customHeight="1">
      <c r="A52" s="37">
        <v>2015</v>
      </c>
      <c r="B52" s="33">
        <f>'[1]SweetenersPerCap'!J57</f>
        <v>1.2898645808815647</v>
      </c>
      <c r="C52" s="38">
        <v>0</v>
      </c>
      <c r="D52" s="38">
        <f t="shared" si="9"/>
        <v>1.2898645808815647</v>
      </c>
      <c r="E52" s="38">
        <v>11</v>
      </c>
      <c r="F52" s="38">
        <f t="shared" si="10"/>
        <v>1.1479794769845926</v>
      </c>
      <c r="G52" s="38">
        <v>0</v>
      </c>
      <c r="H52" s="33">
        <f t="shared" si="7"/>
        <v>1.1479794769845926</v>
      </c>
      <c r="I52" s="38">
        <v>15</v>
      </c>
      <c r="J52" s="39">
        <f t="shared" si="11"/>
        <v>24.35000000000001</v>
      </c>
      <c r="K52" s="33">
        <f t="shared" si="8"/>
        <v>0.9757825554369037</v>
      </c>
      <c r="L52" s="40">
        <f t="shared" si="12"/>
        <v>0.04277402982737112</v>
      </c>
      <c r="M52" s="38">
        <f t="shared" si="13"/>
        <v>1.2126223585910576</v>
      </c>
      <c r="N52" s="38">
        <v>16</v>
      </c>
      <c r="O52" s="38">
        <v>4.2</v>
      </c>
      <c r="P52" s="38">
        <f t="shared" si="14"/>
        <v>4.619513747013553</v>
      </c>
      <c r="Q52" s="45">
        <f t="shared" si="15"/>
        <v>0.28871960918834705</v>
      </c>
    </row>
    <row r="53" spans="1:17" ht="12" customHeight="1">
      <c r="A53" s="50">
        <v>2016</v>
      </c>
      <c r="B53" s="56">
        <f>'[1]SweetenersPerCap'!J58</f>
        <v>1.251827188181671</v>
      </c>
      <c r="C53" s="51">
        <v>0</v>
      </c>
      <c r="D53" s="51">
        <f t="shared" si="9"/>
        <v>1.251827188181671</v>
      </c>
      <c r="E53" s="51">
        <v>11</v>
      </c>
      <c r="F53" s="51">
        <f t="shared" si="10"/>
        <v>1.1141261974816872</v>
      </c>
      <c r="G53" s="51">
        <v>0</v>
      </c>
      <c r="H53" s="8">
        <f t="shared" si="7"/>
        <v>1.1141261974816872</v>
      </c>
      <c r="I53" s="51">
        <v>15</v>
      </c>
      <c r="J53" s="52">
        <f t="shared" si="11"/>
        <v>24.349999999999994</v>
      </c>
      <c r="K53" s="8">
        <f t="shared" si="8"/>
        <v>0.9470072678594341</v>
      </c>
      <c r="L53" s="53">
        <f t="shared" si="12"/>
        <v>0.04151264735822177</v>
      </c>
      <c r="M53" s="51">
        <f t="shared" si="13"/>
        <v>1.176862796281908</v>
      </c>
      <c r="N53" s="51">
        <v>16</v>
      </c>
      <c r="O53" s="51">
        <v>4.2</v>
      </c>
      <c r="P53" s="51">
        <f t="shared" si="14"/>
        <v>4.483286842978697</v>
      </c>
      <c r="Q53" s="54">
        <f t="shared" si="15"/>
        <v>0.2802054276861686</v>
      </c>
    </row>
    <row r="54" spans="1:17" ht="12" customHeight="1">
      <c r="A54" s="50">
        <v>2017</v>
      </c>
      <c r="B54" s="56">
        <f>'[1]SweetenersPerCap'!J59</f>
        <v>1.4294693663271743</v>
      </c>
      <c r="C54" s="51">
        <v>0</v>
      </c>
      <c r="D54" s="51">
        <f t="shared" si="9"/>
        <v>1.4294693663271743</v>
      </c>
      <c r="E54" s="51">
        <v>11</v>
      </c>
      <c r="F54" s="51">
        <f t="shared" si="10"/>
        <v>1.272227736031185</v>
      </c>
      <c r="G54" s="51">
        <v>0</v>
      </c>
      <c r="H54" s="8">
        <f t="shared" si="7"/>
        <v>1.272227736031185</v>
      </c>
      <c r="I54" s="51">
        <v>15</v>
      </c>
      <c r="J54" s="52">
        <f t="shared" si="11"/>
        <v>24.349999999999994</v>
      </c>
      <c r="K54" s="8">
        <f t="shared" si="8"/>
        <v>1.0813935756265074</v>
      </c>
      <c r="L54" s="53">
        <f t="shared" si="12"/>
        <v>0.04740355400006608</v>
      </c>
      <c r="M54" s="51">
        <f t="shared" si="13"/>
        <v>1.3438670541248732</v>
      </c>
      <c r="N54" s="51">
        <v>16</v>
      </c>
      <c r="O54" s="51">
        <v>4.2</v>
      </c>
      <c r="P54" s="51">
        <f t="shared" si="14"/>
        <v>5.119493539523326</v>
      </c>
      <c r="Q54" s="54">
        <f t="shared" si="15"/>
        <v>0.31996834622020787</v>
      </c>
    </row>
    <row r="55" spans="1:17" ht="12" customHeight="1">
      <c r="A55" s="50">
        <v>2018</v>
      </c>
      <c r="B55" s="56">
        <f>'[1]SweetenersPerCap'!J60</f>
        <v>1.3816019443628815</v>
      </c>
      <c r="C55" s="51">
        <v>0</v>
      </c>
      <c r="D55" s="51">
        <f t="shared" si="9"/>
        <v>1.3816019443628815</v>
      </c>
      <c r="E55" s="51">
        <v>11</v>
      </c>
      <c r="F55" s="51">
        <f t="shared" si="10"/>
        <v>1.2296257304829645</v>
      </c>
      <c r="G55" s="51">
        <v>0</v>
      </c>
      <c r="H55" s="8">
        <f t="shared" si="7"/>
        <v>1.2296257304829645</v>
      </c>
      <c r="I55" s="51">
        <v>15</v>
      </c>
      <c r="J55" s="52">
        <f t="shared" si="11"/>
        <v>24.35000000000001</v>
      </c>
      <c r="K55" s="8">
        <f t="shared" si="8"/>
        <v>1.0451818709105198</v>
      </c>
      <c r="L55" s="53">
        <f t="shared" si="12"/>
        <v>0.04581619160155703</v>
      </c>
      <c r="M55" s="51">
        <f t="shared" si="13"/>
        <v>1.298866123808341</v>
      </c>
      <c r="N55" s="51">
        <v>16</v>
      </c>
      <c r="O55" s="51">
        <v>4.2</v>
      </c>
      <c r="P55" s="51">
        <f t="shared" si="14"/>
        <v>4.948061424031775</v>
      </c>
      <c r="Q55" s="54">
        <f t="shared" si="15"/>
        <v>0.30925383900198594</v>
      </c>
    </row>
    <row r="56" spans="1:17" ht="12" customHeight="1" thickBot="1">
      <c r="A56" s="41">
        <v>2019</v>
      </c>
      <c r="B56" s="42">
        <f>'[1]SweetenersPerCap'!J61</f>
        <v>1.305734305386161</v>
      </c>
      <c r="C56" s="42">
        <v>0</v>
      </c>
      <c r="D56" s="42">
        <f t="shared" si="9"/>
        <v>1.305734305386161</v>
      </c>
      <c r="E56" s="42">
        <v>11</v>
      </c>
      <c r="F56" s="42">
        <f t="shared" si="10"/>
        <v>1.1621035317936832</v>
      </c>
      <c r="G56" s="42">
        <v>0</v>
      </c>
      <c r="H56" s="49">
        <f>F56-(F56*G56/100)</f>
        <v>1.1621035317936832</v>
      </c>
      <c r="I56" s="42">
        <v>15</v>
      </c>
      <c r="J56" s="43">
        <f t="shared" si="11"/>
        <v>24.35000000000001</v>
      </c>
      <c r="K56" s="49">
        <f>+H56-H56*I56/100</f>
        <v>0.9877880020246307</v>
      </c>
      <c r="L56" s="44">
        <f t="shared" si="12"/>
        <v>0.04330029597916189</v>
      </c>
      <c r="M56" s="42">
        <f t="shared" si="13"/>
        <v>1.2275417408612501</v>
      </c>
      <c r="N56" s="42">
        <v>16</v>
      </c>
      <c r="O56" s="42">
        <v>4.2</v>
      </c>
      <c r="P56" s="42">
        <f t="shared" si="14"/>
        <v>4.676349488995238</v>
      </c>
      <c r="Q56" s="46">
        <f t="shared" si="15"/>
        <v>0.2922718430622024</v>
      </c>
    </row>
    <row r="57" spans="1:17" ht="11.25" customHeight="1" thickTop="1">
      <c r="A57" s="94" t="s">
        <v>55</v>
      </c>
      <c r="B57" s="78"/>
      <c r="C57" s="78"/>
      <c r="D57" s="78"/>
      <c r="E57" s="80"/>
      <c r="F57" s="80"/>
      <c r="G57" s="78"/>
      <c r="H57" s="80"/>
      <c r="I57" s="80"/>
      <c r="J57" s="80"/>
      <c r="K57" s="80"/>
      <c r="L57" s="78"/>
      <c r="M57" s="78"/>
      <c r="N57" s="78"/>
      <c r="O57" s="78"/>
      <c r="P57" s="78"/>
      <c r="Q57" s="79"/>
    </row>
    <row r="58" spans="1:17" ht="11.25" customHeight="1">
      <c r="A58" s="77"/>
      <c r="B58" s="78"/>
      <c r="C58" s="78"/>
      <c r="D58" s="78"/>
      <c r="E58" s="78"/>
      <c r="F58" s="78"/>
      <c r="G58" s="78"/>
      <c r="H58" s="78"/>
      <c r="I58" s="78"/>
      <c r="J58" s="78"/>
      <c r="K58" s="78"/>
      <c r="L58" s="78"/>
      <c r="M58" s="78"/>
      <c r="N58" s="78"/>
      <c r="O58" s="78"/>
      <c r="P58" s="78"/>
      <c r="Q58" s="79"/>
    </row>
    <row r="59" spans="1:17" ht="12" customHeight="1">
      <c r="A59" s="95"/>
      <c r="B59" s="96"/>
      <c r="C59" s="96"/>
      <c r="D59" s="96"/>
      <c r="E59" s="96"/>
      <c r="F59" s="96"/>
      <c r="G59" s="96"/>
      <c r="H59" s="96"/>
      <c r="I59" s="96"/>
      <c r="J59" s="96"/>
      <c r="K59" s="96"/>
      <c r="L59" s="96"/>
      <c r="M59" s="96"/>
      <c r="N59" s="96"/>
      <c r="O59" s="96"/>
      <c r="P59" s="96"/>
      <c r="Q59" s="97"/>
    </row>
    <row r="60" spans="1:17" ht="12" customHeight="1">
      <c r="A60" s="77" t="s">
        <v>57</v>
      </c>
      <c r="B60" s="78"/>
      <c r="C60" s="78"/>
      <c r="D60" s="78"/>
      <c r="E60" s="78"/>
      <c r="F60" s="78"/>
      <c r="G60" s="78"/>
      <c r="H60" s="78"/>
      <c r="I60" s="78"/>
      <c r="J60" s="78"/>
      <c r="K60" s="78"/>
      <c r="L60" s="78"/>
      <c r="M60" s="78"/>
      <c r="N60" s="78"/>
      <c r="O60" s="78"/>
      <c r="P60" s="78"/>
      <c r="Q60" s="79"/>
    </row>
    <row r="61" spans="1:17" ht="12" customHeight="1">
      <c r="A61" s="77"/>
      <c r="B61" s="78"/>
      <c r="C61" s="78"/>
      <c r="D61" s="78"/>
      <c r="E61" s="78"/>
      <c r="F61" s="78"/>
      <c r="G61" s="78"/>
      <c r="H61" s="78"/>
      <c r="I61" s="78"/>
      <c r="J61" s="78"/>
      <c r="K61" s="78"/>
      <c r="L61" s="78"/>
      <c r="M61" s="78"/>
      <c r="N61" s="78"/>
      <c r="O61" s="78"/>
      <c r="P61" s="78"/>
      <c r="Q61" s="79"/>
    </row>
  </sheetData>
  <sheetProtection/>
  <mergeCells count="20">
    <mergeCell ref="B2:B5"/>
    <mergeCell ref="P2:P5"/>
    <mergeCell ref="Q2:Q5"/>
    <mergeCell ref="C2:C5"/>
    <mergeCell ref="K2:M5"/>
    <mergeCell ref="N2:N5"/>
    <mergeCell ref="J2:J5"/>
    <mergeCell ref="G3:G5"/>
    <mergeCell ref="F2:F5"/>
    <mergeCell ref="H3:H5"/>
    <mergeCell ref="A60:Q61"/>
    <mergeCell ref="A57:Q58"/>
    <mergeCell ref="A59:Q59"/>
    <mergeCell ref="A1:Q1"/>
    <mergeCell ref="A2:A5"/>
    <mergeCell ref="G2:I2"/>
    <mergeCell ref="I3:I5"/>
    <mergeCell ref="D2:D5"/>
    <mergeCell ref="O2:O5"/>
    <mergeCell ref="E2:E5"/>
  </mergeCells>
  <printOptions horizontalCentered="1"/>
  <pageMargins left="0.34" right="0.3" top="0.61" bottom="0.56" header="0.5" footer="0.5"/>
  <pageSetup fitToHeight="1" fitToWidth="1" horizontalDpi="600" verticalDpi="600" orientation="landscape" scale="77" r:id="rId1"/>
</worksheet>
</file>

<file path=xl/worksheets/sheet5.xml><?xml version="1.0" encoding="utf-8"?>
<worksheet xmlns="http://schemas.openxmlformats.org/spreadsheetml/2006/main" xmlns:r="http://schemas.openxmlformats.org/officeDocument/2006/relationships">
  <sheetPr>
    <pageSetUpPr fitToPage="1"/>
  </sheetPr>
  <dimension ref="A1:AA63"/>
  <sheetViews>
    <sheetView zoomScalePageLayoutView="0" workbookViewId="0" topLeftCell="A1">
      <pane ySplit="6" topLeftCell="A7" activePane="bottomLeft" state="frozen"/>
      <selection pane="topLeft" activeCell="A1" sqref="A1"/>
      <selection pane="bottomLeft" activeCell="A1" sqref="A1:K1"/>
    </sheetView>
  </sheetViews>
  <sheetFormatPr defaultColWidth="10.7109375" defaultRowHeight="12" customHeight="1"/>
  <cols>
    <col min="1" max="10" width="10.7109375" style="1" customWidth="1"/>
    <col min="11" max="11" width="11.57421875" style="1" customWidth="1"/>
    <col min="12" max="16384" width="10.7109375" style="1" customWidth="1"/>
  </cols>
  <sheetData>
    <row r="1" spans="1:11" ht="12" customHeight="1" thickBot="1">
      <c r="A1" s="88" t="s">
        <v>42</v>
      </c>
      <c r="B1" s="88"/>
      <c r="C1" s="88"/>
      <c r="D1" s="88"/>
      <c r="E1" s="88"/>
      <c r="F1" s="88"/>
      <c r="G1" s="88"/>
      <c r="H1" s="88"/>
      <c r="I1" s="88"/>
      <c r="J1" s="88"/>
      <c r="K1" s="88"/>
    </row>
    <row r="2" spans="1:11" ht="12" customHeight="1" thickTop="1">
      <c r="A2" s="81" t="s">
        <v>0</v>
      </c>
      <c r="B2" s="83" t="s">
        <v>7</v>
      </c>
      <c r="C2" s="83" t="s">
        <v>27</v>
      </c>
      <c r="D2" s="83" t="s">
        <v>8</v>
      </c>
      <c r="E2" s="99" t="s">
        <v>51</v>
      </c>
      <c r="F2" s="99" t="s">
        <v>9</v>
      </c>
      <c r="G2" s="74" t="s">
        <v>21</v>
      </c>
      <c r="H2" s="85"/>
      <c r="I2" s="85"/>
      <c r="J2" s="74" t="s">
        <v>28</v>
      </c>
      <c r="K2" s="74" t="s">
        <v>29</v>
      </c>
    </row>
    <row r="3" spans="1:11" ht="12" customHeight="1">
      <c r="A3" s="81"/>
      <c r="B3" s="83"/>
      <c r="C3" s="83"/>
      <c r="D3" s="83"/>
      <c r="E3" s="92"/>
      <c r="F3" s="92"/>
      <c r="G3" s="75"/>
      <c r="H3" s="85"/>
      <c r="I3" s="85"/>
      <c r="J3" s="75"/>
      <c r="K3" s="75"/>
    </row>
    <row r="4" spans="1:11" ht="12" customHeight="1">
      <c r="A4" s="81"/>
      <c r="B4" s="83"/>
      <c r="C4" s="83"/>
      <c r="D4" s="83"/>
      <c r="E4" s="92"/>
      <c r="F4" s="92"/>
      <c r="G4" s="75"/>
      <c r="H4" s="85"/>
      <c r="I4" s="85"/>
      <c r="J4" s="75"/>
      <c r="K4" s="75"/>
    </row>
    <row r="5" spans="1:11" ht="12" customHeight="1">
      <c r="A5" s="82"/>
      <c r="B5" s="84"/>
      <c r="C5" s="84"/>
      <c r="D5" s="84"/>
      <c r="E5" s="93"/>
      <c r="F5" s="93"/>
      <c r="G5" s="76"/>
      <c r="H5" s="86"/>
      <c r="I5" s="86"/>
      <c r="J5" s="76"/>
      <c r="K5" s="76"/>
    </row>
    <row r="6" spans="1:27" ht="12" customHeight="1">
      <c r="A6" s="20"/>
      <c r="B6" s="25" t="s">
        <v>31</v>
      </c>
      <c r="C6" s="25" t="s">
        <v>31</v>
      </c>
      <c r="D6" s="25" t="s">
        <v>31</v>
      </c>
      <c r="E6" s="35" t="s">
        <v>31</v>
      </c>
      <c r="F6" s="25" t="s">
        <v>32</v>
      </c>
      <c r="G6" s="25" t="s">
        <v>31</v>
      </c>
      <c r="H6" s="25" t="s">
        <v>33</v>
      </c>
      <c r="I6" s="25" t="s">
        <v>34</v>
      </c>
      <c r="J6" s="25" t="s">
        <v>35</v>
      </c>
      <c r="K6" s="25" t="s">
        <v>37</v>
      </c>
      <c r="L6" s="19"/>
      <c r="M6" s="19"/>
      <c r="N6" s="19"/>
      <c r="O6" s="19"/>
      <c r="P6" s="19"/>
      <c r="Q6" s="19"/>
      <c r="R6" s="19"/>
      <c r="S6" s="19"/>
      <c r="T6" s="19"/>
      <c r="U6" s="19"/>
      <c r="V6" s="19"/>
      <c r="W6" s="19"/>
      <c r="X6" s="19"/>
      <c r="Y6" s="19"/>
      <c r="Z6" s="19"/>
      <c r="AA6" s="19"/>
    </row>
    <row r="7" spans="1:27" ht="12" customHeight="1">
      <c r="A7" s="7">
        <v>1970</v>
      </c>
      <c r="B7" s="8">
        <f>SUM('Edible syrups'!B7,Honey!B7)</f>
        <v>1.5020580145524063</v>
      </c>
      <c r="C7" s="8">
        <f>SUM('Edible syrups'!D7,Honey!D7)</f>
        <v>1.5020580145524063</v>
      </c>
      <c r="D7" s="8">
        <f>SUM('Edible syrups'!F7,Honey!F7)</f>
        <v>1.3368316329516416</v>
      </c>
      <c r="E7" s="8">
        <f>SUM('Edible syrups'!H7,Honey!H7)</f>
        <v>1.3368316329516416</v>
      </c>
      <c r="F7" s="8">
        <f aca="true" t="shared" si="0" ref="F7:F48">100-(G7/B7*100)</f>
        <v>24.35000000000001</v>
      </c>
      <c r="G7" s="8">
        <f>SUM('Edible syrups'!K7,Honey!K7)</f>
        <v>1.1363068880088953</v>
      </c>
      <c r="H7" s="17">
        <f>SUM('Edible syrups'!L7,Honey!L7)</f>
        <v>0.049810712899020074</v>
      </c>
      <c r="I7" s="8">
        <f>SUM('Edible syrups'!M7,Honey!M7)</f>
        <v>1.4121088053307695</v>
      </c>
      <c r="J7" s="8">
        <f>SUM('Edible syrups'!P7,Honey!P7)</f>
        <v>5.379462115545788</v>
      </c>
      <c r="K7" s="15">
        <f>SUM('Edible syrups'!Q7,Honey!Q7)</f>
        <v>0.33621638222161176</v>
      </c>
      <c r="L7" s="6"/>
      <c r="M7" s="6"/>
      <c r="N7" s="6"/>
      <c r="O7" s="6"/>
      <c r="P7" s="6"/>
      <c r="Q7" s="6"/>
      <c r="R7" s="6"/>
      <c r="S7" s="6"/>
      <c r="T7" s="6"/>
      <c r="U7" s="6"/>
      <c r="V7" s="6"/>
      <c r="W7" s="6"/>
      <c r="X7" s="6"/>
      <c r="Y7" s="6"/>
      <c r="Z7" s="6"/>
      <c r="AA7" s="6"/>
    </row>
    <row r="8" spans="1:27" ht="12" customHeight="1">
      <c r="A8" s="11">
        <v>1971</v>
      </c>
      <c r="B8" s="12">
        <f>SUM('Edible syrups'!B8,Honey!B8)</f>
        <v>1.3965068067667978</v>
      </c>
      <c r="C8" s="12">
        <f>SUM('Edible syrups'!D8,Honey!D8)</f>
        <v>1.3965068067667978</v>
      </c>
      <c r="D8" s="12">
        <f>SUM('Edible syrups'!F8,Honey!F8)</f>
        <v>1.2428910580224501</v>
      </c>
      <c r="E8" s="33">
        <f>SUM('Edible syrups'!H8,Honey!H8)</f>
        <v>1.2428910580224501</v>
      </c>
      <c r="F8" s="12">
        <f t="shared" si="0"/>
        <v>24.349999999999994</v>
      </c>
      <c r="G8" s="12">
        <f>SUM('Edible syrups'!K8,Honey!K8)</f>
        <v>1.0564573993190827</v>
      </c>
      <c r="H8" s="18">
        <f>SUM('Edible syrups'!L8,Honey!L8)</f>
        <v>0.046310461340014576</v>
      </c>
      <c r="I8" s="12">
        <f>SUM('Edible syrups'!M8,Honey!M8)</f>
        <v>1.3128784237587432</v>
      </c>
      <c r="J8" s="12">
        <f>SUM('Edible syrups'!P8,Honey!P8)</f>
        <v>5.001441614319021</v>
      </c>
      <c r="K8" s="16">
        <f>SUM('Edible syrups'!Q8,Honey!Q8)</f>
        <v>0.3125901008949388</v>
      </c>
      <c r="L8" s="6"/>
      <c r="M8" s="6"/>
      <c r="N8" s="6"/>
      <c r="O8" s="6"/>
      <c r="P8" s="6"/>
      <c r="Q8" s="6"/>
      <c r="R8" s="6"/>
      <c r="S8" s="6"/>
      <c r="T8" s="6"/>
      <c r="U8" s="6"/>
      <c r="V8" s="6"/>
      <c r="W8" s="6"/>
      <c r="X8" s="6"/>
      <c r="Y8" s="6"/>
      <c r="Z8" s="6"/>
      <c r="AA8" s="6"/>
    </row>
    <row r="9" spans="1:27" ht="12" customHeight="1">
      <c r="A9" s="11">
        <v>1972</v>
      </c>
      <c r="B9" s="12">
        <f>SUM('Edible syrups'!B9,Honey!B9)</f>
        <v>1.4959789610092618</v>
      </c>
      <c r="C9" s="12">
        <f>SUM('Edible syrups'!D9,Honey!D9)</f>
        <v>1.4959789610092618</v>
      </c>
      <c r="D9" s="12">
        <f>SUM('Edible syrups'!F9,Honey!F9)</f>
        <v>1.331421275298243</v>
      </c>
      <c r="E9" s="33">
        <f>SUM('Edible syrups'!H9,Honey!H9)</f>
        <v>1.331421275298243</v>
      </c>
      <c r="F9" s="12">
        <f t="shared" si="0"/>
        <v>24.349999999999994</v>
      </c>
      <c r="G9" s="12">
        <f>SUM('Edible syrups'!K9,Honey!K9)</f>
        <v>1.1317080840035065</v>
      </c>
      <c r="H9" s="18">
        <f>SUM('Edible syrups'!L9,Honey!L9)</f>
        <v>0.049609121490564664</v>
      </c>
      <c r="I9" s="12">
        <f>SUM('Edible syrups'!M9,Honey!M9)</f>
        <v>1.406393789696763</v>
      </c>
      <c r="J9" s="12">
        <f>SUM('Edible syrups'!P9,Honey!P9)</f>
        <v>5.35769062741624</v>
      </c>
      <c r="K9" s="16">
        <f>SUM('Edible syrups'!Q9,Honey!Q9)</f>
        <v>0.334855664213515</v>
      </c>
      <c r="L9" s="6"/>
      <c r="M9" s="6"/>
      <c r="N9" s="6"/>
      <c r="O9" s="6"/>
      <c r="P9" s="6"/>
      <c r="Q9" s="6"/>
      <c r="R9" s="6"/>
      <c r="S9" s="6"/>
      <c r="T9" s="6"/>
      <c r="U9" s="6"/>
      <c r="V9" s="6"/>
      <c r="W9" s="6"/>
      <c r="X9" s="6"/>
      <c r="Y9" s="6"/>
      <c r="Z9" s="6"/>
      <c r="AA9" s="6"/>
    </row>
    <row r="10" spans="1:27" ht="12" customHeight="1">
      <c r="A10" s="11">
        <v>1973</v>
      </c>
      <c r="B10" s="12">
        <f>SUM('Edible syrups'!B10,Honey!B10)</f>
        <v>1.3968259960643485</v>
      </c>
      <c r="C10" s="12">
        <f>SUM('Edible syrups'!D10,Honey!D10)</f>
        <v>1.3968259960643485</v>
      </c>
      <c r="D10" s="12">
        <f>SUM('Edible syrups'!F10,Honey!F10)</f>
        <v>1.24317513649727</v>
      </c>
      <c r="E10" s="33">
        <f>SUM('Edible syrups'!H10,Honey!H10)</f>
        <v>1.24317513649727</v>
      </c>
      <c r="F10" s="12">
        <f t="shared" si="0"/>
        <v>24.349999999999994</v>
      </c>
      <c r="G10" s="12">
        <f>SUM('Edible syrups'!K10,Honey!K10)</f>
        <v>1.0566988660226797</v>
      </c>
      <c r="H10" s="18">
        <f>SUM('Edible syrups'!L10,Honey!L10)</f>
        <v>0.046321046181816095</v>
      </c>
      <c r="I10" s="12">
        <f>SUM('Edible syrups'!M10,Honey!M10)</f>
        <v>1.3131784987313952</v>
      </c>
      <c r="J10" s="12">
        <f>SUM('Edible syrups'!P10,Honey!P10)</f>
        <v>5.002584757071982</v>
      </c>
      <c r="K10" s="16">
        <f>SUM('Edible syrups'!Q10,Honey!Q10)</f>
        <v>0.31266154731699886</v>
      </c>
      <c r="L10" s="6"/>
      <c r="M10" s="6"/>
      <c r="N10" s="6"/>
      <c r="O10" s="6"/>
      <c r="P10" s="6"/>
      <c r="Q10" s="6"/>
      <c r="R10" s="6"/>
      <c r="S10" s="6"/>
      <c r="T10" s="6"/>
      <c r="U10" s="6"/>
      <c r="V10" s="6"/>
      <c r="W10" s="6"/>
      <c r="X10" s="6"/>
      <c r="Y10" s="6"/>
      <c r="Z10" s="6"/>
      <c r="AA10" s="6"/>
    </row>
    <row r="11" spans="1:27" ht="12" customHeight="1">
      <c r="A11" s="11">
        <v>1974</v>
      </c>
      <c r="B11" s="12">
        <f>SUM('Edible syrups'!B11,Honey!B11)</f>
        <v>1.1035566320947936</v>
      </c>
      <c r="C11" s="12">
        <f>SUM('Edible syrups'!D11,Honey!D11)</f>
        <v>1.1035566320947936</v>
      </c>
      <c r="D11" s="12">
        <f>SUM('Edible syrups'!F11,Honey!F11)</f>
        <v>0.9821654025643662</v>
      </c>
      <c r="E11" s="33">
        <f>SUM('Edible syrups'!H11,Honey!H11)</f>
        <v>0.9821654025643662</v>
      </c>
      <c r="F11" s="12">
        <f t="shared" si="0"/>
        <v>24.35000000000001</v>
      </c>
      <c r="G11" s="12">
        <f>SUM('Edible syrups'!K11,Honey!K11)</f>
        <v>0.8348405921797113</v>
      </c>
      <c r="H11" s="18">
        <f>SUM('Edible syrups'!L11,Honey!L11)</f>
        <v>0.03659575198595995</v>
      </c>
      <c r="I11" s="12">
        <f>SUM('Edible syrups'!M11,Honey!M11)</f>
        <v>1.0374712709259715</v>
      </c>
      <c r="J11" s="12">
        <f>SUM('Edible syrups'!P11,Honey!P11)</f>
        <v>3.9522715082894146</v>
      </c>
      <c r="K11" s="16">
        <f>SUM('Edible syrups'!Q11,Honey!Q11)</f>
        <v>0.24701696926808842</v>
      </c>
      <c r="L11" s="6"/>
      <c r="M11" s="6"/>
      <c r="N11" s="6"/>
      <c r="O11" s="6"/>
      <c r="P11" s="6"/>
      <c r="Q11" s="6"/>
      <c r="R11" s="6"/>
      <c r="S11" s="6"/>
      <c r="T11" s="6"/>
      <c r="U11" s="6"/>
      <c r="V11" s="6"/>
      <c r="W11" s="6"/>
      <c r="X11" s="6"/>
      <c r="Y11" s="6"/>
      <c r="Z11" s="6"/>
      <c r="AA11" s="6"/>
    </row>
    <row r="12" spans="1:27" ht="12" customHeight="1">
      <c r="A12" s="11">
        <v>1975</v>
      </c>
      <c r="B12" s="12">
        <f>SUM('Edible syrups'!B12,Honey!B12)</f>
        <v>1.3983229385154625</v>
      </c>
      <c r="C12" s="12">
        <f>SUM('Edible syrups'!D12,Honey!D12)</f>
        <v>1.3983229385154625</v>
      </c>
      <c r="D12" s="12">
        <f>SUM('Edible syrups'!F12,Honey!F12)</f>
        <v>1.2445074152787616</v>
      </c>
      <c r="E12" s="33">
        <f>SUM('Edible syrups'!H12,Honey!H12)</f>
        <v>1.2445074152787616</v>
      </c>
      <c r="F12" s="12">
        <f t="shared" si="0"/>
        <v>24.35000000000001</v>
      </c>
      <c r="G12" s="12">
        <f>SUM('Edible syrups'!K12,Honey!K12)</f>
        <v>1.0578313029869473</v>
      </c>
      <c r="H12" s="18">
        <f>SUM('Edible syrups'!L12,Honey!L12)</f>
        <v>0.046370687254222345</v>
      </c>
      <c r="I12" s="12">
        <f>SUM('Edible syrups'!M12,Honey!M12)</f>
        <v>1.3145857983135765</v>
      </c>
      <c r="J12" s="12">
        <f>SUM('Edible syrups'!P12,Honey!P12)</f>
        <v>5.007945898337434</v>
      </c>
      <c r="K12" s="16">
        <f>SUM('Edible syrups'!Q12,Honey!Q12)</f>
        <v>0.31299661864608963</v>
      </c>
      <c r="L12" s="6"/>
      <c r="M12" s="6"/>
      <c r="N12" s="6"/>
      <c r="O12" s="6"/>
      <c r="P12" s="6"/>
      <c r="Q12" s="6"/>
      <c r="R12" s="6"/>
      <c r="S12" s="6"/>
      <c r="T12" s="6"/>
      <c r="U12" s="6"/>
      <c r="V12" s="6"/>
      <c r="W12" s="6"/>
      <c r="X12" s="6"/>
      <c r="Y12" s="6"/>
      <c r="Z12" s="6"/>
      <c r="AA12" s="6"/>
    </row>
    <row r="13" spans="1:27" ht="12" customHeight="1">
      <c r="A13" s="7">
        <v>1976</v>
      </c>
      <c r="B13" s="8">
        <f>SUM('Edible syrups'!B13,Honey!B13)</f>
        <v>1.3208888481207146</v>
      </c>
      <c r="C13" s="8">
        <f>SUM('Edible syrups'!D13,Honey!D13)</f>
        <v>1.3208888481207146</v>
      </c>
      <c r="D13" s="8">
        <f>SUM('Edible syrups'!F13,Honey!F13)</f>
        <v>1.175591074827436</v>
      </c>
      <c r="E13" s="8">
        <f>SUM('Edible syrups'!H13,Honey!H13)</f>
        <v>1.175591074827436</v>
      </c>
      <c r="F13" s="8">
        <f t="shared" si="0"/>
        <v>24.35000000000001</v>
      </c>
      <c r="G13" s="8">
        <f>SUM('Edible syrups'!K13,Honey!K13)</f>
        <v>0.9992524136033205</v>
      </c>
      <c r="H13" s="17">
        <f>SUM('Edible syrups'!L13,Honey!L13)</f>
        <v>0.04380284552781679</v>
      </c>
      <c r="I13" s="8">
        <f>SUM('Edible syrups'!M13,Honey!M13)</f>
        <v>1.2417887692908423</v>
      </c>
      <c r="J13" s="8">
        <f>SUM('Edible syrups'!P13,Honey!P13)</f>
        <v>4.730623883012732</v>
      </c>
      <c r="K13" s="15">
        <f>SUM('Edible syrups'!Q13,Honey!Q13)</f>
        <v>0.29566399268829574</v>
      </c>
      <c r="L13" s="6"/>
      <c r="M13" s="6"/>
      <c r="N13" s="6"/>
      <c r="O13" s="6"/>
      <c r="P13" s="6"/>
      <c r="Q13" s="6"/>
      <c r="R13" s="6"/>
      <c r="S13" s="6"/>
      <c r="T13" s="6"/>
      <c r="U13" s="6"/>
      <c r="V13" s="6"/>
      <c r="W13" s="6"/>
      <c r="X13" s="6"/>
      <c r="Y13" s="6"/>
      <c r="Z13" s="6"/>
      <c r="AA13" s="6"/>
    </row>
    <row r="14" spans="1:27" ht="12" customHeight="1">
      <c r="A14" s="7">
        <v>1977</v>
      </c>
      <c r="B14" s="8">
        <f>SUM('Edible syrups'!B14,Honey!B14)</f>
        <v>1.3076703036246986</v>
      </c>
      <c r="C14" s="8">
        <f>SUM('Edible syrups'!D14,Honey!D14)</f>
        <v>1.3076703036246986</v>
      </c>
      <c r="D14" s="8">
        <f>SUM('Edible syrups'!F14,Honey!F14)</f>
        <v>1.1638265702259818</v>
      </c>
      <c r="E14" s="8">
        <f>SUM('Edible syrups'!H14,Honey!H14)</f>
        <v>1.1638265702259818</v>
      </c>
      <c r="F14" s="8">
        <f t="shared" si="0"/>
        <v>24.34999999999998</v>
      </c>
      <c r="G14" s="8">
        <f>SUM('Edible syrups'!K14,Honey!K14)</f>
        <v>0.9892525846920847</v>
      </c>
      <c r="H14" s="17">
        <f>SUM('Edible syrups'!L14,Honey!L14)</f>
        <v>0.04336449686321467</v>
      </c>
      <c r="I14" s="8">
        <f>SUM('Edible syrups'!M14,Honey!M14)</f>
        <v>1.2293618038237042</v>
      </c>
      <c r="J14" s="8">
        <f>SUM('Edible syrups'!P14,Honey!P14)</f>
        <v>4.68328306218554</v>
      </c>
      <c r="K14" s="15">
        <f>SUM('Edible syrups'!Q14,Honey!Q14)</f>
        <v>0.29270519138659623</v>
      </c>
      <c r="L14" s="6"/>
      <c r="M14" s="6"/>
      <c r="N14" s="6"/>
      <c r="O14" s="6"/>
      <c r="P14" s="6"/>
      <c r="Q14" s="6"/>
      <c r="R14" s="6"/>
      <c r="S14" s="6"/>
      <c r="T14" s="6"/>
      <c r="U14" s="6"/>
      <c r="V14" s="6"/>
      <c r="W14" s="6"/>
      <c r="X14" s="6"/>
      <c r="Y14" s="6"/>
      <c r="Z14" s="6"/>
      <c r="AA14" s="6"/>
    </row>
    <row r="15" spans="1:27" ht="12" customHeight="1">
      <c r="A15" s="7">
        <v>1978</v>
      </c>
      <c r="B15" s="8">
        <f>SUM('Edible syrups'!B15,Honey!B15)</f>
        <v>1.4825796886582654</v>
      </c>
      <c r="C15" s="8">
        <f>SUM('Edible syrups'!D15,Honey!D15)</f>
        <v>1.4825796886582654</v>
      </c>
      <c r="D15" s="8">
        <f>SUM('Edible syrups'!F15,Honey!F15)</f>
        <v>1.3194959229058563</v>
      </c>
      <c r="E15" s="8">
        <f>SUM('Edible syrups'!H15,Honey!H15)</f>
        <v>1.3194959229058563</v>
      </c>
      <c r="F15" s="8">
        <f t="shared" si="0"/>
        <v>24.349999999999994</v>
      </c>
      <c r="G15" s="8">
        <f>SUM('Edible syrups'!K15,Honey!K15)</f>
        <v>1.121571534469978</v>
      </c>
      <c r="H15" s="17">
        <f>SUM('Edible syrups'!L15,Honey!L15)</f>
        <v>0.049164779593204505</v>
      </c>
      <c r="I15" s="8">
        <f>SUM('Edible syrups'!M15,Honey!M15)</f>
        <v>1.393796919077551</v>
      </c>
      <c r="J15" s="8">
        <f>SUM('Edible syrups'!P15,Honey!P15)</f>
        <v>5.309702548866861</v>
      </c>
      <c r="K15" s="15">
        <f>SUM('Edible syrups'!Q15,Honey!Q15)</f>
        <v>0.3318564093041788</v>
      </c>
      <c r="L15" s="6"/>
      <c r="M15" s="6"/>
      <c r="N15" s="6"/>
      <c r="O15" s="6"/>
      <c r="P15" s="6"/>
      <c r="Q15" s="6"/>
      <c r="R15" s="6"/>
      <c r="S15" s="6"/>
      <c r="T15" s="6"/>
      <c r="U15" s="6"/>
      <c r="V15" s="6"/>
      <c r="W15" s="6"/>
      <c r="X15" s="6"/>
      <c r="Y15" s="6"/>
      <c r="Z15" s="6"/>
      <c r="AA15" s="6"/>
    </row>
    <row r="16" spans="1:27" ht="12" customHeight="1">
      <c r="A16" s="7">
        <v>1979</v>
      </c>
      <c r="B16" s="8">
        <f>SUM('Edible syrups'!B16,Honey!B16)</f>
        <v>1.430761369443025</v>
      </c>
      <c r="C16" s="8">
        <f>SUM('Edible syrups'!D16,Honey!D16)</f>
        <v>1.430761369443025</v>
      </c>
      <c r="D16" s="8">
        <f>SUM('Edible syrups'!F16,Honey!F16)</f>
        <v>1.2733776188042922</v>
      </c>
      <c r="E16" s="8">
        <f>SUM('Edible syrups'!H16,Honey!H16)</f>
        <v>1.2733776188042922</v>
      </c>
      <c r="F16" s="8">
        <f t="shared" si="0"/>
        <v>24.34999999999998</v>
      </c>
      <c r="G16" s="8">
        <f>SUM('Edible syrups'!K16,Honey!K16)</f>
        <v>1.0823709759836486</v>
      </c>
      <c r="H16" s="17">
        <f>SUM('Edible syrups'!L16,Honey!L16)</f>
        <v>0.04744639894722843</v>
      </c>
      <c r="I16" s="8">
        <f>SUM('Edible syrups'!M16,Honey!M16)</f>
        <v>1.3450816869544524</v>
      </c>
      <c r="J16" s="8">
        <f>SUM('Edible syrups'!P16,Honey!P16)</f>
        <v>5.1241207122074375</v>
      </c>
      <c r="K16" s="15">
        <f>SUM('Edible syrups'!Q16,Honey!Q16)</f>
        <v>0.32025754451296484</v>
      </c>
      <c r="L16" s="6"/>
      <c r="M16" s="6"/>
      <c r="N16" s="6"/>
      <c r="O16" s="6"/>
      <c r="P16" s="6"/>
      <c r="Q16" s="6"/>
      <c r="R16" s="6"/>
      <c r="S16" s="6"/>
      <c r="T16" s="6"/>
      <c r="U16" s="6"/>
      <c r="V16" s="6"/>
      <c r="W16" s="6"/>
      <c r="X16" s="6"/>
      <c r="Y16" s="6"/>
      <c r="Z16" s="6"/>
      <c r="AA16" s="6"/>
    </row>
    <row r="17" spans="1:27" ht="12" customHeight="1">
      <c r="A17" s="7">
        <v>1980</v>
      </c>
      <c r="B17" s="8">
        <f>SUM('Edible syrups'!B17,Honey!B17)</f>
        <v>1.2635623512466736</v>
      </c>
      <c r="C17" s="8">
        <f>SUM('Edible syrups'!D17,Honey!D17)</f>
        <v>1.2635623512466736</v>
      </c>
      <c r="D17" s="8">
        <f>SUM('Edible syrups'!F17,Honey!F17)</f>
        <v>1.1245704926095395</v>
      </c>
      <c r="E17" s="8">
        <f>SUM('Edible syrups'!H17,Honey!H17)</f>
        <v>1.1245704926095395</v>
      </c>
      <c r="F17" s="8">
        <f t="shared" si="0"/>
        <v>24.349999999999994</v>
      </c>
      <c r="G17" s="8">
        <f>SUM('Edible syrups'!K17,Honey!K17)</f>
        <v>0.9558849187181087</v>
      </c>
      <c r="H17" s="17">
        <f>SUM('Edible syrups'!L17,Honey!L17)</f>
        <v>0.04190180465613627</v>
      </c>
      <c r="I17" s="8">
        <f>SUM('Edible syrups'!M17,Honey!M17)</f>
        <v>1.1878952110991352</v>
      </c>
      <c r="J17" s="8">
        <f>SUM('Edible syrups'!P17,Honey!P17)</f>
        <v>4.525315089901467</v>
      </c>
      <c r="K17" s="15">
        <f>SUM('Edible syrups'!Q17,Honey!Q17)</f>
        <v>0.28283219311884167</v>
      </c>
      <c r="L17" s="6"/>
      <c r="M17" s="6"/>
      <c r="N17" s="6"/>
      <c r="O17" s="6"/>
      <c r="P17" s="6"/>
      <c r="Q17" s="6"/>
      <c r="R17" s="6"/>
      <c r="S17" s="6"/>
      <c r="T17" s="6"/>
      <c r="U17" s="6"/>
      <c r="V17" s="6"/>
      <c r="W17" s="6"/>
      <c r="X17" s="6"/>
      <c r="Y17" s="6"/>
      <c r="Z17" s="6"/>
      <c r="AA17" s="6"/>
    </row>
    <row r="18" spans="1:27" ht="12" customHeight="1">
      <c r="A18" s="11">
        <v>1981</v>
      </c>
      <c r="B18" s="12">
        <f>SUM('Edible syrups'!B18,Honey!B18)</f>
        <v>1.2374003113503735</v>
      </c>
      <c r="C18" s="12">
        <f>SUM('Edible syrups'!D18,Honey!D18)</f>
        <v>1.2374003113503735</v>
      </c>
      <c r="D18" s="12">
        <f>SUM('Edible syrups'!F18,Honey!F18)</f>
        <v>1.1012862771018326</v>
      </c>
      <c r="E18" s="33">
        <f>SUM('Edible syrups'!H18,Honey!H18)</f>
        <v>1.1012862771018326</v>
      </c>
      <c r="F18" s="12">
        <f t="shared" si="0"/>
        <v>24.35000000000001</v>
      </c>
      <c r="G18" s="12">
        <f>SUM('Edible syrups'!K18,Honey!K18)</f>
        <v>0.9360933355365575</v>
      </c>
      <c r="H18" s="18">
        <f>SUM('Edible syrups'!L18,Honey!L18)</f>
        <v>0.04103422840708197</v>
      </c>
      <c r="I18" s="12">
        <f>SUM('Edible syrups'!M18,Honey!M18)</f>
        <v>1.1632998582265703</v>
      </c>
      <c r="J18" s="12">
        <f>SUM('Edible syrups'!P18,Honey!P18)</f>
        <v>4.431618507529792</v>
      </c>
      <c r="K18" s="16">
        <f>SUM('Edible syrups'!Q18,Honey!Q18)</f>
        <v>0.276976156720612</v>
      </c>
      <c r="L18" s="6"/>
      <c r="M18" s="6"/>
      <c r="N18" s="6"/>
      <c r="O18" s="6"/>
      <c r="P18" s="6"/>
      <c r="Q18" s="6"/>
      <c r="R18" s="6"/>
      <c r="S18" s="6"/>
      <c r="T18" s="6"/>
      <c r="U18" s="6"/>
      <c r="V18" s="6"/>
      <c r="W18" s="6"/>
      <c r="X18" s="6"/>
      <c r="Y18" s="6"/>
      <c r="Z18" s="6"/>
      <c r="AA18" s="6"/>
    </row>
    <row r="19" spans="1:27" ht="12" customHeight="1">
      <c r="A19" s="11">
        <v>1982</v>
      </c>
      <c r="B19" s="12">
        <f>SUM('Edible syrups'!B19,Honey!B19)</f>
        <v>1.292762761210743</v>
      </c>
      <c r="C19" s="12">
        <f>SUM('Edible syrups'!D19,Honey!D19)</f>
        <v>1.292762761210743</v>
      </c>
      <c r="D19" s="12">
        <f>SUM('Edible syrups'!F19,Honey!F19)</f>
        <v>1.1505588574775614</v>
      </c>
      <c r="E19" s="33">
        <f>SUM('Edible syrups'!H19,Honey!H19)</f>
        <v>1.1505588574775614</v>
      </c>
      <c r="F19" s="12">
        <f t="shared" si="0"/>
        <v>24.35000000000001</v>
      </c>
      <c r="G19" s="12">
        <f>SUM('Edible syrups'!K19,Honey!K19)</f>
        <v>0.9779750288559271</v>
      </c>
      <c r="H19" s="18">
        <f>SUM('Edible syrups'!L19,Honey!L19)</f>
        <v>0.04287013825121872</v>
      </c>
      <c r="I19" s="12">
        <f>SUM('Edible syrups'!M19,Honey!M19)</f>
        <v>1.2153469843529252</v>
      </c>
      <c r="J19" s="12">
        <f>SUM('Edible syrups'!P19,Honey!P19)</f>
        <v>4.629893273725429</v>
      </c>
      <c r="K19" s="16">
        <f>SUM('Edible syrups'!Q19,Honey!Q19)</f>
        <v>0.2893683296078393</v>
      </c>
      <c r="L19" s="6"/>
      <c r="M19" s="6"/>
      <c r="N19" s="6"/>
      <c r="O19" s="6"/>
      <c r="P19" s="6"/>
      <c r="Q19" s="6"/>
      <c r="R19" s="6"/>
      <c r="S19" s="6"/>
      <c r="T19" s="6"/>
      <c r="U19" s="6"/>
      <c r="V19" s="6"/>
      <c r="W19" s="6"/>
      <c r="X19" s="6"/>
      <c r="Y19" s="6"/>
      <c r="Z19" s="6"/>
      <c r="AA19" s="6"/>
    </row>
    <row r="20" spans="1:27" ht="12" customHeight="1">
      <c r="A20" s="11">
        <v>1983</v>
      </c>
      <c r="B20" s="12">
        <f>SUM('Edible syrups'!B20,Honey!B20)</f>
        <v>1.3908547333199606</v>
      </c>
      <c r="C20" s="12">
        <f>SUM('Edible syrups'!D20,Honey!D20)</f>
        <v>1.3908547333199606</v>
      </c>
      <c r="D20" s="12">
        <f>SUM('Edible syrups'!F20,Honey!F20)</f>
        <v>1.237860712654765</v>
      </c>
      <c r="E20" s="33">
        <f>SUM('Edible syrups'!H20,Honey!H20)</f>
        <v>1.237860712654765</v>
      </c>
      <c r="F20" s="12">
        <f t="shared" si="0"/>
        <v>24.349999999999994</v>
      </c>
      <c r="G20" s="12">
        <f>SUM('Edible syrups'!K20,Honey!K20)</f>
        <v>1.0521816057565503</v>
      </c>
      <c r="H20" s="18">
        <f>SUM('Edible syrups'!L20,Honey!L20)</f>
        <v>0.04612302929343782</v>
      </c>
      <c r="I20" s="12">
        <f>SUM('Edible syrups'!M20,Honey!M20)</f>
        <v>1.3075648189543154</v>
      </c>
      <c r="J20" s="12">
        <f>SUM('Edible syrups'!P20,Honey!P20)</f>
        <v>4.981199310302154</v>
      </c>
      <c r="K20" s="16">
        <f>SUM('Edible syrups'!Q20,Honey!Q20)</f>
        <v>0.3113249568938846</v>
      </c>
      <c r="L20" s="6"/>
      <c r="M20" s="6"/>
      <c r="N20" s="6"/>
      <c r="O20" s="6"/>
      <c r="P20" s="6"/>
      <c r="Q20" s="6"/>
      <c r="R20" s="6"/>
      <c r="S20" s="6"/>
      <c r="T20" s="6"/>
      <c r="U20" s="6"/>
      <c r="V20" s="6"/>
      <c r="W20" s="6"/>
      <c r="X20" s="6"/>
      <c r="Y20" s="6"/>
      <c r="Z20" s="6"/>
      <c r="AA20" s="6"/>
    </row>
    <row r="21" spans="1:27" ht="12" customHeight="1">
      <c r="A21" s="11">
        <v>1984</v>
      </c>
      <c r="B21" s="12">
        <f>SUM('Edible syrups'!B21,Honey!B21)</f>
        <v>1.311832551999594</v>
      </c>
      <c r="C21" s="12">
        <f>SUM('Edible syrups'!D21,Honey!D21)</f>
        <v>1.311832551999594</v>
      </c>
      <c r="D21" s="12">
        <f>SUM('Edible syrups'!F21,Honey!F21)</f>
        <v>1.1675309712796387</v>
      </c>
      <c r="E21" s="33">
        <f>SUM('Edible syrups'!H21,Honey!H21)</f>
        <v>1.1675309712796387</v>
      </c>
      <c r="F21" s="12">
        <f t="shared" si="0"/>
        <v>24.35000000000001</v>
      </c>
      <c r="G21" s="12">
        <f>SUM('Edible syrups'!K21,Honey!K21)</f>
        <v>0.9924013255876927</v>
      </c>
      <c r="H21" s="18">
        <f>SUM('Edible syrups'!L21,Honey!L21)</f>
        <v>0.04350252386137831</v>
      </c>
      <c r="I21" s="12">
        <f>SUM('Edible syrups'!M21,Honey!M21)</f>
        <v>1.2332748002081444</v>
      </c>
      <c r="J21" s="12">
        <f>SUM('Edible syrups'!P21,Honey!P21)</f>
        <v>4.698189715078645</v>
      </c>
      <c r="K21" s="16">
        <f>SUM('Edible syrups'!Q21,Honey!Q21)</f>
        <v>0.29363685719241533</v>
      </c>
      <c r="L21" s="6"/>
      <c r="M21" s="6"/>
      <c r="N21" s="6"/>
      <c r="O21" s="6"/>
      <c r="P21" s="6"/>
      <c r="Q21" s="6"/>
      <c r="R21" s="6"/>
      <c r="S21" s="6"/>
      <c r="T21" s="6"/>
      <c r="U21" s="6"/>
      <c r="V21" s="6"/>
      <c r="W21" s="6"/>
      <c r="X21" s="6"/>
      <c r="Y21" s="6"/>
      <c r="Z21" s="6"/>
      <c r="AA21" s="6"/>
    </row>
    <row r="22" spans="1:27" ht="12" customHeight="1">
      <c r="A22" s="11">
        <v>1985</v>
      </c>
      <c r="B22" s="12">
        <f>SUM('Edible syrups'!B22,Honey!B22)</f>
        <v>1.2793065652746898</v>
      </c>
      <c r="C22" s="12">
        <f>SUM('Edible syrups'!D22,Honey!D22)</f>
        <v>1.2793065652746898</v>
      </c>
      <c r="D22" s="12">
        <f>SUM('Edible syrups'!F22,Honey!F22)</f>
        <v>1.138582843094474</v>
      </c>
      <c r="E22" s="33">
        <f>SUM('Edible syrups'!H22,Honey!H22)</f>
        <v>1.138582843094474</v>
      </c>
      <c r="F22" s="12">
        <f t="shared" si="0"/>
        <v>24.349999999999994</v>
      </c>
      <c r="G22" s="12">
        <f>SUM('Edible syrups'!K22,Honey!K22)</f>
        <v>0.9677954166303029</v>
      </c>
      <c r="H22" s="18">
        <f>SUM('Edible syrups'!L22,Honey!L22)</f>
        <v>0.042423908674205056</v>
      </c>
      <c r="I22" s="12">
        <f>SUM('Edible syrups'!M22,Honey!M22)</f>
        <v>1.2026965989593763</v>
      </c>
      <c r="J22" s="12">
        <f>SUM('Edible syrups'!P22,Honey!P22)</f>
        <v>4.581701329369053</v>
      </c>
      <c r="K22" s="16">
        <f>SUM('Edible syrups'!Q22,Honey!Q22)</f>
        <v>0.2863563330855658</v>
      </c>
      <c r="L22" s="6"/>
      <c r="M22" s="6"/>
      <c r="N22" s="6"/>
      <c r="O22" s="6"/>
      <c r="P22" s="6"/>
      <c r="Q22" s="6"/>
      <c r="R22" s="6"/>
      <c r="S22" s="6"/>
      <c r="T22" s="6"/>
      <c r="U22" s="6"/>
      <c r="V22" s="6"/>
      <c r="W22" s="6"/>
      <c r="X22" s="6"/>
      <c r="Y22" s="6"/>
      <c r="Z22" s="6"/>
      <c r="AA22" s="6"/>
    </row>
    <row r="23" spans="1:27" ht="12" customHeight="1">
      <c r="A23" s="7">
        <v>1986</v>
      </c>
      <c r="B23" s="8">
        <f>SUM('Edible syrups'!B23,Honey!B23)</f>
        <v>1.419753523215414</v>
      </c>
      <c r="C23" s="8">
        <f>SUM('Edible syrups'!D23,Honey!D23)</f>
        <v>1.419753523215414</v>
      </c>
      <c r="D23" s="8">
        <f>SUM('Edible syrups'!F23,Honey!F23)</f>
        <v>1.2635806356617183</v>
      </c>
      <c r="E23" s="8">
        <f>SUM('Edible syrups'!H23,Honey!H23)</f>
        <v>1.2635806356617183</v>
      </c>
      <c r="F23" s="8">
        <f t="shared" si="0"/>
        <v>24.35000000000001</v>
      </c>
      <c r="G23" s="8">
        <f>SUM('Edible syrups'!K23,Honey!K23)</f>
        <v>1.0740435403124606</v>
      </c>
      <c r="H23" s="17">
        <f>SUM('Edible syrups'!L23,Honey!L23)</f>
        <v>0.04708136067123114</v>
      </c>
      <c r="I23" s="8">
        <f>SUM('Edible syrups'!M23,Honey!M23)</f>
        <v>1.3347330343490673</v>
      </c>
      <c r="J23" s="8">
        <f>SUM('Edible syrups'!P23,Honey!P23)</f>
        <v>5.0846972737107325</v>
      </c>
      <c r="K23" s="15">
        <f>SUM('Edible syrups'!Q23,Honey!Q23)</f>
        <v>0.3177935796069208</v>
      </c>
      <c r="L23" s="6"/>
      <c r="M23" s="6"/>
      <c r="N23" s="6"/>
      <c r="O23" s="6"/>
      <c r="P23" s="6"/>
      <c r="Q23" s="6"/>
      <c r="R23" s="6"/>
      <c r="S23" s="6"/>
      <c r="T23" s="6"/>
      <c r="U23" s="6"/>
      <c r="V23" s="6"/>
      <c r="W23" s="6"/>
      <c r="X23" s="6"/>
      <c r="Y23" s="6"/>
      <c r="Z23" s="6"/>
      <c r="AA23" s="6"/>
    </row>
    <row r="24" spans="1:27" ht="12" customHeight="1">
      <c r="A24" s="7">
        <v>1987</v>
      </c>
      <c r="B24" s="8">
        <f>SUM('Edible syrups'!B24,Honey!B24)</f>
        <v>1.3043075824686734</v>
      </c>
      <c r="C24" s="8">
        <f>SUM('Edible syrups'!D24,Honey!D24)</f>
        <v>1.3043075824686734</v>
      </c>
      <c r="D24" s="8">
        <f>SUM('Edible syrups'!F24,Honey!F24)</f>
        <v>1.1608337483971194</v>
      </c>
      <c r="E24" s="8">
        <f>SUM('Edible syrups'!H24,Honey!H24)</f>
        <v>1.1608337483971194</v>
      </c>
      <c r="F24" s="8">
        <f t="shared" si="0"/>
        <v>24.349999999999994</v>
      </c>
      <c r="G24" s="8">
        <f>SUM('Edible syrups'!K24,Honey!K24)</f>
        <v>0.9867086861375515</v>
      </c>
      <c r="H24" s="17">
        <f>SUM('Edible syrups'!L24,Honey!L24)</f>
        <v>0.04325298350192006</v>
      </c>
      <c r="I24" s="8">
        <f>SUM('Edible syrups'!M24,Honey!M24)</f>
        <v>1.2262004557876827</v>
      </c>
      <c r="J24" s="8">
        <f>SUM('Edible syrups'!P24,Honey!P24)</f>
        <v>4.671239831572125</v>
      </c>
      <c r="K24" s="15">
        <f>SUM('Edible syrups'!Q24,Honey!Q24)</f>
        <v>0.2919524894732578</v>
      </c>
      <c r="L24" s="6"/>
      <c r="M24" s="6"/>
      <c r="N24" s="6"/>
      <c r="O24" s="6"/>
      <c r="P24" s="6"/>
      <c r="Q24" s="6"/>
      <c r="R24" s="6"/>
      <c r="S24" s="6"/>
      <c r="T24" s="6"/>
      <c r="U24" s="6"/>
      <c r="V24" s="6"/>
      <c r="W24" s="6"/>
      <c r="X24" s="6"/>
      <c r="Y24" s="6"/>
      <c r="Z24" s="6"/>
      <c r="AA24" s="6"/>
    </row>
    <row r="25" spans="1:27" ht="12" customHeight="1">
      <c r="A25" s="7">
        <v>1988</v>
      </c>
      <c r="B25" s="8">
        <f>SUM('Edible syrups'!B25,Honey!B25)</f>
        <v>1.256357134735945</v>
      </c>
      <c r="C25" s="8">
        <f>SUM('Edible syrups'!D25,Honey!D25)</f>
        <v>1.256357134735945</v>
      </c>
      <c r="D25" s="8">
        <f>SUM('Edible syrups'!F25,Honey!F25)</f>
        <v>1.1181578499149911</v>
      </c>
      <c r="E25" s="8">
        <f>SUM('Edible syrups'!H25,Honey!H25)</f>
        <v>1.1181578499149911</v>
      </c>
      <c r="F25" s="8">
        <f t="shared" si="0"/>
        <v>24.349999999999994</v>
      </c>
      <c r="G25" s="8">
        <f>SUM('Edible syrups'!K25,Honey!K25)</f>
        <v>0.9504341724277424</v>
      </c>
      <c r="H25" s="17">
        <f>SUM('Edible syrups'!L25,Honey!L25)</f>
        <v>0.041662867832448984</v>
      </c>
      <c r="I25" s="8">
        <f>SUM('Edible syrups'!M25,Honey!M25)</f>
        <v>1.1811214716160126</v>
      </c>
      <c r="J25" s="8">
        <f>SUM('Edible syrups'!P25,Honey!P25)</f>
        <v>4.499510368060999</v>
      </c>
      <c r="K25" s="15">
        <f>SUM('Edible syrups'!Q25,Honey!Q25)</f>
        <v>0.28121939800381246</v>
      </c>
      <c r="L25" s="6"/>
      <c r="M25" s="6"/>
      <c r="N25" s="6"/>
      <c r="O25" s="6"/>
      <c r="P25" s="6"/>
      <c r="Q25" s="6"/>
      <c r="R25" s="6"/>
      <c r="S25" s="6"/>
      <c r="T25" s="6"/>
      <c r="U25" s="6"/>
      <c r="V25" s="6"/>
      <c r="W25" s="6"/>
      <c r="X25" s="6"/>
      <c r="Y25" s="6"/>
      <c r="Z25" s="6"/>
      <c r="AA25" s="6"/>
    </row>
    <row r="26" spans="1:27" ht="12" customHeight="1">
      <c r="A26" s="7">
        <v>1989</v>
      </c>
      <c r="B26" s="8">
        <f>SUM('Edible syrups'!B26,Honey!B26)</f>
        <v>1.0884967964841077</v>
      </c>
      <c r="C26" s="8">
        <f>SUM('Edible syrups'!D26,Honey!D26)</f>
        <v>1.0884967964841077</v>
      </c>
      <c r="D26" s="8">
        <f>SUM('Edible syrups'!F26,Honey!F26)</f>
        <v>0.9687621488708559</v>
      </c>
      <c r="E26" s="8">
        <f>SUM('Edible syrups'!H26,Honey!H26)</f>
        <v>0.9687621488708559</v>
      </c>
      <c r="F26" s="8">
        <f t="shared" si="0"/>
        <v>24.35000000000001</v>
      </c>
      <c r="G26" s="8">
        <f>SUM('Edible syrups'!K26,Honey!K26)</f>
        <v>0.8234478265402274</v>
      </c>
      <c r="H26" s="17">
        <f>SUM('Edible syrups'!L26,Honey!L26)</f>
        <v>0.036096343081215454</v>
      </c>
      <c r="I26" s="8">
        <f>SUM('Edible syrups'!M26,Honey!M26)</f>
        <v>1.0233132781809173</v>
      </c>
      <c r="J26" s="8">
        <f>SUM('Edible syrups'!P26,Honey!P26)</f>
        <v>3.898336297832066</v>
      </c>
      <c r="K26" s="15">
        <f>SUM('Edible syrups'!Q26,Honey!Q26)</f>
        <v>0.24364601861450413</v>
      </c>
      <c r="L26" s="6"/>
      <c r="M26" s="6"/>
      <c r="N26" s="6"/>
      <c r="O26" s="6"/>
      <c r="P26" s="6"/>
      <c r="Q26" s="6"/>
      <c r="R26" s="6"/>
      <c r="S26" s="6"/>
      <c r="T26" s="6"/>
      <c r="U26" s="6"/>
      <c r="V26" s="6"/>
      <c r="W26" s="6"/>
      <c r="X26" s="6"/>
      <c r="Y26" s="6"/>
      <c r="Z26" s="6"/>
      <c r="AA26" s="6"/>
    </row>
    <row r="27" spans="1:27" ht="12" customHeight="1">
      <c r="A27" s="7">
        <v>1990</v>
      </c>
      <c r="B27" s="8">
        <f>SUM('Edible syrups'!B27,Honey!B27)</f>
        <v>1.1096772246433346</v>
      </c>
      <c r="C27" s="8">
        <f>SUM('Edible syrups'!D27,Honey!D27)</f>
        <v>1.1096772246433346</v>
      </c>
      <c r="D27" s="8">
        <f>SUM('Edible syrups'!F27,Honey!F27)</f>
        <v>0.9876127299325679</v>
      </c>
      <c r="E27" s="8">
        <f>SUM('Edible syrups'!H27,Honey!H27)</f>
        <v>0.9876127299325679</v>
      </c>
      <c r="F27" s="8">
        <f t="shared" si="0"/>
        <v>24.35000000000001</v>
      </c>
      <c r="G27" s="8">
        <f>SUM('Edible syrups'!K27,Honey!K27)</f>
        <v>0.8394708204426826</v>
      </c>
      <c r="H27" s="17">
        <f>SUM('Edible syrups'!L27,Honey!L27)</f>
        <v>0.0367987208961176</v>
      </c>
      <c r="I27" s="8">
        <f>SUM('Edible syrups'!M27,Honey!M27)</f>
        <v>1.0432253380444858</v>
      </c>
      <c r="J27" s="8">
        <f>SUM('Edible syrups'!P27,Honey!P27)</f>
        <v>3.974191763978993</v>
      </c>
      <c r="K27" s="15">
        <f>SUM('Edible syrups'!Q27,Honey!Q27)</f>
        <v>0.24838698524868708</v>
      </c>
      <c r="L27" s="6"/>
      <c r="M27" s="6"/>
      <c r="N27" s="6"/>
      <c r="O27" s="6"/>
      <c r="P27" s="6"/>
      <c r="Q27" s="6"/>
      <c r="R27" s="6"/>
      <c r="S27" s="6"/>
      <c r="T27" s="6"/>
      <c r="U27" s="6"/>
      <c r="V27" s="6"/>
      <c r="W27" s="6"/>
      <c r="X27" s="6"/>
      <c r="Y27" s="6"/>
      <c r="Z27" s="6"/>
      <c r="AA27" s="6"/>
    </row>
    <row r="28" spans="1:27" ht="12" customHeight="1">
      <c r="A28" s="11">
        <v>1991</v>
      </c>
      <c r="B28" s="12">
        <f>SUM('Edible syrups'!B28,Honey!B28)</f>
        <v>1.147087884338096</v>
      </c>
      <c r="C28" s="12">
        <f>SUM('Edible syrups'!D28,Honey!D28)</f>
        <v>1.147087884338096</v>
      </c>
      <c r="D28" s="12">
        <f>SUM('Edible syrups'!F28,Honey!F28)</f>
        <v>1.0209082170609056</v>
      </c>
      <c r="E28" s="33">
        <f>SUM('Edible syrups'!H28,Honey!H28)</f>
        <v>1.0209082170609056</v>
      </c>
      <c r="F28" s="12">
        <f t="shared" si="0"/>
        <v>24.349999999999994</v>
      </c>
      <c r="G28" s="12">
        <f>SUM('Edible syrups'!K28,Honey!K28)</f>
        <v>0.8677719845017697</v>
      </c>
      <c r="H28" s="18">
        <f>SUM('Edible syrups'!L28,Honey!L28)</f>
        <v>0.038039319868570724</v>
      </c>
      <c r="I28" s="12">
        <f>SUM('Edible syrups'!M28,Honey!M28)</f>
        <v>1.0783956986140457</v>
      </c>
      <c r="J28" s="12">
        <f>SUM('Edible syrups'!P28,Honey!P28)</f>
        <v>4.108174089958269</v>
      </c>
      <c r="K28" s="16">
        <f>SUM('Edible syrups'!Q28,Honey!Q28)</f>
        <v>0.25676088062239183</v>
      </c>
      <c r="L28" s="6"/>
      <c r="M28" s="6"/>
      <c r="N28" s="6"/>
      <c r="O28" s="6"/>
      <c r="P28" s="6"/>
      <c r="Q28" s="6"/>
      <c r="R28" s="6"/>
      <c r="S28" s="6"/>
      <c r="T28" s="6"/>
      <c r="U28" s="6"/>
      <c r="V28" s="6"/>
      <c r="W28" s="6"/>
      <c r="X28" s="6"/>
      <c r="Y28" s="6"/>
      <c r="Z28" s="6"/>
      <c r="AA28" s="6"/>
    </row>
    <row r="29" spans="1:27" ht="12" customHeight="1">
      <c r="A29" s="11">
        <v>1992</v>
      </c>
      <c r="B29" s="12">
        <f>SUM('Edible syrups'!B29,Honey!B29)</f>
        <v>0.8937789553617974</v>
      </c>
      <c r="C29" s="12">
        <f>SUM('Edible syrups'!D29,Honey!D29)</f>
        <v>0.8937789553617974</v>
      </c>
      <c r="D29" s="12">
        <f>SUM('Edible syrups'!F29,Honey!F29)</f>
        <v>0.7954632702719997</v>
      </c>
      <c r="E29" s="33">
        <f>SUM('Edible syrups'!H29,Honey!H29)</f>
        <v>0.7954632702719997</v>
      </c>
      <c r="F29" s="12">
        <f t="shared" si="0"/>
        <v>24.349999999999994</v>
      </c>
      <c r="G29" s="12">
        <f>SUM('Edible syrups'!K29,Honey!K29)</f>
        <v>0.6761437797311998</v>
      </c>
      <c r="H29" s="18">
        <f>SUM('Edible syrups'!L29,Honey!L29)</f>
        <v>0.02963917938547725</v>
      </c>
      <c r="I29" s="12">
        <f>SUM('Edible syrups'!M29,Honey!M29)</f>
        <v>0.8402559159885873</v>
      </c>
      <c r="J29" s="12">
        <f>SUM('Edible syrups'!P29,Honey!P29)</f>
        <v>3.2009749180517613</v>
      </c>
      <c r="K29" s="16">
        <f>SUM('Edible syrups'!Q29,Honey!Q29)</f>
        <v>0.20006093237823508</v>
      </c>
      <c r="L29" s="6"/>
      <c r="M29" s="6"/>
      <c r="N29" s="6"/>
      <c r="O29" s="6"/>
      <c r="P29" s="6"/>
      <c r="Q29" s="6"/>
      <c r="R29" s="6"/>
      <c r="S29" s="6"/>
      <c r="T29" s="6"/>
      <c r="U29" s="6"/>
      <c r="V29" s="6"/>
      <c r="W29" s="6"/>
      <c r="X29" s="6"/>
      <c r="Y29" s="6"/>
      <c r="Z29" s="6"/>
      <c r="AA29" s="6"/>
    </row>
    <row r="30" spans="1:27" ht="12" customHeight="1">
      <c r="A30" s="11">
        <v>1993</v>
      </c>
      <c r="B30" s="12">
        <f>SUM('Edible syrups'!B30,Honey!B30)</f>
        <v>0.9419097825178231</v>
      </c>
      <c r="C30" s="12">
        <f>SUM('Edible syrups'!D30,Honey!D30)</f>
        <v>0.9419097825178231</v>
      </c>
      <c r="D30" s="12">
        <f>SUM('Edible syrups'!F30,Honey!F30)</f>
        <v>0.8382997064408626</v>
      </c>
      <c r="E30" s="33">
        <f>SUM('Edible syrups'!H30,Honey!H30)</f>
        <v>0.8382997064408626</v>
      </c>
      <c r="F30" s="12">
        <f t="shared" si="0"/>
        <v>24.35000000000001</v>
      </c>
      <c r="G30" s="12">
        <f>SUM('Edible syrups'!K30,Honey!K30)</f>
        <v>0.7125547504747332</v>
      </c>
      <c r="H30" s="18">
        <f>SUM('Edible syrups'!L30,Honey!L30)</f>
        <v>0.031235276733138986</v>
      </c>
      <c r="I30" s="12">
        <f>SUM('Edible syrups'!M30,Honey!M30)</f>
        <v>0.8855044777461236</v>
      </c>
      <c r="J30" s="12">
        <f>SUM('Edible syrups'!P30,Honey!P30)</f>
        <v>3.3733503914138043</v>
      </c>
      <c r="K30" s="16">
        <f>SUM('Edible syrups'!Q30,Honey!Q30)</f>
        <v>0.21083439946336277</v>
      </c>
      <c r="L30" s="6"/>
      <c r="M30" s="6"/>
      <c r="N30" s="6"/>
      <c r="O30" s="6"/>
      <c r="P30" s="6"/>
      <c r="Q30" s="6"/>
      <c r="R30" s="6"/>
      <c r="S30" s="6"/>
      <c r="T30" s="6"/>
      <c r="U30" s="6"/>
      <c r="V30" s="6"/>
      <c r="W30" s="6"/>
      <c r="X30" s="6"/>
      <c r="Y30" s="6"/>
      <c r="Z30" s="6"/>
      <c r="AA30" s="6"/>
    </row>
    <row r="31" spans="1:27" ht="12" customHeight="1">
      <c r="A31" s="11">
        <v>1994</v>
      </c>
      <c r="B31" s="12">
        <f>SUM('Edible syrups'!B31,Honey!B31)</f>
        <v>1.149230522397957</v>
      </c>
      <c r="C31" s="12">
        <f>SUM('Edible syrups'!D31,Honey!D31)</f>
        <v>1.149230522397957</v>
      </c>
      <c r="D31" s="12">
        <f>SUM('Edible syrups'!F31,Honey!F31)</f>
        <v>1.022815164934182</v>
      </c>
      <c r="E31" s="33">
        <f>SUM('Edible syrups'!H31,Honey!H31)</f>
        <v>1.022815164934182</v>
      </c>
      <c r="F31" s="12">
        <f t="shared" si="0"/>
        <v>24.349999999999994</v>
      </c>
      <c r="G31" s="12">
        <f>SUM('Edible syrups'!K31,Honey!K31)</f>
        <v>0.8693928901940546</v>
      </c>
      <c r="H31" s="18">
        <f>SUM('Edible syrups'!L31,Honey!L31)</f>
        <v>0.03811037326878048</v>
      </c>
      <c r="I31" s="12">
        <f>SUM('Edible syrups'!M31,Honey!M31)</f>
        <v>1.0804100269832921</v>
      </c>
      <c r="J31" s="12">
        <f>SUM('Edible syrups'!P31,Honey!P31)</f>
        <v>4.115847721841113</v>
      </c>
      <c r="K31" s="16">
        <f>SUM('Edible syrups'!Q31,Honey!Q31)</f>
        <v>0.25724048261506954</v>
      </c>
      <c r="L31" s="6"/>
      <c r="M31" s="6"/>
      <c r="N31" s="6"/>
      <c r="O31" s="6"/>
      <c r="P31" s="6"/>
      <c r="Q31" s="6"/>
      <c r="R31" s="6"/>
      <c r="S31" s="6"/>
      <c r="T31" s="6"/>
      <c r="U31" s="6"/>
      <c r="V31" s="6"/>
      <c r="W31" s="6"/>
      <c r="X31" s="6"/>
      <c r="Y31" s="6"/>
      <c r="Z31" s="6"/>
      <c r="AA31" s="6"/>
    </row>
    <row r="32" spans="1:27" ht="12" customHeight="1">
      <c r="A32" s="11">
        <v>1995</v>
      </c>
      <c r="B32" s="12">
        <f>SUM('Edible syrups'!B32,Honey!B32)</f>
        <v>1.1823415866003923</v>
      </c>
      <c r="C32" s="12">
        <f>SUM('Edible syrups'!D32,Honey!D32)</f>
        <v>1.1823415866003923</v>
      </c>
      <c r="D32" s="12">
        <f>SUM('Edible syrups'!F32,Honey!F32)</f>
        <v>1.052284012074349</v>
      </c>
      <c r="E32" s="33">
        <f>SUM('Edible syrups'!H32,Honey!H32)</f>
        <v>1.052284012074349</v>
      </c>
      <c r="F32" s="12">
        <f t="shared" si="0"/>
        <v>24.350000000000023</v>
      </c>
      <c r="G32" s="12">
        <f>SUM('Edible syrups'!K32,Honey!K32)</f>
        <v>0.8944414102631967</v>
      </c>
      <c r="H32" s="18">
        <f>SUM('Edible syrups'!L32,Honey!L32)</f>
        <v>0.03920839058687986</v>
      </c>
      <c r="I32" s="12">
        <f>SUM('Edible syrups'!M32,Honey!M32)</f>
        <v>1.1115382689427504</v>
      </c>
      <c r="J32" s="12">
        <f>SUM('Edible syrups'!P32,Honey!P32)</f>
        <v>4.234431500734288</v>
      </c>
      <c r="K32" s="16">
        <f>SUM('Edible syrups'!Q32,Honey!Q32)</f>
        <v>0.264651968795893</v>
      </c>
      <c r="L32" s="6"/>
      <c r="M32" s="6"/>
      <c r="N32" s="6"/>
      <c r="O32" s="6"/>
      <c r="P32" s="6"/>
      <c r="Q32" s="6"/>
      <c r="R32" s="6"/>
      <c r="S32" s="6"/>
      <c r="T32" s="6"/>
      <c r="U32" s="6"/>
      <c r="V32" s="6"/>
      <c r="W32" s="6"/>
      <c r="X32" s="6"/>
      <c r="Y32" s="6"/>
      <c r="Z32" s="6"/>
      <c r="AA32" s="6"/>
    </row>
    <row r="33" spans="1:27" ht="12" customHeight="1">
      <c r="A33" s="7">
        <v>1996</v>
      </c>
      <c r="B33" s="8">
        <f>SUM('Edible syrups'!B33,Honey!B33)</f>
        <v>1.6703515759951184</v>
      </c>
      <c r="C33" s="8">
        <f>SUM('Edible syrups'!D33,Honey!D33)</f>
        <v>1.6703515759951184</v>
      </c>
      <c r="D33" s="8">
        <f>SUM('Edible syrups'!F33,Honey!F33)</f>
        <v>1.4866129026356556</v>
      </c>
      <c r="E33" s="8">
        <f>SUM('Edible syrups'!H33,Honey!H33)</f>
        <v>1.4866129026356556</v>
      </c>
      <c r="F33" s="8">
        <f t="shared" si="0"/>
        <v>24.349999999999994</v>
      </c>
      <c r="G33" s="8">
        <f>SUM('Edible syrups'!K33,Honey!K33)</f>
        <v>1.2636209672403071</v>
      </c>
      <c r="H33" s="17">
        <f>SUM('Edible syrups'!L33,Honey!L33)</f>
        <v>0.05539160404341072</v>
      </c>
      <c r="I33" s="8">
        <f>SUM('Edible syrups'!M33,Honey!M33)</f>
        <v>1.5703242788286722</v>
      </c>
      <c r="J33" s="8">
        <f>SUM('Edible syrups'!P33,Honey!P33)</f>
        <v>5.982187728871132</v>
      </c>
      <c r="K33" s="15">
        <f>SUM('Edible syrups'!Q33,Honey!Q33)</f>
        <v>0.37388673305444575</v>
      </c>
      <c r="L33" s="6"/>
      <c r="M33" s="6"/>
      <c r="N33" s="6"/>
      <c r="O33" s="6"/>
      <c r="P33" s="6"/>
      <c r="Q33" s="6"/>
      <c r="R33" s="6"/>
      <c r="S33" s="6"/>
      <c r="T33" s="6"/>
      <c r="U33" s="6"/>
      <c r="V33" s="6"/>
      <c r="W33" s="6"/>
      <c r="X33" s="6"/>
      <c r="Y33" s="6"/>
      <c r="Z33" s="6"/>
      <c r="AA33" s="6"/>
    </row>
    <row r="34" spans="1:27" ht="12" customHeight="1">
      <c r="A34" s="7">
        <v>1997</v>
      </c>
      <c r="B34" s="8">
        <f>SUM('Edible syrups'!B34,Honey!B34)</f>
        <v>1.544490064573831</v>
      </c>
      <c r="C34" s="8">
        <f>SUM('Edible syrups'!D34,Honey!D34)</f>
        <v>1.544490064573831</v>
      </c>
      <c r="D34" s="8">
        <f>SUM('Edible syrups'!F34,Honey!F34)</f>
        <v>1.3745961574707097</v>
      </c>
      <c r="E34" s="8">
        <f>SUM('Edible syrups'!H34,Honey!H34)</f>
        <v>1.3745961574707097</v>
      </c>
      <c r="F34" s="8">
        <f t="shared" si="0"/>
        <v>24.35000000000001</v>
      </c>
      <c r="G34" s="8">
        <f>SUM('Edible syrups'!K34,Honey!K34)</f>
        <v>1.1684067338501032</v>
      </c>
      <c r="H34" s="17">
        <f>SUM('Edible syrups'!L34,Honey!L34)</f>
        <v>0.051217829429045625</v>
      </c>
      <c r="I34" s="8">
        <f>SUM('Edible syrups'!M34,Honey!M34)</f>
        <v>1.4519998553987288</v>
      </c>
      <c r="J34" s="8">
        <f>SUM('Edible syrups'!P34,Honey!P34)</f>
        <v>5.531428020566586</v>
      </c>
      <c r="K34" s="15">
        <f>SUM('Edible syrups'!Q34,Honey!Q34)</f>
        <v>0.3457142512854116</v>
      </c>
      <c r="L34" s="6"/>
      <c r="M34" s="6"/>
      <c r="N34" s="6"/>
      <c r="O34" s="6"/>
      <c r="P34" s="6"/>
      <c r="Q34" s="6"/>
      <c r="R34" s="6"/>
      <c r="S34" s="6"/>
      <c r="T34" s="6"/>
      <c r="U34" s="6"/>
      <c r="V34" s="6"/>
      <c r="W34" s="6"/>
      <c r="X34" s="6"/>
      <c r="Y34" s="6"/>
      <c r="Z34" s="6"/>
      <c r="AA34" s="6"/>
    </row>
    <row r="35" spans="1:27" ht="12" customHeight="1">
      <c r="A35" s="7">
        <v>1998</v>
      </c>
      <c r="B35" s="8">
        <f>SUM('Edible syrups'!B35,Honey!B35)</f>
        <v>1.5225242090927424</v>
      </c>
      <c r="C35" s="8">
        <f>SUM('Edible syrups'!D35,Honey!D35)</f>
        <v>1.5225242090927424</v>
      </c>
      <c r="D35" s="8">
        <f>SUM('Edible syrups'!F35,Honey!F35)</f>
        <v>1.3550465460925407</v>
      </c>
      <c r="E35" s="8">
        <f>SUM('Edible syrups'!H35,Honey!H35)</f>
        <v>1.3550465460925407</v>
      </c>
      <c r="F35" s="8">
        <f t="shared" si="0"/>
        <v>24.35000000000001</v>
      </c>
      <c r="G35" s="8">
        <f>SUM('Edible syrups'!K35,Honey!K35)</f>
        <v>1.1517895641786595</v>
      </c>
      <c r="H35" s="17">
        <f>SUM('Edible syrups'!L35,Honey!L35)</f>
        <v>0.05048940555303713</v>
      </c>
      <c r="I35" s="8">
        <f>SUM('Edible syrups'!M35,Honey!M35)</f>
        <v>1.431349402725826</v>
      </c>
      <c r="J35" s="8">
        <f>SUM('Edible syrups'!P35,Honey!P35)</f>
        <v>5.452759629431718</v>
      </c>
      <c r="K35" s="15">
        <f>SUM('Edible syrups'!Q35,Honey!Q35)</f>
        <v>0.34079747683948236</v>
      </c>
      <c r="L35" s="6"/>
      <c r="M35" s="6"/>
      <c r="N35" s="6"/>
      <c r="O35" s="6"/>
      <c r="P35" s="6"/>
      <c r="Q35" s="6"/>
      <c r="R35" s="6"/>
      <c r="S35" s="6"/>
      <c r="T35" s="6"/>
      <c r="U35" s="6"/>
      <c r="V35" s="6"/>
      <c r="W35" s="6"/>
      <c r="X35" s="6"/>
      <c r="Y35" s="6"/>
      <c r="Z35" s="6"/>
      <c r="AA35" s="6"/>
    </row>
    <row r="36" spans="1:27" ht="12" customHeight="1">
      <c r="A36" s="7">
        <v>1999</v>
      </c>
      <c r="B36" s="8">
        <f>SUM('Edible syrups'!B36,Honey!B36)</f>
        <v>1.61120127198024</v>
      </c>
      <c r="C36" s="8">
        <f>SUM('Edible syrups'!D36,Honey!D36)</f>
        <v>1.61120127198024</v>
      </c>
      <c r="D36" s="8">
        <f>SUM('Edible syrups'!F36,Honey!F36)</f>
        <v>1.4339691320624137</v>
      </c>
      <c r="E36" s="8">
        <f>SUM('Edible syrups'!H36,Honey!H36)</f>
        <v>1.4339691320624137</v>
      </c>
      <c r="F36" s="8">
        <f t="shared" si="0"/>
        <v>24.349999999999994</v>
      </c>
      <c r="G36" s="8">
        <f>SUM('Edible syrups'!K36,Honey!K36)</f>
        <v>1.2188737622530517</v>
      </c>
      <c r="H36" s="17">
        <f>SUM('Edible syrups'!L36,Honey!L36)</f>
        <v>0.05343008272890089</v>
      </c>
      <c r="I36" s="8">
        <f>SUM('Edible syrups'!M36,Honey!M36)</f>
        <v>1.5147161303229757</v>
      </c>
      <c r="J36" s="8">
        <f>SUM('Edible syrups'!P36,Honey!P36)</f>
        <v>5.7703471631351455</v>
      </c>
      <c r="K36" s="15">
        <f>SUM('Edible syrups'!Q36,Honey!Q36)</f>
        <v>0.3606466976959466</v>
      </c>
      <c r="L36" s="6"/>
      <c r="M36" s="6"/>
      <c r="N36" s="6"/>
      <c r="O36" s="6"/>
      <c r="P36" s="6"/>
      <c r="Q36" s="6"/>
      <c r="R36" s="6"/>
      <c r="S36" s="6"/>
      <c r="T36" s="6"/>
      <c r="U36" s="6"/>
      <c r="V36" s="6"/>
      <c r="W36" s="6"/>
      <c r="X36" s="6"/>
      <c r="Y36" s="6"/>
      <c r="Z36" s="6"/>
      <c r="AA36" s="6"/>
    </row>
    <row r="37" spans="1:27" ht="12" customHeight="1">
      <c r="A37" s="7">
        <v>2000</v>
      </c>
      <c r="B37" s="8">
        <f>SUM('Edible syrups'!B37,Honey!B37)</f>
        <v>1.703475136298231</v>
      </c>
      <c r="C37" s="8">
        <f>SUM('Edible syrups'!D37,Honey!D37)</f>
        <v>1.703475136298231</v>
      </c>
      <c r="D37" s="8">
        <f>SUM('Edible syrups'!F37,Honey!F37)</f>
        <v>1.5160928713054256</v>
      </c>
      <c r="E37" s="8">
        <f>SUM('Edible syrups'!H37,Honey!H37)</f>
        <v>1.5160928713054256</v>
      </c>
      <c r="F37" s="8">
        <f t="shared" si="0"/>
        <v>24.34999999999998</v>
      </c>
      <c r="G37" s="8">
        <f>SUM('Edible syrups'!K37,Honey!K37)</f>
        <v>1.288678940609612</v>
      </c>
      <c r="H37" s="17">
        <f>SUM('Edible syrups'!L37,Honey!L37)</f>
        <v>0.056490035752750106</v>
      </c>
      <c r="I37" s="8">
        <f>SUM('Edible syrups'!M37,Honey!M37)</f>
        <v>1.601464268572589</v>
      </c>
      <c r="J37" s="8">
        <f>SUM('Edible syrups'!P37,Honey!P37)</f>
        <v>6.1008162612289105</v>
      </c>
      <c r="K37" s="15">
        <f>SUM('Edible syrups'!Q37,Honey!Q37)</f>
        <v>0.3813010163268069</v>
      </c>
      <c r="L37" s="6"/>
      <c r="M37" s="6"/>
      <c r="N37" s="6"/>
      <c r="O37" s="6"/>
      <c r="P37" s="6"/>
      <c r="Q37" s="6"/>
      <c r="R37" s="6"/>
      <c r="S37" s="6"/>
      <c r="T37" s="6"/>
      <c r="U37" s="6"/>
      <c r="V37" s="6"/>
      <c r="W37" s="6"/>
      <c r="X37" s="6"/>
      <c r="Y37" s="6"/>
      <c r="Z37" s="6"/>
      <c r="AA37" s="6"/>
    </row>
    <row r="38" spans="1:27" ht="12" customHeight="1">
      <c r="A38" s="11">
        <v>2001</v>
      </c>
      <c r="B38" s="12">
        <f>SUM('Edible syrups'!B38,Honey!B38)</f>
        <v>1.9372356922659497</v>
      </c>
      <c r="C38" s="12">
        <f>SUM('Edible syrups'!D38,Honey!D38)</f>
        <v>1.9372356922659497</v>
      </c>
      <c r="D38" s="12">
        <f>SUM('Edible syrups'!F38,Honey!F38)</f>
        <v>1.724139766116695</v>
      </c>
      <c r="E38" s="33">
        <f>SUM('Edible syrups'!H38,Honey!H38)</f>
        <v>1.724139766116695</v>
      </c>
      <c r="F38" s="12">
        <f t="shared" si="0"/>
        <v>24.35000000000001</v>
      </c>
      <c r="G38" s="12">
        <f>SUM('Edible syrups'!K38,Honey!K38)</f>
        <v>1.4655188011991909</v>
      </c>
      <c r="H38" s="18">
        <f>SUM('Edible syrups'!L38,Honey!L38)</f>
        <v>0.06424192005256726</v>
      </c>
      <c r="I38" s="12">
        <f>SUM('Edible syrups'!M38,Honey!M38)</f>
        <v>1.8212263125302557</v>
      </c>
      <c r="J38" s="12">
        <f>SUM('Edible syrups'!P38,Honey!P38)</f>
        <v>6.938005000115259</v>
      </c>
      <c r="K38" s="16">
        <f>SUM('Edible syrups'!Q38,Honey!Q38)</f>
        <v>0.4336253125072037</v>
      </c>
      <c r="L38" s="6"/>
      <c r="M38" s="6"/>
      <c r="N38" s="6"/>
      <c r="O38" s="6"/>
      <c r="P38" s="6"/>
      <c r="Q38" s="6"/>
      <c r="R38" s="6"/>
      <c r="S38" s="6"/>
      <c r="T38" s="6"/>
      <c r="U38" s="6"/>
      <c r="V38" s="6"/>
      <c r="W38" s="6"/>
      <c r="X38" s="6"/>
      <c r="Y38" s="6"/>
      <c r="Z38" s="6"/>
      <c r="AA38" s="6"/>
    </row>
    <row r="39" spans="1:27" ht="12" customHeight="1">
      <c r="A39" s="11">
        <v>2002</v>
      </c>
      <c r="B39" s="12">
        <f>SUM('Edible syrups'!B39,Honey!B39)</f>
        <v>2.022329464101291</v>
      </c>
      <c r="C39" s="12">
        <f>SUM('Edible syrups'!D39,Honey!D39)</f>
        <v>2.022329464101291</v>
      </c>
      <c r="D39" s="12">
        <f>SUM('Edible syrups'!F39,Honey!F39)</f>
        <v>1.799873223050149</v>
      </c>
      <c r="E39" s="33">
        <f>SUM('Edible syrups'!H39,Honey!H39)</f>
        <v>1.799873223050149</v>
      </c>
      <c r="F39" s="12">
        <f t="shared" si="0"/>
        <v>24.349999999999994</v>
      </c>
      <c r="G39" s="12">
        <f>SUM('Edible syrups'!K39,Honey!K39)</f>
        <v>1.5298922395926269</v>
      </c>
      <c r="H39" s="18">
        <f>SUM('Edible syrups'!L39,Honey!L39)</f>
        <v>0.06706376940680009</v>
      </c>
      <c r="I39" s="12">
        <f>SUM('Edible syrups'!M39,Honey!M39)</f>
        <v>1.901224330798079</v>
      </c>
      <c r="J39" s="12">
        <f>SUM('Edible syrups'!P39,Honey!P39)</f>
        <v>7.242759355421253</v>
      </c>
      <c r="K39" s="16">
        <f>SUM('Edible syrups'!Q39,Honey!Q39)</f>
        <v>0.4526724597138283</v>
      </c>
      <c r="L39" s="6"/>
      <c r="M39" s="6"/>
      <c r="N39" s="6"/>
      <c r="O39" s="6"/>
      <c r="P39" s="6"/>
      <c r="Q39" s="6"/>
      <c r="R39" s="6"/>
      <c r="S39" s="6"/>
      <c r="T39" s="6"/>
      <c r="U39" s="6"/>
      <c r="V39" s="6"/>
      <c r="W39" s="6"/>
      <c r="X39" s="6"/>
      <c r="Y39" s="6"/>
      <c r="Z39" s="6"/>
      <c r="AA39" s="6"/>
    </row>
    <row r="40" spans="1:27" ht="12" customHeight="1">
      <c r="A40" s="11">
        <v>2003</v>
      </c>
      <c r="B40" s="12">
        <f>SUM('Edible syrups'!B40,Honey!B40)</f>
        <v>1.771846542637661</v>
      </c>
      <c r="C40" s="12">
        <f>SUM('Edible syrups'!D40,Honey!D40)</f>
        <v>1.771846542637661</v>
      </c>
      <c r="D40" s="12">
        <f>SUM('Edible syrups'!F40,Honey!F40)</f>
        <v>1.5769434229475183</v>
      </c>
      <c r="E40" s="33">
        <f>SUM('Edible syrups'!H40,Honey!H40)</f>
        <v>1.5769434229475183</v>
      </c>
      <c r="F40" s="12">
        <f t="shared" si="0"/>
        <v>24.35000000000001</v>
      </c>
      <c r="G40" s="12">
        <f>SUM('Edible syrups'!K40,Honey!K40)</f>
        <v>1.3404019095053905</v>
      </c>
      <c r="H40" s="18">
        <f>SUM('Edible syrups'!L40,Honey!L40)</f>
        <v>0.05875734397831849</v>
      </c>
      <c r="I40" s="12">
        <f>SUM('Edible syrups'!M40,Honey!M40)</f>
        <v>1.66574132311334</v>
      </c>
      <c r="J40" s="12">
        <f>SUM('Edible syrups'!P40,Honey!P40)</f>
        <v>6.345681230907962</v>
      </c>
      <c r="K40" s="16">
        <f>SUM('Edible syrups'!Q40,Honey!Q40)</f>
        <v>0.3966050769317476</v>
      </c>
      <c r="L40" s="6"/>
      <c r="M40" s="6"/>
      <c r="N40" s="6"/>
      <c r="O40" s="6"/>
      <c r="P40" s="6"/>
      <c r="Q40" s="6"/>
      <c r="R40" s="6"/>
      <c r="S40" s="6"/>
      <c r="T40" s="6"/>
      <c r="U40" s="6"/>
      <c r="V40" s="6"/>
      <c r="W40" s="6"/>
      <c r="X40" s="6"/>
      <c r="Y40" s="6"/>
      <c r="Z40" s="6"/>
      <c r="AA40" s="6"/>
    </row>
    <row r="41" spans="1:27" ht="12" customHeight="1">
      <c r="A41" s="11">
        <v>2004</v>
      </c>
      <c r="B41" s="12">
        <f>SUM('Edible syrups'!B41,Honey!B41)</f>
        <v>1.5422320968100036</v>
      </c>
      <c r="C41" s="12">
        <f>SUM('Edible syrups'!D41,Honey!D41)</f>
        <v>1.5422320968100036</v>
      </c>
      <c r="D41" s="12">
        <f>SUM('Edible syrups'!F41,Honey!F41)</f>
        <v>1.3725865661609031</v>
      </c>
      <c r="E41" s="33">
        <f>SUM('Edible syrups'!H41,Honey!H41)</f>
        <v>1.3725865661609031</v>
      </c>
      <c r="F41" s="12">
        <f t="shared" si="0"/>
        <v>24.349999999999994</v>
      </c>
      <c r="G41" s="12">
        <f>SUM('Edible syrups'!K41,Honey!K41)</f>
        <v>1.1666985812367678</v>
      </c>
      <c r="H41" s="18">
        <f>SUM('Edible syrups'!L41,Honey!L41)</f>
        <v>0.05114295150626927</v>
      </c>
      <c r="I41" s="12">
        <f>SUM('Edible syrups'!M41,Honey!M41)</f>
        <v>1.4498771037269806</v>
      </c>
      <c r="J41" s="12">
        <f>SUM('Edible syrups'!P41,Honey!P41)</f>
        <v>5.523341347531354</v>
      </c>
      <c r="K41" s="16">
        <f>SUM('Edible syrups'!Q41,Honey!Q41)</f>
        <v>0.34520883422070964</v>
      </c>
      <c r="L41" s="6"/>
      <c r="M41" s="6"/>
      <c r="N41" s="6"/>
      <c r="O41" s="6"/>
      <c r="P41" s="6"/>
      <c r="Q41" s="6"/>
      <c r="R41" s="6"/>
      <c r="S41" s="6"/>
      <c r="T41" s="6"/>
      <c r="U41" s="6"/>
      <c r="V41" s="6"/>
      <c r="W41" s="6"/>
      <c r="X41" s="6"/>
      <c r="Y41" s="6"/>
      <c r="Z41" s="6"/>
      <c r="AA41" s="6"/>
    </row>
    <row r="42" spans="1:27" ht="12" customHeight="1">
      <c r="A42" s="11">
        <v>2005</v>
      </c>
      <c r="B42" s="12">
        <f>SUM('Edible syrups'!B42,Honey!B42)</f>
        <v>1.684318925717666</v>
      </c>
      <c r="C42" s="12">
        <f>SUM('Edible syrups'!D42,Honey!D42)</f>
        <v>1.684318925717666</v>
      </c>
      <c r="D42" s="12">
        <f>SUM('Edible syrups'!F42,Honey!F42)</f>
        <v>1.4990438438887228</v>
      </c>
      <c r="E42" s="33">
        <f>SUM('Edible syrups'!H42,Honey!H42)</f>
        <v>1.4990438438887228</v>
      </c>
      <c r="F42" s="12">
        <f t="shared" si="0"/>
        <v>24.349999999999994</v>
      </c>
      <c r="G42" s="12">
        <f>SUM('Edible syrups'!K42,Honey!K42)</f>
        <v>1.2741872673054144</v>
      </c>
      <c r="H42" s="18">
        <f>SUM('Edible syrups'!L42,Honey!L42)</f>
        <v>0.05585478432023735</v>
      </c>
      <c r="I42" s="12">
        <f>SUM('Edible syrups'!M42,Honey!M42)</f>
        <v>1.5834552080865687</v>
      </c>
      <c r="J42" s="12">
        <f>SUM('Edible syrups'!P42,Honey!P42)</f>
        <v>6.032210316520262</v>
      </c>
      <c r="K42" s="16">
        <f>SUM('Edible syrups'!Q42,Honey!Q42)</f>
        <v>0.37701314478251635</v>
      </c>
      <c r="L42" s="6"/>
      <c r="M42" s="6"/>
      <c r="N42" s="6"/>
      <c r="O42" s="6"/>
      <c r="P42" s="6"/>
      <c r="Q42" s="6"/>
      <c r="R42" s="6"/>
      <c r="S42" s="6"/>
      <c r="T42" s="6"/>
      <c r="U42" s="6"/>
      <c r="V42" s="6"/>
      <c r="W42" s="6"/>
      <c r="X42" s="6"/>
      <c r="Y42" s="6"/>
      <c r="Z42" s="6"/>
      <c r="AA42" s="6"/>
    </row>
    <row r="43" spans="1:27" ht="12" customHeight="1">
      <c r="A43" s="7">
        <v>2006</v>
      </c>
      <c r="B43" s="8">
        <f>SUM('Edible syrups'!B43,Honey!B43)</f>
        <v>1.8246134686960922</v>
      </c>
      <c r="C43" s="8">
        <f>SUM('Edible syrups'!D43,Honey!D43)</f>
        <v>1.8246134686960922</v>
      </c>
      <c r="D43" s="8">
        <f>SUM('Edible syrups'!F43,Honey!F43)</f>
        <v>1.6239059871395223</v>
      </c>
      <c r="E43" s="8">
        <f>SUM('Edible syrups'!H43,Honey!H43)</f>
        <v>1.6239059871395223</v>
      </c>
      <c r="F43" s="8">
        <f t="shared" si="0"/>
        <v>24.349999999999994</v>
      </c>
      <c r="G43" s="8">
        <f>SUM('Edible syrups'!K43,Honey!K43)</f>
        <v>1.3803200890685938</v>
      </c>
      <c r="H43" s="17">
        <f>SUM('Edible syrups'!L43,Honey!L43)</f>
        <v>0.0605071819865685</v>
      </c>
      <c r="I43" s="8">
        <f>SUM('Edible syrups'!M43,Honey!M43)</f>
        <v>1.7153483557282234</v>
      </c>
      <c r="J43" s="8">
        <f>SUM('Edible syrups'!P43,Honey!P43)</f>
        <v>6.534660402774184</v>
      </c>
      <c r="K43" s="15">
        <f>SUM('Edible syrups'!Q43,Honey!Q43)</f>
        <v>0.4084162751733865</v>
      </c>
      <c r="L43" s="6"/>
      <c r="M43" s="6"/>
      <c r="N43" s="6"/>
      <c r="O43" s="6"/>
      <c r="P43" s="6"/>
      <c r="Q43" s="6"/>
      <c r="R43" s="6"/>
      <c r="S43" s="6"/>
      <c r="T43" s="6"/>
      <c r="U43" s="6"/>
      <c r="V43" s="6"/>
      <c r="W43" s="6"/>
      <c r="X43" s="6"/>
      <c r="Y43" s="6"/>
      <c r="Z43" s="6"/>
      <c r="AA43" s="6"/>
    </row>
    <row r="44" spans="1:27" ht="12" customHeight="1">
      <c r="A44" s="7">
        <v>2007</v>
      </c>
      <c r="B44" s="8">
        <f>SUM('Edible syrups'!B44,Honey!B44)</f>
        <v>1.552788938361594</v>
      </c>
      <c r="C44" s="8">
        <f>SUM('Edible syrups'!D44,Honey!D44)</f>
        <v>1.552788938361594</v>
      </c>
      <c r="D44" s="8">
        <f>SUM('Edible syrups'!F44,Honey!F44)</f>
        <v>1.3819821551418188</v>
      </c>
      <c r="E44" s="8">
        <f>SUM('Edible syrups'!H44,Honey!H44)</f>
        <v>1.3819821551418188</v>
      </c>
      <c r="F44" s="8">
        <f t="shared" si="0"/>
        <v>24.35000000000001</v>
      </c>
      <c r="G44" s="8">
        <f>SUM('Edible syrups'!K44,Honey!K44)</f>
        <v>1.1746848318705458</v>
      </c>
      <c r="H44" s="17">
        <f>SUM('Edible syrups'!L44,Honey!L44)</f>
        <v>0.05149303372583215</v>
      </c>
      <c r="I44" s="8">
        <f>SUM('Edible syrups'!M44,Honey!M44)</f>
        <v>1.4598017596104784</v>
      </c>
      <c r="J44" s="8">
        <f>SUM('Edible syrups'!P44,Honey!P44)</f>
        <v>5.56114956042087</v>
      </c>
      <c r="K44" s="15">
        <f>SUM('Edible syrups'!Q44,Honey!Q44)</f>
        <v>0.3475718475263044</v>
      </c>
      <c r="L44" s="6"/>
      <c r="M44" s="6"/>
      <c r="N44" s="6"/>
      <c r="O44" s="6"/>
      <c r="P44" s="6"/>
      <c r="Q44" s="6"/>
      <c r="R44" s="6"/>
      <c r="S44" s="6"/>
      <c r="T44" s="6"/>
      <c r="U44" s="6"/>
      <c r="V44" s="6"/>
      <c r="W44" s="6"/>
      <c r="X44" s="6"/>
      <c r="Y44" s="6"/>
      <c r="Z44" s="6"/>
      <c r="AA44" s="6"/>
    </row>
    <row r="45" spans="1:27" ht="12" customHeight="1">
      <c r="A45" s="7">
        <v>2008</v>
      </c>
      <c r="B45" s="8">
        <f>SUM('Edible syrups'!B45,Honey!B45)</f>
        <v>1.6008715426319493</v>
      </c>
      <c r="C45" s="8">
        <f>SUM('Edible syrups'!D45,Honey!D45)</f>
        <v>1.6008715426319493</v>
      </c>
      <c r="D45" s="8">
        <f>SUM('Edible syrups'!F45,Honey!F45)</f>
        <v>1.424775672942435</v>
      </c>
      <c r="E45" s="8">
        <f>SUM('Edible syrups'!H45,Honey!H45)</f>
        <v>1.424775672942435</v>
      </c>
      <c r="F45" s="8">
        <f t="shared" si="0"/>
        <v>24.350000000000023</v>
      </c>
      <c r="G45" s="8">
        <f>SUM('Edible syrups'!K45,Honey!K45)</f>
        <v>1.2110593220010695</v>
      </c>
      <c r="H45" s="17">
        <f>SUM('Edible syrups'!L45,Honey!L45)</f>
        <v>0.053087531923334555</v>
      </c>
      <c r="I45" s="8">
        <f>SUM('Edible syrups'!M45,Honey!M45)</f>
        <v>1.5050049862605728</v>
      </c>
      <c r="J45" s="8">
        <f>SUM('Edible syrups'!P45,Honey!P45)</f>
        <v>5.733352328611707</v>
      </c>
      <c r="K45" s="15">
        <f>SUM('Edible syrups'!Q45,Honey!Q45)</f>
        <v>0.35833452053823167</v>
      </c>
      <c r="L45" s="6"/>
      <c r="M45" s="6"/>
      <c r="N45" s="6"/>
      <c r="O45" s="6"/>
      <c r="P45" s="6"/>
      <c r="Q45" s="6"/>
      <c r="R45" s="6"/>
      <c r="S45" s="6"/>
      <c r="T45" s="6"/>
      <c r="U45" s="6"/>
      <c r="V45" s="6"/>
      <c r="W45" s="6"/>
      <c r="X45" s="6"/>
      <c r="Y45" s="6"/>
      <c r="Z45" s="6"/>
      <c r="AA45" s="6"/>
    </row>
    <row r="46" spans="1:27" ht="12" customHeight="1">
      <c r="A46" s="7">
        <v>2009</v>
      </c>
      <c r="B46" s="8">
        <f>SUM('Edible syrups'!B46,Honey!B46)</f>
        <v>1.50332062912261</v>
      </c>
      <c r="C46" s="8">
        <f>SUM('Edible syrups'!D46,Honey!D46)</f>
        <v>1.50332062912261</v>
      </c>
      <c r="D46" s="8">
        <f>SUM('Edible syrups'!F46,Honey!F46)</f>
        <v>1.337955359919123</v>
      </c>
      <c r="E46" s="8">
        <f>SUM('Edible syrups'!H46,Honey!H46)</f>
        <v>1.337955359919123</v>
      </c>
      <c r="F46" s="8">
        <f t="shared" si="0"/>
        <v>24.349999999999994</v>
      </c>
      <c r="G46" s="8">
        <f>SUM('Edible syrups'!K46,Honey!K46)</f>
        <v>1.1372620559312545</v>
      </c>
      <c r="H46" s="17">
        <f>SUM('Edible syrups'!L46,Honey!L46)</f>
        <v>0.04985258327369883</v>
      </c>
      <c r="I46" s="8">
        <f>SUM('Edible syrups'!M46,Honey!M46)</f>
        <v>1.413295809517725</v>
      </c>
      <c r="J46" s="8">
        <f>SUM('Edible syrups'!P46,Honey!P46)</f>
        <v>5.383984036257999</v>
      </c>
      <c r="K46" s="15">
        <f>SUM('Edible syrups'!Q46,Honey!Q46)</f>
        <v>0.33649900226612495</v>
      </c>
      <c r="L46" s="6"/>
      <c r="M46" s="6"/>
      <c r="N46" s="6"/>
      <c r="O46" s="6"/>
      <c r="P46" s="6"/>
      <c r="Q46" s="6"/>
      <c r="R46" s="6"/>
      <c r="S46" s="6"/>
      <c r="T46" s="6"/>
      <c r="U46" s="6"/>
      <c r="V46" s="6"/>
      <c r="W46" s="6"/>
      <c r="X46" s="6"/>
      <c r="Y46" s="6"/>
      <c r="Z46" s="6"/>
      <c r="AA46" s="6"/>
    </row>
    <row r="47" spans="1:22" ht="12" customHeight="1">
      <c r="A47" s="7">
        <v>2010</v>
      </c>
      <c r="B47" s="8">
        <f>SUM('Edible syrups'!B47,Honey!B47)</f>
        <v>1.745718691309175</v>
      </c>
      <c r="C47" s="8">
        <f>SUM('Edible syrups'!D47,Honey!D47)</f>
        <v>1.745718691309175</v>
      </c>
      <c r="D47" s="8">
        <f>SUM('Edible syrups'!F47,Honey!F47)</f>
        <v>1.5536896352651657</v>
      </c>
      <c r="E47" s="8">
        <f>SUM('Edible syrups'!H47,Honey!H47)</f>
        <v>1.5536896352651657</v>
      </c>
      <c r="F47" s="8">
        <f t="shared" si="0"/>
        <v>24.349999999999994</v>
      </c>
      <c r="G47" s="8">
        <f>SUM('Edible syrups'!K47,Honey!K47)</f>
        <v>1.320636189975391</v>
      </c>
      <c r="H47" s="17">
        <f>SUM('Edible syrups'!L47,Honey!L47)</f>
        <v>0.057890901478373294</v>
      </c>
      <c r="I47" s="8">
        <f>SUM('Edible syrups'!M47,Honey!M47)</f>
        <v>1.641178111461144</v>
      </c>
      <c r="J47" s="8">
        <f>SUM('Edible syrups'!P47,Honey!P47)</f>
        <v>6.252107091280547</v>
      </c>
      <c r="K47" s="15">
        <f>SUM('Edible syrups'!Q47,Honey!Q47)</f>
        <v>0.3907566932050342</v>
      </c>
      <c r="L47" s="6"/>
      <c r="M47" s="6"/>
      <c r="N47" s="6"/>
      <c r="O47" s="6"/>
      <c r="P47" s="6"/>
      <c r="Q47" s="6"/>
      <c r="R47" s="6"/>
      <c r="S47" s="6"/>
      <c r="T47" s="6"/>
      <c r="U47" s="6"/>
      <c r="V47" s="6"/>
    </row>
    <row r="48" spans="1:22" ht="12" customHeight="1">
      <c r="A48" s="11">
        <v>2011</v>
      </c>
      <c r="B48" s="12">
        <f>SUM('Edible syrups'!B48,Honey!B48)</f>
        <v>1.7373800039002365</v>
      </c>
      <c r="C48" s="12">
        <f>SUM('Edible syrups'!D48,Honey!D48)</f>
        <v>1.7373800039002365</v>
      </c>
      <c r="D48" s="12">
        <f>SUM('Edible syrups'!F48,Honey!F48)</f>
        <v>1.5462682034712105</v>
      </c>
      <c r="E48" s="33">
        <f>SUM('Edible syrups'!H48,Honey!H48)</f>
        <v>1.5462682034712105</v>
      </c>
      <c r="F48" s="12">
        <f t="shared" si="0"/>
        <v>24.35000000000001</v>
      </c>
      <c r="G48" s="12">
        <f>SUM('Edible syrups'!K48,Honey!K48)</f>
        <v>1.3143279729505288</v>
      </c>
      <c r="H48" s="18">
        <f>SUM('Edible syrups'!L48,Honey!L48)</f>
        <v>0.05761437689646154</v>
      </c>
      <c r="I48" s="12">
        <f>SUM('Edible syrups'!M48,Honey!M48)</f>
        <v>1.633338777826236</v>
      </c>
      <c r="J48" s="12">
        <f>SUM('Edible syrups'!P48,Honey!P48)</f>
        <v>6.222242963147566</v>
      </c>
      <c r="K48" s="16">
        <f>SUM('Edible syrups'!Q48,Honey!Q48)</f>
        <v>0.38889018519672286</v>
      </c>
      <c r="L48" s="6"/>
      <c r="M48" s="6"/>
      <c r="N48" s="6"/>
      <c r="O48" s="6"/>
      <c r="P48" s="6"/>
      <c r="Q48" s="6"/>
      <c r="R48" s="6"/>
      <c r="S48" s="6"/>
      <c r="T48" s="6"/>
      <c r="U48" s="6"/>
      <c r="V48" s="6"/>
    </row>
    <row r="49" spans="1:22" ht="12" customHeight="1">
      <c r="A49" s="32">
        <v>2012</v>
      </c>
      <c r="B49" s="33">
        <f>SUM('Edible syrups'!B49,Honey!B49)</f>
        <v>1.7676401762332508</v>
      </c>
      <c r="C49" s="33">
        <f>SUM('Edible syrups'!D49,Honey!D49)</f>
        <v>1.7676401762332508</v>
      </c>
      <c r="D49" s="33">
        <f>SUM('Edible syrups'!F49,Honey!F49)</f>
        <v>1.573199756847593</v>
      </c>
      <c r="E49" s="33">
        <f>SUM('Edible syrups'!H49,Honey!H49)</f>
        <v>1.573199756847593</v>
      </c>
      <c r="F49" s="33">
        <f aca="true" t="shared" si="1" ref="F49:F56">100-(G49/B49*100)</f>
        <v>24.35000000000001</v>
      </c>
      <c r="G49" s="33">
        <f>SUM('Edible syrups'!K49,Honey!K49)</f>
        <v>1.3372197933204542</v>
      </c>
      <c r="H49" s="18">
        <f>SUM('Edible syrups'!L49,Honey!L49)</f>
        <v>0.058617853953773336</v>
      </c>
      <c r="I49" s="33">
        <f>SUM('Edible syrups'!M49,Honey!M49)</f>
        <v>1.661786850662497</v>
      </c>
      <c r="J49" s="33">
        <f>SUM('Edible syrups'!P49,Honey!P49)</f>
        <v>6.330616573952369</v>
      </c>
      <c r="K49" s="16">
        <f>SUM('Edible syrups'!Q49,Honey!Q49)</f>
        <v>0.3956635358720231</v>
      </c>
      <c r="L49" s="6"/>
      <c r="M49" s="6"/>
      <c r="N49" s="6"/>
      <c r="O49" s="6"/>
      <c r="P49" s="6"/>
      <c r="Q49" s="6"/>
      <c r="R49" s="6"/>
      <c r="S49" s="6"/>
      <c r="T49" s="6"/>
      <c r="U49" s="6"/>
      <c r="V49" s="6"/>
    </row>
    <row r="50" spans="1:22" ht="12" customHeight="1">
      <c r="A50" s="32">
        <v>2013</v>
      </c>
      <c r="B50" s="33">
        <f>SUM('Edible syrups'!B50,Honey!B50)</f>
        <v>1.8562165141175875</v>
      </c>
      <c r="C50" s="33">
        <f>SUM('Edible syrups'!D50,Honey!D50)</f>
        <v>1.8562165141175875</v>
      </c>
      <c r="D50" s="33">
        <f>SUM('Edible syrups'!F50,Honey!F50)</f>
        <v>1.6520326975646529</v>
      </c>
      <c r="E50" s="33">
        <f>SUM('Edible syrups'!H50,Honey!H50)</f>
        <v>1.6520326975646529</v>
      </c>
      <c r="F50" s="33">
        <f t="shared" si="1"/>
        <v>24.349999999999994</v>
      </c>
      <c r="G50" s="33">
        <f>SUM('Edible syrups'!K50,Honey!K50)</f>
        <v>1.4042277929299551</v>
      </c>
      <c r="H50" s="18">
        <f>SUM('Edible syrups'!L50,Honey!L50)</f>
        <v>0.06155519092295693</v>
      </c>
      <c r="I50" s="33">
        <f>SUM('Edible syrups'!M50,Honey!M50)</f>
        <v>1.7450588850703674</v>
      </c>
      <c r="J50" s="33">
        <f>SUM('Edible syrups'!P50,Honey!P50)</f>
        <v>6.647843371696638</v>
      </c>
      <c r="K50" s="16">
        <f>SUM('Edible syrups'!Q50,Honey!Q50)</f>
        <v>0.41549021073103987</v>
      </c>
      <c r="L50" s="6"/>
      <c r="M50" s="6"/>
      <c r="N50" s="6"/>
      <c r="O50" s="6"/>
      <c r="P50" s="6"/>
      <c r="Q50" s="6"/>
      <c r="R50" s="6"/>
      <c r="S50" s="6"/>
      <c r="T50" s="6"/>
      <c r="U50" s="6"/>
      <c r="V50" s="6"/>
    </row>
    <row r="51" spans="1:22" ht="12" customHeight="1">
      <c r="A51" s="32">
        <v>2014</v>
      </c>
      <c r="B51" s="33">
        <f>SUM('Edible syrups'!B51,Honey!B51)</f>
        <v>2.096423097312924</v>
      </c>
      <c r="C51" s="33">
        <f>SUM('Edible syrups'!D51,Honey!D51)</f>
        <v>2.096423097312924</v>
      </c>
      <c r="D51" s="33">
        <f>SUM('Edible syrups'!F51,Honey!F51)</f>
        <v>1.8658165566085023</v>
      </c>
      <c r="E51" s="33">
        <f>SUM('Edible syrups'!H51,Honey!H51)</f>
        <v>1.8658165566085023</v>
      </c>
      <c r="F51" s="33">
        <f t="shared" si="1"/>
        <v>24.35000000000001</v>
      </c>
      <c r="G51" s="33">
        <f>SUM('Edible syrups'!K51,Honey!K51)</f>
        <v>1.585944073117227</v>
      </c>
      <c r="H51" s="18">
        <f>SUM('Edible syrups'!L51,Honey!L51)</f>
        <v>0.06952083608185104</v>
      </c>
      <c r="I51" s="33">
        <f>SUM('Edible syrups'!M51,Honey!M51)</f>
        <v>1.9708809425024363</v>
      </c>
      <c r="J51" s="33">
        <f>SUM('Edible syrups'!P51,Honey!P51)</f>
        <v>7.508117876199757</v>
      </c>
      <c r="K51" s="16">
        <f>SUM('Edible syrups'!Q51,Honey!Q51)</f>
        <v>0.4692573672624848</v>
      </c>
      <c r="L51" s="6"/>
      <c r="M51" s="6"/>
      <c r="N51" s="6"/>
      <c r="O51" s="6"/>
      <c r="P51" s="6"/>
      <c r="Q51" s="6"/>
      <c r="R51" s="6"/>
      <c r="S51" s="6"/>
      <c r="T51" s="6"/>
      <c r="U51" s="6"/>
      <c r="V51" s="6"/>
    </row>
    <row r="52" spans="1:22" ht="12" customHeight="1">
      <c r="A52" s="37">
        <v>2015</v>
      </c>
      <c r="B52" s="38">
        <f>SUM('Edible syrups'!B52,Honey!B52)</f>
        <v>2.142140775007851</v>
      </c>
      <c r="C52" s="38">
        <f>SUM('Edible syrups'!D52,Honey!D52)</f>
        <v>2.142140775007851</v>
      </c>
      <c r="D52" s="38">
        <f>SUM('Edible syrups'!F52,Honey!F52)</f>
        <v>1.9065052897569874</v>
      </c>
      <c r="E52" s="33">
        <f>SUM('Edible syrups'!H52,Honey!H52)</f>
        <v>1.9065052897569874</v>
      </c>
      <c r="F52" s="38">
        <f t="shared" si="1"/>
        <v>24.349999999999994</v>
      </c>
      <c r="G52" s="38">
        <f>SUM('Edible syrups'!K52,Honey!K52)</f>
        <v>1.6205294962934396</v>
      </c>
      <c r="H52" s="47">
        <f>SUM('Edible syrups'!L52,Honey!L52)</f>
        <v>0.07103690942656173</v>
      </c>
      <c r="I52" s="38">
        <f>SUM('Edible syrups'!M52,Honey!M52)</f>
        <v>2.0138608637883118</v>
      </c>
      <c r="J52" s="38">
        <f>SUM('Edible syrups'!P52,Honey!P52)</f>
        <v>7.671850909669759</v>
      </c>
      <c r="K52" s="45">
        <f>SUM('Edible syrups'!Q52,Honey!Q52)</f>
        <v>0.47949068185435995</v>
      </c>
      <c r="L52" s="6"/>
      <c r="M52" s="6"/>
      <c r="N52" s="6"/>
      <c r="O52" s="6"/>
      <c r="P52" s="6"/>
      <c r="Q52" s="6"/>
      <c r="R52" s="6"/>
      <c r="S52" s="6"/>
      <c r="T52" s="6"/>
      <c r="U52" s="6"/>
      <c r="V52" s="6"/>
    </row>
    <row r="53" spans="1:22" ht="12" customHeight="1">
      <c r="A53" s="50">
        <v>2016</v>
      </c>
      <c r="B53" s="51">
        <f>SUM('Edible syrups'!B53,Honey!B53)</f>
        <v>1.9040126364332486</v>
      </c>
      <c r="C53" s="51">
        <f>SUM('Edible syrups'!D53,Honey!D53)</f>
        <v>1.9040126364332486</v>
      </c>
      <c r="D53" s="51">
        <f>SUM('Edible syrups'!F53,Honey!F53)</f>
        <v>1.6945712464255913</v>
      </c>
      <c r="E53" s="8">
        <f>SUM('Edible syrups'!H53,Honey!H53)</f>
        <v>1.6945712464255913</v>
      </c>
      <c r="F53" s="51">
        <f t="shared" si="1"/>
        <v>24.35000000000001</v>
      </c>
      <c r="G53" s="51">
        <f>SUM('Edible syrups'!K53,Honey!K53)</f>
        <v>1.4403855594617525</v>
      </c>
      <c r="H53" s="55">
        <f>SUM('Edible syrups'!L53,Honey!L53)</f>
        <v>0.06314018890791245</v>
      </c>
      <c r="I53" s="51">
        <f>SUM('Edible syrups'!M53,Honey!M53)</f>
        <v>1.7899927854448638</v>
      </c>
      <c r="J53" s="51">
        <f>SUM('Edible syrups'!P53,Honey!P53)</f>
        <v>6.819020135028053</v>
      </c>
      <c r="K53" s="54">
        <f>SUM('Edible syrups'!Q53,Honey!Q53)</f>
        <v>0.4261887584392533</v>
      </c>
      <c r="L53" s="6"/>
      <c r="M53" s="6"/>
      <c r="N53" s="6"/>
      <c r="O53" s="6"/>
      <c r="P53" s="6"/>
      <c r="Q53" s="6"/>
      <c r="R53" s="6"/>
      <c r="S53" s="6"/>
      <c r="T53" s="6"/>
      <c r="U53" s="6"/>
      <c r="V53" s="6"/>
    </row>
    <row r="54" spans="1:22" ht="12" customHeight="1">
      <c r="A54" s="57">
        <v>2017</v>
      </c>
      <c r="B54" s="51">
        <f>SUM('Edible syrups'!B54,Honey!B54)</f>
        <v>2.1026948047232397</v>
      </c>
      <c r="C54" s="51">
        <f>SUM('Edible syrups'!D54,Honey!D54)</f>
        <v>2.1026948047232397</v>
      </c>
      <c r="D54" s="51">
        <f>SUM('Edible syrups'!F54,Honey!F54)</f>
        <v>1.8713983762036834</v>
      </c>
      <c r="E54" s="8">
        <f>SUM('Edible syrups'!H54,Honey!H54)</f>
        <v>1.8713983762036834</v>
      </c>
      <c r="F54" s="51">
        <f t="shared" si="1"/>
        <v>24.349999999999994</v>
      </c>
      <c r="G54" s="51">
        <f>SUM('Edible syrups'!K54,Honey!K54)</f>
        <v>1.590688619773131</v>
      </c>
      <c r="H54" s="55">
        <f>SUM('Edible syrups'!L54,Honey!L54)</f>
        <v>0.06972881620923313</v>
      </c>
      <c r="I54" s="51">
        <f>SUM('Edible syrups'!M54,Honey!M54)</f>
        <v>1.9767770751236546</v>
      </c>
      <c r="J54" s="51">
        <f>SUM('Edible syrups'!P54,Honey!P54)</f>
        <v>7.530579333804398</v>
      </c>
      <c r="K54" s="54">
        <f>SUM('Edible syrups'!Q54,Honey!Q54)</f>
        <v>0.47066120836277486</v>
      </c>
      <c r="L54" s="6"/>
      <c r="M54" s="6"/>
      <c r="N54" s="6"/>
      <c r="O54" s="6"/>
      <c r="P54" s="6"/>
      <c r="Q54" s="6"/>
      <c r="R54" s="6"/>
      <c r="S54" s="6"/>
      <c r="T54" s="6"/>
      <c r="U54" s="6"/>
      <c r="V54" s="6"/>
    </row>
    <row r="55" spans="1:22" ht="12" customHeight="1">
      <c r="A55" s="50">
        <v>2018</v>
      </c>
      <c r="B55" s="51">
        <f>SUM('Edible syrups'!B55,Honey!B55)</f>
        <v>2.0882970966123025</v>
      </c>
      <c r="C55" s="51">
        <f>SUM('Edible syrups'!D55,Honey!D55)</f>
        <v>2.0882970966123025</v>
      </c>
      <c r="D55" s="51">
        <f>SUM('Edible syrups'!F55,Honey!F55)</f>
        <v>1.8585844159849492</v>
      </c>
      <c r="E55" s="8">
        <f>SUM('Edible syrups'!H55,Honey!H55)</f>
        <v>1.8585844159849492</v>
      </c>
      <c r="F55" s="51">
        <f t="shared" si="1"/>
        <v>24.349999999999994</v>
      </c>
      <c r="G55" s="51">
        <f>SUM('Edible syrups'!K55,Honey!K55)</f>
        <v>1.5797967535872068</v>
      </c>
      <c r="H55" s="55">
        <f>SUM('Edible syrups'!L55,Honey!L55)</f>
        <v>0.06925136454080906</v>
      </c>
      <c r="I55" s="51">
        <f>SUM('Edible syrups'!M55,Honey!M55)</f>
        <v>1.9632415590496664</v>
      </c>
      <c r="J55" s="51">
        <f>SUM('Edible syrups'!P55,Honey!P55)</f>
        <v>7.479015463046348</v>
      </c>
      <c r="K55" s="54">
        <f>SUM('Edible syrups'!Q55,Honey!Q55)</f>
        <v>0.46743846644039677</v>
      </c>
      <c r="L55" s="6"/>
      <c r="M55" s="6"/>
      <c r="N55" s="6"/>
      <c r="O55" s="6"/>
      <c r="P55" s="6"/>
      <c r="Q55" s="6"/>
      <c r="R55" s="6"/>
      <c r="S55" s="6"/>
      <c r="T55" s="6"/>
      <c r="U55" s="6"/>
      <c r="V55" s="6"/>
    </row>
    <row r="56" spans="1:22" ht="12" customHeight="1" thickBot="1">
      <c r="A56" s="63">
        <v>2019</v>
      </c>
      <c r="B56" s="42">
        <f>SUM('Edible syrups'!B56,Honey!B56)</f>
        <v>2.069414521078383</v>
      </c>
      <c r="C56" s="42">
        <f>SUM('Edible syrups'!D56,Honey!D56)</f>
        <v>2.069414521078383</v>
      </c>
      <c r="D56" s="42">
        <f>SUM('Edible syrups'!F56,Honey!F56)</f>
        <v>1.841778923759761</v>
      </c>
      <c r="E56" s="49">
        <f>SUM('Edible syrups'!H56,Honey!H56)</f>
        <v>1.841778923759761</v>
      </c>
      <c r="F56" s="42">
        <f t="shared" si="1"/>
        <v>24.35000000000001</v>
      </c>
      <c r="G56" s="42">
        <f>SUM('Edible syrups'!K56,Honey!K56)</f>
        <v>1.5655120851957969</v>
      </c>
      <c r="H56" s="48">
        <f>SUM('Edible syrups'!L56,Honey!L56)</f>
        <v>0.06862518729625411</v>
      </c>
      <c r="I56" s="42">
        <f>SUM('Edible syrups'!M56,Honey!M56)</f>
        <v>1.9454897472551558</v>
      </c>
      <c r="J56" s="42">
        <f>SUM('Edible syrups'!P56,Honey!P56)</f>
        <v>7.411389513352974</v>
      </c>
      <c r="K56" s="46">
        <f>SUM('Edible syrups'!Q56,Honey!Q56)</f>
        <v>0.4632118445845609</v>
      </c>
      <c r="L56" s="6"/>
      <c r="M56" s="6"/>
      <c r="N56" s="6"/>
      <c r="O56" s="6"/>
      <c r="P56" s="6"/>
      <c r="Q56" s="6"/>
      <c r="R56" s="6"/>
      <c r="S56" s="6"/>
      <c r="T56" s="6"/>
      <c r="U56" s="6"/>
      <c r="V56" s="6"/>
    </row>
    <row r="57" spans="1:23" ht="12" customHeight="1" thickTop="1">
      <c r="A57" s="94" t="s">
        <v>50</v>
      </c>
      <c r="B57" s="78"/>
      <c r="C57" s="78"/>
      <c r="D57" s="78"/>
      <c r="E57" s="80"/>
      <c r="F57" s="78"/>
      <c r="G57" s="78"/>
      <c r="H57" s="78"/>
      <c r="I57" s="78"/>
      <c r="J57" s="78"/>
      <c r="K57" s="79"/>
      <c r="L57" s="26"/>
      <c r="M57" s="26"/>
      <c r="N57" s="26"/>
      <c r="O57" s="26"/>
      <c r="P57" s="26"/>
      <c r="Q57" s="26"/>
      <c r="R57" s="26"/>
      <c r="S57" s="26"/>
      <c r="T57" s="26"/>
      <c r="U57" s="26"/>
      <c r="V57" s="26"/>
      <c r="W57" s="27"/>
    </row>
    <row r="58" spans="1:23" ht="12" customHeight="1">
      <c r="A58" s="77"/>
      <c r="B58" s="78"/>
      <c r="C58" s="78"/>
      <c r="D58" s="78"/>
      <c r="E58" s="78"/>
      <c r="F58" s="78"/>
      <c r="G58" s="78"/>
      <c r="H58" s="78"/>
      <c r="I58" s="78"/>
      <c r="J58" s="78"/>
      <c r="K58" s="79"/>
      <c r="L58" s="26"/>
      <c r="M58" s="26"/>
      <c r="N58" s="26"/>
      <c r="O58" s="26"/>
      <c r="P58" s="26"/>
      <c r="Q58" s="26"/>
      <c r="R58" s="26"/>
      <c r="S58" s="26"/>
      <c r="T58" s="26"/>
      <c r="U58" s="26"/>
      <c r="V58" s="26"/>
      <c r="W58" s="27"/>
    </row>
    <row r="59" spans="1:23" ht="12" customHeight="1">
      <c r="A59" s="77"/>
      <c r="B59" s="78"/>
      <c r="C59" s="78"/>
      <c r="D59" s="78"/>
      <c r="E59" s="78"/>
      <c r="F59" s="78"/>
      <c r="G59" s="78"/>
      <c r="H59" s="78"/>
      <c r="I59" s="78"/>
      <c r="J59" s="78"/>
      <c r="K59" s="79"/>
      <c r="L59" s="26"/>
      <c r="M59" s="26"/>
      <c r="N59" s="26"/>
      <c r="O59" s="26"/>
      <c r="P59" s="26"/>
      <c r="Q59" s="26"/>
      <c r="R59" s="26"/>
      <c r="S59" s="26"/>
      <c r="T59" s="26"/>
      <c r="U59" s="26"/>
      <c r="V59" s="26"/>
      <c r="W59" s="27"/>
    </row>
    <row r="60" spans="1:23" ht="12" customHeight="1">
      <c r="A60" s="71"/>
      <c r="B60" s="72"/>
      <c r="C60" s="72"/>
      <c r="D60" s="72"/>
      <c r="E60" s="72"/>
      <c r="F60" s="72"/>
      <c r="G60" s="72"/>
      <c r="H60" s="72"/>
      <c r="I60" s="72"/>
      <c r="J60" s="72"/>
      <c r="K60" s="73"/>
      <c r="L60" s="26"/>
      <c r="M60" s="26"/>
      <c r="N60" s="26"/>
      <c r="O60" s="26"/>
      <c r="P60" s="26"/>
      <c r="Q60" s="26"/>
      <c r="R60" s="26"/>
      <c r="S60" s="26"/>
      <c r="T60" s="26"/>
      <c r="U60" s="26"/>
      <c r="V60" s="26"/>
      <c r="W60" s="27"/>
    </row>
    <row r="61" spans="1:23" ht="12" customHeight="1">
      <c r="A61" s="77" t="s">
        <v>57</v>
      </c>
      <c r="B61" s="78"/>
      <c r="C61" s="78"/>
      <c r="D61" s="78"/>
      <c r="E61" s="78"/>
      <c r="F61" s="78"/>
      <c r="G61" s="78"/>
      <c r="H61" s="78"/>
      <c r="I61" s="78"/>
      <c r="J61" s="78"/>
      <c r="K61" s="79"/>
      <c r="L61" s="19"/>
      <c r="M61" s="19"/>
      <c r="N61" s="19"/>
      <c r="O61" s="19"/>
      <c r="P61" s="19"/>
      <c r="Q61" s="19"/>
      <c r="R61" s="19"/>
      <c r="S61" s="19"/>
      <c r="T61" s="19"/>
      <c r="U61" s="19"/>
      <c r="V61" s="19"/>
      <c r="W61" s="19"/>
    </row>
    <row r="62" spans="1:23" ht="12" customHeight="1">
      <c r="A62" s="77"/>
      <c r="B62" s="78"/>
      <c r="C62" s="78"/>
      <c r="D62" s="78"/>
      <c r="E62" s="78"/>
      <c r="F62" s="78"/>
      <c r="G62" s="78"/>
      <c r="H62" s="78"/>
      <c r="I62" s="78"/>
      <c r="J62" s="78"/>
      <c r="K62" s="79"/>
      <c r="L62" s="19"/>
      <c r="M62" s="19"/>
      <c r="N62" s="19"/>
      <c r="O62" s="19"/>
      <c r="P62" s="19"/>
      <c r="Q62" s="19"/>
      <c r="R62" s="19"/>
      <c r="S62" s="19"/>
      <c r="T62" s="19"/>
      <c r="U62" s="19"/>
      <c r="V62" s="19"/>
      <c r="W62" s="19"/>
    </row>
    <row r="63" spans="1:23" ht="12" customHeight="1">
      <c r="A63" s="77"/>
      <c r="B63" s="78"/>
      <c r="C63" s="78"/>
      <c r="D63" s="78"/>
      <c r="E63" s="78"/>
      <c r="F63" s="78"/>
      <c r="G63" s="78"/>
      <c r="H63" s="78"/>
      <c r="I63" s="78"/>
      <c r="J63" s="78"/>
      <c r="K63" s="79"/>
      <c r="L63" s="19"/>
      <c r="M63" s="19"/>
      <c r="N63" s="19"/>
      <c r="O63" s="19"/>
      <c r="P63" s="19"/>
      <c r="Q63" s="19"/>
      <c r="R63" s="19"/>
      <c r="S63" s="19"/>
      <c r="T63" s="19"/>
      <c r="U63" s="19"/>
      <c r="V63" s="19"/>
      <c r="W63" s="19"/>
    </row>
  </sheetData>
  <sheetProtection/>
  <mergeCells count="13">
    <mergeCell ref="A60:K60"/>
    <mergeCell ref="A61:K63"/>
    <mergeCell ref="A57:K59"/>
    <mergeCell ref="C2:C5"/>
    <mergeCell ref="F2:F5"/>
    <mergeCell ref="J2:J5"/>
    <mergeCell ref="K2:K5"/>
    <mergeCell ref="D2:D5"/>
    <mergeCell ref="A2:A5"/>
    <mergeCell ref="B2:B5"/>
    <mergeCell ref="G2:I5"/>
    <mergeCell ref="A1:K1"/>
    <mergeCell ref="E2:E5"/>
  </mergeCells>
  <printOptions horizontalCentered="1"/>
  <pageMargins left="0.34" right="0.3" top="0.61" bottom="0.56" header="0.5" footer="0.5"/>
  <pageSetup fitToHeight="1" fitToWidth="1" horizontalDpi="600" verticalDpi="600" orientation="landscape" scale="77" r:id="rId1"/>
</worksheet>
</file>

<file path=xl/worksheets/sheet6.xml><?xml version="1.0" encoding="utf-8"?>
<worksheet xmlns="http://schemas.openxmlformats.org/spreadsheetml/2006/main" xmlns:r="http://schemas.openxmlformats.org/officeDocument/2006/relationships">
  <sheetPr>
    <pageSetUpPr fitToPage="1"/>
  </sheetPr>
  <dimension ref="A1:U63"/>
  <sheetViews>
    <sheetView zoomScalePageLayoutView="0" workbookViewId="0" topLeftCell="A1">
      <pane ySplit="6" topLeftCell="A7" activePane="bottomLeft" state="frozen"/>
      <selection pane="topLeft" activeCell="A1" sqref="A1"/>
      <selection pane="bottomLeft" activeCell="A1" sqref="A1:Q1"/>
    </sheetView>
  </sheetViews>
  <sheetFormatPr defaultColWidth="10.7109375" defaultRowHeight="12" customHeight="1"/>
  <cols>
    <col min="1" max="16384" width="10.7109375" style="1" customWidth="1"/>
  </cols>
  <sheetData>
    <row r="1" spans="1:17" ht="12" customHeight="1" thickBot="1">
      <c r="A1" s="100" t="s">
        <v>52</v>
      </c>
      <c r="B1" s="100"/>
      <c r="C1" s="100"/>
      <c r="D1" s="100"/>
      <c r="E1" s="100"/>
      <c r="F1" s="100"/>
      <c r="G1" s="100"/>
      <c r="H1" s="100"/>
      <c r="I1" s="100"/>
      <c r="J1" s="100"/>
      <c r="K1" s="100"/>
      <c r="L1" s="100"/>
      <c r="M1" s="100"/>
      <c r="N1" s="100"/>
      <c r="O1" s="100"/>
      <c r="P1" s="100"/>
      <c r="Q1" s="100"/>
    </row>
    <row r="2" spans="1:17" ht="12" customHeight="1" thickTop="1">
      <c r="A2" s="81" t="s">
        <v>0</v>
      </c>
      <c r="B2" s="83" t="s">
        <v>7</v>
      </c>
      <c r="C2" s="74" t="s">
        <v>3</v>
      </c>
      <c r="D2" s="83" t="s">
        <v>1</v>
      </c>
      <c r="E2" s="83" t="s">
        <v>5</v>
      </c>
      <c r="F2" s="83" t="s">
        <v>8</v>
      </c>
      <c r="G2" s="89" t="s">
        <v>4</v>
      </c>
      <c r="H2" s="90"/>
      <c r="I2" s="90"/>
      <c r="J2" s="83" t="s">
        <v>9</v>
      </c>
      <c r="K2" s="74" t="s">
        <v>21</v>
      </c>
      <c r="L2" s="85"/>
      <c r="M2" s="85"/>
      <c r="N2" s="83" t="s">
        <v>24</v>
      </c>
      <c r="O2" s="83" t="s">
        <v>30</v>
      </c>
      <c r="P2" s="74" t="s">
        <v>25</v>
      </c>
      <c r="Q2" s="74" t="s">
        <v>26</v>
      </c>
    </row>
    <row r="3" spans="1:17" ht="12" customHeight="1">
      <c r="A3" s="81"/>
      <c r="B3" s="83"/>
      <c r="C3" s="83"/>
      <c r="D3" s="83"/>
      <c r="E3" s="83"/>
      <c r="F3" s="83"/>
      <c r="G3" s="87" t="s">
        <v>2</v>
      </c>
      <c r="H3" s="91" t="s">
        <v>51</v>
      </c>
      <c r="I3" s="87" t="s">
        <v>6</v>
      </c>
      <c r="J3" s="83"/>
      <c r="K3" s="75"/>
      <c r="L3" s="85"/>
      <c r="M3" s="85"/>
      <c r="N3" s="75"/>
      <c r="O3" s="75"/>
      <c r="P3" s="75"/>
      <c r="Q3" s="75"/>
    </row>
    <row r="4" spans="1:17" ht="12" customHeight="1">
      <c r="A4" s="81"/>
      <c r="B4" s="83"/>
      <c r="C4" s="83"/>
      <c r="D4" s="83"/>
      <c r="E4" s="83"/>
      <c r="F4" s="83"/>
      <c r="G4" s="83"/>
      <c r="H4" s="92"/>
      <c r="I4" s="83"/>
      <c r="J4" s="83"/>
      <c r="K4" s="75"/>
      <c r="L4" s="85"/>
      <c r="M4" s="85"/>
      <c r="N4" s="75"/>
      <c r="O4" s="75"/>
      <c r="P4" s="75"/>
      <c r="Q4" s="75"/>
    </row>
    <row r="5" spans="1:17" ht="18.75" customHeight="1">
      <c r="A5" s="82"/>
      <c r="B5" s="84"/>
      <c r="C5" s="84"/>
      <c r="D5" s="84"/>
      <c r="E5" s="84"/>
      <c r="F5" s="84"/>
      <c r="G5" s="84"/>
      <c r="H5" s="93"/>
      <c r="I5" s="84"/>
      <c r="J5" s="84"/>
      <c r="K5" s="76"/>
      <c r="L5" s="86"/>
      <c r="M5" s="86"/>
      <c r="N5" s="76"/>
      <c r="O5" s="76"/>
      <c r="P5" s="76"/>
      <c r="Q5" s="76"/>
    </row>
    <row r="6" spans="1:21" ht="12.75" customHeight="1">
      <c r="A6" s="20"/>
      <c r="B6" s="28" t="s">
        <v>31</v>
      </c>
      <c r="C6" s="28" t="s">
        <v>32</v>
      </c>
      <c r="D6" s="28" t="s">
        <v>31</v>
      </c>
      <c r="E6" s="28" t="s">
        <v>32</v>
      </c>
      <c r="F6" s="28" t="s">
        <v>31</v>
      </c>
      <c r="G6" s="28" t="s">
        <v>32</v>
      </c>
      <c r="H6" s="35" t="s">
        <v>31</v>
      </c>
      <c r="I6" s="28" t="s">
        <v>32</v>
      </c>
      <c r="J6" s="28" t="s">
        <v>32</v>
      </c>
      <c r="K6" s="28" t="s">
        <v>31</v>
      </c>
      <c r="L6" s="28" t="s">
        <v>33</v>
      </c>
      <c r="M6" s="28" t="s">
        <v>34</v>
      </c>
      <c r="N6" s="28" t="s">
        <v>35</v>
      </c>
      <c r="O6" s="28" t="s">
        <v>36</v>
      </c>
      <c r="P6" s="28" t="s">
        <v>35</v>
      </c>
      <c r="Q6" s="36" t="s">
        <v>37</v>
      </c>
      <c r="R6" s="19"/>
      <c r="S6" s="19"/>
      <c r="T6" s="19"/>
      <c r="U6" s="19"/>
    </row>
    <row r="7" spans="1:21" ht="12" customHeight="1">
      <c r="A7" s="7">
        <v>1970</v>
      </c>
      <c r="B7" s="8">
        <f>'[1]SweetenersPerCap'!E12</f>
        <v>0.5479847863886361</v>
      </c>
      <c r="C7" s="8">
        <v>0</v>
      </c>
      <c r="D7" s="8">
        <f aca="true" t="shared" si="0" ref="D7:D48">+B7-B7*(C7/100)</f>
        <v>0.5479847863886361</v>
      </c>
      <c r="E7" s="8">
        <v>11</v>
      </c>
      <c r="F7" s="8">
        <f aca="true" t="shared" si="1" ref="F7:F48">+(D7-D7*(E7)/100)</f>
        <v>0.4877064598858861</v>
      </c>
      <c r="G7" s="8">
        <v>0</v>
      </c>
      <c r="H7" s="8">
        <f>F7-(F7*G7/100)</f>
        <v>0.4877064598858861</v>
      </c>
      <c r="I7" s="8">
        <v>34</v>
      </c>
      <c r="J7" s="9">
        <f aca="true" t="shared" si="2" ref="J7:J48">100-(K7/B7*100)</f>
        <v>41.26</v>
      </c>
      <c r="K7" s="8">
        <f>+H7-H7*I7/100</f>
        <v>0.32188626352468486</v>
      </c>
      <c r="L7" s="10">
        <f aca="true" t="shared" si="3" ref="L7:L48">+(K7/365)*16</f>
        <v>0.01411008278464372</v>
      </c>
      <c r="M7" s="8">
        <f aca="true" t="shared" si="4" ref="M7:M48">+L7*28.3495</f>
        <v>0.4000137919032571</v>
      </c>
      <c r="N7" s="8">
        <v>16</v>
      </c>
      <c r="O7" s="8">
        <v>4.2</v>
      </c>
      <c r="P7" s="8">
        <f aca="true" t="shared" si="5" ref="P7:P48">+Q7*N7</f>
        <v>1.5238620643933602</v>
      </c>
      <c r="Q7" s="17">
        <f aca="true" t="shared" si="6" ref="Q7:Q48">+M7/O7</f>
        <v>0.09524137902458502</v>
      </c>
      <c r="R7" s="6"/>
      <c r="S7" s="6"/>
      <c r="T7" s="6"/>
      <c r="U7" s="6"/>
    </row>
    <row r="8" spans="1:21" ht="12" customHeight="1">
      <c r="A8" s="11">
        <v>1971</v>
      </c>
      <c r="B8" s="33">
        <f>'[1]SweetenersPerCap'!E13</f>
        <v>0.824711835043464</v>
      </c>
      <c r="C8" s="12">
        <v>0</v>
      </c>
      <c r="D8" s="12">
        <f t="shared" si="0"/>
        <v>0.824711835043464</v>
      </c>
      <c r="E8" s="12">
        <v>11</v>
      </c>
      <c r="F8" s="12">
        <f t="shared" si="1"/>
        <v>0.733993533188683</v>
      </c>
      <c r="G8" s="12">
        <v>0</v>
      </c>
      <c r="H8" s="33">
        <f aca="true" t="shared" si="7" ref="H8:H55">F8-(F8*G8/100)</f>
        <v>0.733993533188683</v>
      </c>
      <c r="I8" s="33">
        <v>34</v>
      </c>
      <c r="J8" s="13">
        <f t="shared" si="2"/>
        <v>41.26</v>
      </c>
      <c r="K8" s="33">
        <f aca="true" t="shared" si="8" ref="K8:K55">+H8-H8*I8/100</f>
        <v>0.4844357319045308</v>
      </c>
      <c r="L8" s="14">
        <f t="shared" si="3"/>
        <v>0.021235538932801352</v>
      </c>
      <c r="M8" s="12">
        <f t="shared" si="4"/>
        <v>0.6020169109754518</v>
      </c>
      <c r="N8" s="12">
        <v>16</v>
      </c>
      <c r="O8" s="12">
        <v>4.2</v>
      </c>
      <c r="P8" s="12">
        <f t="shared" si="5"/>
        <v>2.2933977560969594</v>
      </c>
      <c r="Q8" s="18">
        <f t="shared" si="6"/>
        <v>0.14333735975605996</v>
      </c>
      <c r="R8" s="6"/>
      <c r="S8" s="6"/>
      <c r="T8" s="6"/>
      <c r="U8" s="6"/>
    </row>
    <row r="9" spans="1:21" ht="12" customHeight="1">
      <c r="A9" s="11">
        <v>1972</v>
      </c>
      <c r="B9" s="33">
        <f>'[1]SweetenersPerCap'!E14</f>
        <v>1.1544768425616307</v>
      </c>
      <c r="C9" s="12">
        <v>0</v>
      </c>
      <c r="D9" s="12">
        <f t="shared" si="0"/>
        <v>1.1544768425616307</v>
      </c>
      <c r="E9" s="12">
        <v>11</v>
      </c>
      <c r="F9" s="12">
        <f t="shared" si="1"/>
        <v>1.0274843898798514</v>
      </c>
      <c r="G9" s="12">
        <v>0</v>
      </c>
      <c r="H9" s="33">
        <f t="shared" si="7"/>
        <v>1.0274843898798514</v>
      </c>
      <c r="I9" s="33">
        <v>34</v>
      </c>
      <c r="J9" s="13">
        <f t="shared" si="2"/>
        <v>41.26</v>
      </c>
      <c r="K9" s="33">
        <f t="shared" si="8"/>
        <v>0.6781396973207019</v>
      </c>
      <c r="L9" s="14">
        <f t="shared" si="3"/>
        <v>0.029726671663373234</v>
      </c>
      <c r="M9" s="12">
        <f t="shared" si="4"/>
        <v>0.8427362783207994</v>
      </c>
      <c r="N9" s="12">
        <v>16</v>
      </c>
      <c r="O9" s="12">
        <v>4.2</v>
      </c>
      <c r="P9" s="12">
        <f t="shared" si="5"/>
        <v>3.210423917412569</v>
      </c>
      <c r="Q9" s="18">
        <f t="shared" si="6"/>
        <v>0.20065149483828557</v>
      </c>
      <c r="R9" s="6"/>
      <c r="S9" s="6"/>
      <c r="T9" s="6"/>
      <c r="U9" s="6"/>
    </row>
    <row r="10" spans="1:21" ht="12" customHeight="1">
      <c r="A10" s="11">
        <v>1973</v>
      </c>
      <c r="B10" s="33">
        <f>'[1]SweetenersPerCap'!E15</f>
        <v>2.0621413541133413</v>
      </c>
      <c r="C10" s="12">
        <v>0</v>
      </c>
      <c r="D10" s="12">
        <f t="shared" si="0"/>
        <v>2.0621413541133413</v>
      </c>
      <c r="E10" s="12">
        <v>11</v>
      </c>
      <c r="F10" s="12">
        <f t="shared" si="1"/>
        <v>1.8353058051608737</v>
      </c>
      <c r="G10" s="12">
        <v>0</v>
      </c>
      <c r="H10" s="33">
        <f t="shared" si="7"/>
        <v>1.8353058051608737</v>
      </c>
      <c r="I10" s="33">
        <v>34</v>
      </c>
      <c r="J10" s="13">
        <f t="shared" si="2"/>
        <v>41.260000000000005</v>
      </c>
      <c r="K10" s="33">
        <f t="shared" si="8"/>
        <v>1.2113018314061765</v>
      </c>
      <c r="L10" s="14">
        <f t="shared" si="3"/>
        <v>0.05309816247259952</v>
      </c>
      <c r="M10" s="12">
        <f t="shared" si="4"/>
        <v>1.50530635701696</v>
      </c>
      <c r="N10" s="12">
        <v>16</v>
      </c>
      <c r="O10" s="12">
        <v>4.2</v>
      </c>
      <c r="P10" s="12">
        <f t="shared" si="5"/>
        <v>5.734500407683657</v>
      </c>
      <c r="Q10" s="18">
        <f t="shared" si="6"/>
        <v>0.3584062754802286</v>
      </c>
      <c r="R10" s="6"/>
      <c r="S10" s="6"/>
      <c r="T10" s="6"/>
      <c r="U10" s="6"/>
    </row>
    <row r="11" spans="1:21" ht="12" customHeight="1">
      <c r="A11" s="11">
        <v>1974</v>
      </c>
      <c r="B11" s="33">
        <f>'[1]SweetenersPerCap'!E16</f>
        <v>2.7625577673778747</v>
      </c>
      <c r="C11" s="12">
        <v>0</v>
      </c>
      <c r="D11" s="12">
        <f t="shared" si="0"/>
        <v>2.7625577673778747</v>
      </c>
      <c r="E11" s="12">
        <v>11</v>
      </c>
      <c r="F11" s="12">
        <f t="shared" si="1"/>
        <v>2.4586764129663083</v>
      </c>
      <c r="G11" s="12">
        <v>0</v>
      </c>
      <c r="H11" s="33">
        <f t="shared" si="7"/>
        <v>2.4586764129663083</v>
      </c>
      <c r="I11" s="33">
        <v>34</v>
      </c>
      <c r="J11" s="13">
        <f t="shared" si="2"/>
        <v>41.260000000000005</v>
      </c>
      <c r="K11" s="33">
        <f t="shared" si="8"/>
        <v>1.6227264325577635</v>
      </c>
      <c r="L11" s="14">
        <f t="shared" si="3"/>
        <v>0.07113321348198415</v>
      </c>
      <c r="M11" s="12">
        <f t="shared" si="4"/>
        <v>2.0165910356075094</v>
      </c>
      <c r="N11" s="12">
        <v>16</v>
      </c>
      <c r="O11" s="12">
        <v>4.2</v>
      </c>
      <c r="P11" s="12">
        <f t="shared" si="5"/>
        <v>7.682251564219083</v>
      </c>
      <c r="Q11" s="18">
        <f t="shared" si="6"/>
        <v>0.4801407227636927</v>
      </c>
      <c r="R11" s="6"/>
      <c r="S11" s="6"/>
      <c r="T11" s="6"/>
      <c r="U11" s="6"/>
    </row>
    <row r="12" spans="1:21" ht="12" customHeight="1">
      <c r="A12" s="11">
        <v>1975</v>
      </c>
      <c r="B12" s="33">
        <f>'[1]SweetenersPerCap'!E17</f>
        <v>4.879174711653771</v>
      </c>
      <c r="C12" s="12">
        <v>0</v>
      </c>
      <c r="D12" s="12">
        <f t="shared" si="0"/>
        <v>4.879174711653771</v>
      </c>
      <c r="E12" s="12">
        <v>11</v>
      </c>
      <c r="F12" s="12">
        <f t="shared" si="1"/>
        <v>4.342465493371856</v>
      </c>
      <c r="G12" s="12">
        <v>0</v>
      </c>
      <c r="H12" s="33">
        <f t="shared" si="7"/>
        <v>4.342465493371856</v>
      </c>
      <c r="I12" s="33">
        <v>34</v>
      </c>
      <c r="J12" s="13">
        <f t="shared" si="2"/>
        <v>41.260000000000005</v>
      </c>
      <c r="K12" s="33">
        <f t="shared" si="8"/>
        <v>2.866027225625425</v>
      </c>
      <c r="L12" s="14">
        <f t="shared" si="3"/>
        <v>0.1256340701644022</v>
      </c>
      <c r="M12" s="12">
        <f t="shared" si="4"/>
        <v>3.56166307212572</v>
      </c>
      <c r="N12" s="12">
        <v>16</v>
      </c>
      <c r="O12" s="12">
        <v>4.2</v>
      </c>
      <c r="P12" s="12">
        <f t="shared" si="5"/>
        <v>13.568240274764646</v>
      </c>
      <c r="Q12" s="18">
        <f t="shared" si="6"/>
        <v>0.8480150171727904</v>
      </c>
      <c r="R12" s="6"/>
      <c r="S12" s="6"/>
      <c r="T12" s="6"/>
      <c r="U12" s="6"/>
    </row>
    <row r="13" spans="1:21" ht="12" customHeight="1">
      <c r="A13" s="7">
        <v>1976</v>
      </c>
      <c r="B13" s="8">
        <f>'[1]SweetenersPerCap'!E18</f>
        <v>7.175064926042296</v>
      </c>
      <c r="C13" s="8">
        <v>0</v>
      </c>
      <c r="D13" s="8">
        <f t="shared" si="0"/>
        <v>7.175064926042296</v>
      </c>
      <c r="E13" s="8">
        <v>11</v>
      </c>
      <c r="F13" s="8">
        <f t="shared" si="1"/>
        <v>6.3858077841776435</v>
      </c>
      <c r="G13" s="8">
        <v>0</v>
      </c>
      <c r="H13" s="8">
        <f t="shared" si="7"/>
        <v>6.3858077841776435</v>
      </c>
      <c r="I13" s="8">
        <v>34</v>
      </c>
      <c r="J13" s="9">
        <f t="shared" si="2"/>
        <v>41.26</v>
      </c>
      <c r="K13" s="8">
        <f t="shared" si="8"/>
        <v>4.214633137557245</v>
      </c>
      <c r="L13" s="10">
        <f t="shared" si="3"/>
        <v>0.18475104164634498</v>
      </c>
      <c r="M13" s="8">
        <f t="shared" si="4"/>
        <v>5.237599655153057</v>
      </c>
      <c r="N13" s="8">
        <v>16</v>
      </c>
      <c r="O13" s="8">
        <v>4.2</v>
      </c>
      <c r="P13" s="8">
        <f t="shared" si="5"/>
        <v>19.952760591059263</v>
      </c>
      <c r="Q13" s="17">
        <f t="shared" si="6"/>
        <v>1.247047536941204</v>
      </c>
      <c r="R13" s="6"/>
      <c r="S13" s="6"/>
      <c r="T13" s="6"/>
      <c r="U13" s="6"/>
    </row>
    <row r="14" spans="1:21" ht="12" customHeight="1">
      <c r="A14" s="7">
        <v>1977</v>
      </c>
      <c r="B14" s="8">
        <f>'[1]SweetenersPerCap'!E19</f>
        <v>9.597731437394469</v>
      </c>
      <c r="C14" s="8">
        <v>0</v>
      </c>
      <c r="D14" s="8">
        <f t="shared" si="0"/>
        <v>9.597731437394469</v>
      </c>
      <c r="E14" s="8">
        <v>11</v>
      </c>
      <c r="F14" s="8">
        <f t="shared" si="1"/>
        <v>8.541980979281078</v>
      </c>
      <c r="G14" s="8">
        <v>0</v>
      </c>
      <c r="H14" s="8">
        <f t="shared" si="7"/>
        <v>8.541980979281078</v>
      </c>
      <c r="I14" s="8">
        <v>34</v>
      </c>
      <c r="J14" s="9">
        <f t="shared" si="2"/>
        <v>41.26</v>
      </c>
      <c r="K14" s="8">
        <f t="shared" si="8"/>
        <v>5.6377074463255115</v>
      </c>
      <c r="L14" s="10">
        <f t="shared" si="3"/>
        <v>0.24713238120878955</v>
      </c>
      <c r="M14" s="8">
        <f t="shared" si="4"/>
        <v>7.00607944107858</v>
      </c>
      <c r="N14" s="8">
        <v>16</v>
      </c>
      <c r="O14" s="8">
        <v>4.2</v>
      </c>
      <c r="P14" s="8">
        <f t="shared" si="5"/>
        <v>26.68982644220411</v>
      </c>
      <c r="Q14" s="17">
        <f t="shared" si="6"/>
        <v>1.668114152637757</v>
      </c>
      <c r="R14" s="6"/>
      <c r="S14" s="6"/>
      <c r="T14" s="6"/>
      <c r="U14" s="6"/>
    </row>
    <row r="15" spans="1:21" ht="12" customHeight="1">
      <c r="A15" s="7">
        <v>1978</v>
      </c>
      <c r="B15" s="8">
        <f>'[1]SweetenersPerCap'!E20</f>
        <v>10.767435080371454</v>
      </c>
      <c r="C15" s="8">
        <v>0</v>
      </c>
      <c r="D15" s="8">
        <f t="shared" si="0"/>
        <v>10.767435080371454</v>
      </c>
      <c r="E15" s="8">
        <v>11</v>
      </c>
      <c r="F15" s="8">
        <f t="shared" si="1"/>
        <v>9.583017221530595</v>
      </c>
      <c r="G15" s="8">
        <v>0</v>
      </c>
      <c r="H15" s="8">
        <f t="shared" si="7"/>
        <v>9.583017221530595</v>
      </c>
      <c r="I15" s="8">
        <v>34</v>
      </c>
      <c r="J15" s="9">
        <f t="shared" si="2"/>
        <v>41.26</v>
      </c>
      <c r="K15" s="8">
        <f t="shared" si="8"/>
        <v>6.324791366210192</v>
      </c>
      <c r="L15" s="10">
        <f t="shared" si="3"/>
        <v>0.27725112838181665</v>
      </c>
      <c r="M15" s="8">
        <f t="shared" si="4"/>
        <v>7.859930864060311</v>
      </c>
      <c r="N15" s="8">
        <v>16</v>
      </c>
      <c r="O15" s="8">
        <v>4.2</v>
      </c>
      <c r="P15" s="8">
        <f t="shared" si="5"/>
        <v>29.942593767848802</v>
      </c>
      <c r="Q15" s="17">
        <f t="shared" si="6"/>
        <v>1.8714121104905501</v>
      </c>
      <c r="R15" s="6"/>
      <c r="S15" s="6"/>
      <c r="T15" s="6"/>
      <c r="U15" s="6"/>
    </row>
    <row r="16" spans="1:21" ht="12" customHeight="1">
      <c r="A16" s="7">
        <v>1979</v>
      </c>
      <c r="B16" s="8">
        <f>'[1]SweetenersPerCap'!E21</f>
        <v>14.75019795749128</v>
      </c>
      <c r="C16" s="8">
        <v>0</v>
      </c>
      <c r="D16" s="8">
        <f t="shared" si="0"/>
        <v>14.75019795749128</v>
      </c>
      <c r="E16" s="8">
        <v>11</v>
      </c>
      <c r="F16" s="8">
        <f t="shared" si="1"/>
        <v>13.127676182167239</v>
      </c>
      <c r="G16" s="8">
        <v>0</v>
      </c>
      <c r="H16" s="8">
        <f t="shared" si="7"/>
        <v>13.127676182167239</v>
      </c>
      <c r="I16" s="8">
        <v>34</v>
      </c>
      <c r="J16" s="9">
        <f t="shared" si="2"/>
        <v>41.26</v>
      </c>
      <c r="K16" s="8">
        <f t="shared" si="8"/>
        <v>8.664266280230377</v>
      </c>
      <c r="L16" s="10">
        <f t="shared" si="3"/>
        <v>0.37980345337996174</v>
      </c>
      <c r="M16" s="8">
        <f t="shared" si="4"/>
        <v>10.767238001595224</v>
      </c>
      <c r="N16" s="8">
        <v>16</v>
      </c>
      <c r="O16" s="8">
        <v>4.2</v>
      </c>
      <c r="P16" s="8">
        <f t="shared" si="5"/>
        <v>41.01804952988657</v>
      </c>
      <c r="Q16" s="17">
        <f t="shared" si="6"/>
        <v>2.5636280956179105</v>
      </c>
      <c r="R16" s="6"/>
      <c r="S16" s="6"/>
      <c r="T16" s="6"/>
      <c r="U16" s="6"/>
    </row>
    <row r="17" spans="1:21" ht="12" customHeight="1">
      <c r="A17" s="7">
        <v>1980</v>
      </c>
      <c r="B17" s="8">
        <f>'[1]SweetenersPerCap'!E22</f>
        <v>18.95571255215575</v>
      </c>
      <c r="C17" s="8">
        <v>0</v>
      </c>
      <c r="D17" s="8">
        <f t="shared" si="0"/>
        <v>18.95571255215575</v>
      </c>
      <c r="E17" s="8">
        <v>11</v>
      </c>
      <c r="F17" s="8">
        <f t="shared" si="1"/>
        <v>16.870584171418617</v>
      </c>
      <c r="G17" s="8">
        <v>0</v>
      </c>
      <c r="H17" s="8">
        <f t="shared" si="7"/>
        <v>16.870584171418617</v>
      </c>
      <c r="I17" s="8">
        <v>34</v>
      </c>
      <c r="J17" s="9">
        <f t="shared" si="2"/>
        <v>41.26</v>
      </c>
      <c r="K17" s="8">
        <f t="shared" si="8"/>
        <v>11.134585553136287</v>
      </c>
      <c r="L17" s="10">
        <f t="shared" si="3"/>
        <v>0.4880914215073441</v>
      </c>
      <c r="M17" s="8">
        <f t="shared" si="4"/>
        <v>13.83714775402245</v>
      </c>
      <c r="N17" s="8">
        <v>16</v>
      </c>
      <c r="O17" s="8">
        <v>4.2</v>
      </c>
      <c r="P17" s="8">
        <f t="shared" si="5"/>
        <v>52.71294382484742</v>
      </c>
      <c r="Q17" s="17">
        <f t="shared" si="6"/>
        <v>3.294558989052964</v>
      </c>
      <c r="R17" s="6"/>
      <c r="S17" s="6"/>
      <c r="T17" s="6"/>
      <c r="U17" s="6"/>
    </row>
    <row r="18" spans="1:21" ht="12" customHeight="1">
      <c r="A18" s="11">
        <v>1981</v>
      </c>
      <c r="B18" s="33">
        <f>'[1]SweetenersPerCap'!E23</f>
        <v>22.834072452179104</v>
      </c>
      <c r="C18" s="12">
        <v>0</v>
      </c>
      <c r="D18" s="12">
        <f t="shared" si="0"/>
        <v>22.834072452179104</v>
      </c>
      <c r="E18" s="12">
        <v>11</v>
      </c>
      <c r="F18" s="12">
        <f t="shared" si="1"/>
        <v>20.322324482439402</v>
      </c>
      <c r="G18" s="12">
        <v>0</v>
      </c>
      <c r="H18" s="33">
        <f t="shared" si="7"/>
        <v>20.322324482439402</v>
      </c>
      <c r="I18" s="33">
        <v>34</v>
      </c>
      <c r="J18" s="13">
        <f t="shared" si="2"/>
        <v>41.26</v>
      </c>
      <c r="K18" s="33">
        <f t="shared" si="8"/>
        <v>13.412734158410005</v>
      </c>
      <c r="L18" s="14">
        <f t="shared" si="3"/>
        <v>0.5879554699576989</v>
      </c>
      <c r="M18" s="12">
        <f t="shared" si="4"/>
        <v>16.668243595565784</v>
      </c>
      <c r="N18" s="12">
        <v>16</v>
      </c>
      <c r="O18" s="12">
        <v>4.2</v>
      </c>
      <c r="P18" s="12">
        <f t="shared" si="5"/>
        <v>63.498070840250605</v>
      </c>
      <c r="Q18" s="18">
        <f t="shared" si="6"/>
        <v>3.968629427515663</v>
      </c>
      <c r="R18" s="6"/>
      <c r="S18" s="6"/>
      <c r="T18" s="6"/>
      <c r="U18" s="6"/>
    </row>
    <row r="19" spans="1:21" ht="12" customHeight="1">
      <c r="A19" s="11">
        <v>1982</v>
      </c>
      <c r="B19" s="33">
        <f>'[1]SweetenersPerCap'!E24</f>
        <v>26.61671814446371</v>
      </c>
      <c r="C19" s="12">
        <v>0</v>
      </c>
      <c r="D19" s="12">
        <f t="shared" si="0"/>
        <v>26.61671814446371</v>
      </c>
      <c r="E19" s="12">
        <v>11</v>
      </c>
      <c r="F19" s="12">
        <f t="shared" si="1"/>
        <v>23.688879148572703</v>
      </c>
      <c r="G19" s="12">
        <v>0</v>
      </c>
      <c r="H19" s="33">
        <f t="shared" si="7"/>
        <v>23.688879148572703</v>
      </c>
      <c r="I19" s="33">
        <v>34</v>
      </c>
      <c r="J19" s="13">
        <f t="shared" si="2"/>
        <v>41.26</v>
      </c>
      <c r="K19" s="33">
        <f t="shared" si="8"/>
        <v>15.634660238057984</v>
      </c>
      <c r="L19" s="14">
        <f t="shared" si="3"/>
        <v>0.6853549693395281</v>
      </c>
      <c r="M19" s="12">
        <f t="shared" si="4"/>
        <v>19.429470703290953</v>
      </c>
      <c r="N19" s="12">
        <v>16</v>
      </c>
      <c r="O19" s="12">
        <v>4.2</v>
      </c>
      <c r="P19" s="12">
        <f t="shared" si="5"/>
        <v>74.0170312506322</v>
      </c>
      <c r="Q19" s="18">
        <f t="shared" si="6"/>
        <v>4.6260644531645125</v>
      </c>
      <c r="R19" s="6"/>
      <c r="S19" s="6"/>
      <c r="T19" s="6"/>
      <c r="U19" s="6"/>
    </row>
    <row r="20" spans="1:21" ht="12" customHeight="1">
      <c r="A20" s="11">
        <v>1983</v>
      </c>
      <c r="B20" s="33">
        <f>'[1]SweetenersPerCap'!E25</f>
        <v>31.201474987943172</v>
      </c>
      <c r="C20" s="12">
        <v>0</v>
      </c>
      <c r="D20" s="12">
        <f t="shared" si="0"/>
        <v>31.201474987943172</v>
      </c>
      <c r="E20" s="12">
        <v>11</v>
      </c>
      <c r="F20" s="12">
        <f t="shared" si="1"/>
        <v>27.769312739269424</v>
      </c>
      <c r="G20" s="12">
        <v>0</v>
      </c>
      <c r="H20" s="33">
        <f t="shared" si="7"/>
        <v>27.769312739269424</v>
      </c>
      <c r="I20" s="33">
        <v>34</v>
      </c>
      <c r="J20" s="13">
        <f t="shared" si="2"/>
        <v>41.26</v>
      </c>
      <c r="K20" s="33">
        <f t="shared" si="8"/>
        <v>18.32774640791782</v>
      </c>
      <c r="L20" s="14">
        <f t="shared" si="3"/>
        <v>0.8034080617169456</v>
      </c>
      <c r="M20" s="12">
        <f t="shared" si="4"/>
        <v>22.776216845644548</v>
      </c>
      <c r="N20" s="12">
        <v>16</v>
      </c>
      <c r="O20" s="12">
        <v>4.2</v>
      </c>
      <c r="P20" s="12">
        <f t="shared" si="5"/>
        <v>86.76654036436018</v>
      </c>
      <c r="Q20" s="18">
        <f t="shared" si="6"/>
        <v>5.422908772772511</v>
      </c>
      <c r="R20" s="6"/>
      <c r="S20" s="6"/>
      <c r="T20" s="6"/>
      <c r="U20" s="6"/>
    </row>
    <row r="21" spans="1:21" ht="12" customHeight="1">
      <c r="A21" s="11">
        <v>1984</v>
      </c>
      <c r="B21" s="33">
        <f>'[1]SweetenersPerCap'!E26</f>
        <v>37.22626804542454</v>
      </c>
      <c r="C21" s="12">
        <v>0</v>
      </c>
      <c r="D21" s="12">
        <f t="shared" si="0"/>
        <v>37.22626804542454</v>
      </c>
      <c r="E21" s="12">
        <v>11</v>
      </c>
      <c r="F21" s="12">
        <f t="shared" si="1"/>
        <v>33.13137856042784</v>
      </c>
      <c r="G21" s="12">
        <v>0</v>
      </c>
      <c r="H21" s="33">
        <f t="shared" si="7"/>
        <v>33.13137856042784</v>
      </c>
      <c r="I21" s="33">
        <v>34</v>
      </c>
      <c r="J21" s="13">
        <f t="shared" si="2"/>
        <v>41.26</v>
      </c>
      <c r="K21" s="33">
        <f t="shared" si="8"/>
        <v>21.866709849882376</v>
      </c>
      <c r="L21" s="14">
        <f t="shared" si="3"/>
        <v>0.9585407057482686</v>
      </c>
      <c r="M21" s="12">
        <f t="shared" si="4"/>
        <v>27.174149737610538</v>
      </c>
      <c r="N21" s="12">
        <v>16</v>
      </c>
      <c r="O21" s="12">
        <v>4.2</v>
      </c>
      <c r="P21" s="12">
        <f t="shared" si="5"/>
        <v>103.52057042899253</v>
      </c>
      <c r="Q21" s="18">
        <f t="shared" si="6"/>
        <v>6.470035651812033</v>
      </c>
      <c r="R21" s="6"/>
      <c r="S21" s="6"/>
      <c r="T21" s="6"/>
      <c r="U21" s="6"/>
    </row>
    <row r="22" spans="1:21" ht="12" customHeight="1">
      <c r="A22" s="11">
        <v>1985</v>
      </c>
      <c r="B22" s="33">
        <f>'[1]SweetenersPerCap'!E27</f>
        <v>45.17106002532856</v>
      </c>
      <c r="C22" s="12">
        <v>0</v>
      </c>
      <c r="D22" s="12">
        <f t="shared" si="0"/>
        <v>45.17106002532856</v>
      </c>
      <c r="E22" s="12">
        <v>11</v>
      </c>
      <c r="F22" s="12">
        <f t="shared" si="1"/>
        <v>40.202243422542416</v>
      </c>
      <c r="G22" s="12">
        <v>0</v>
      </c>
      <c r="H22" s="33">
        <f t="shared" si="7"/>
        <v>40.202243422542416</v>
      </c>
      <c r="I22" s="33">
        <v>34</v>
      </c>
      <c r="J22" s="13">
        <f t="shared" si="2"/>
        <v>41.26</v>
      </c>
      <c r="K22" s="33">
        <f t="shared" si="8"/>
        <v>26.533480658877995</v>
      </c>
      <c r="L22" s="14">
        <f t="shared" si="3"/>
        <v>1.1631114809371175</v>
      </c>
      <c r="M22" s="12">
        <f t="shared" si="4"/>
        <v>32.97362892882681</v>
      </c>
      <c r="N22" s="12">
        <v>16</v>
      </c>
      <c r="O22" s="12">
        <v>4.2</v>
      </c>
      <c r="P22" s="12">
        <f t="shared" si="5"/>
        <v>125.6138244907688</v>
      </c>
      <c r="Q22" s="18">
        <f t="shared" si="6"/>
        <v>7.85086403067305</v>
      </c>
      <c r="R22" s="6"/>
      <c r="S22" s="6"/>
      <c r="T22" s="6"/>
      <c r="U22" s="6"/>
    </row>
    <row r="23" spans="1:21" ht="12" customHeight="1">
      <c r="A23" s="7">
        <v>1986</v>
      </c>
      <c r="B23" s="8">
        <f>'[1]SweetenersPerCap'!E28</f>
        <v>45.69382217401963</v>
      </c>
      <c r="C23" s="8">
        <v>0</v>
      </c>
      <c r="D23" s="8">
        <f t="shared" si="0"/>
        <v>45.69382217401963</v>
      </c>
      <c r="E23" s="8">
        <v>11</v>
      </c>
      <c r="F23" s="8">
        <f t="shared" si="1"/>
        <v>40.66750173487747</v>
      </c>
      <c r="G23" s="8">
        <v>0</v>
      </c>
      <c r="H23" s="8">
        <f t="shared" si="7"/>
        <v>40.66750173487747</v>
      </c>
      <c r="I23" s="8">
        <v>34</v>
      </c>
      <c r="J23" s="9">
        <f t="shared" si="2"/>
        <v>41.26</v>
      </c>
      <c r="K23" s="8">
        <f t="shared" si="8"/>
        <v>26.84055114501913</v>
      </c>
      <c r="L23" s="10">
        <f t="shared" si="3"/>
        <v>1.17657210498714</v>
      </c>
      <c r="M23" s="8">
        <f t="shared" si="4"/>
        <v>33.355230890332926</v>
      </c>
      <c r="N23" s="8">
        <v>16</v>
      </c>
      <c r="O23" s="8">
        <v>4.2</v>
      </c>
      <c r="P23" s="8">
        <f t="shared" si="5"/>
        <v>127.06754624888734</v>
      </c>
      <c r="Q23" s="17">
        <f t="shared" si="6"/>
        <v>7.941721640555459</v>
      </c>
      <c r="R23" s="6"/>
      <c r="S23" s="6"/>
      <c r="T23" s="6"/>
      <c r="U23" s="6"/>
    </row>
    <row r="24" spans="1:21" ht="12" customHeight="1">
      <c r="A24" s="7">
        <v>1987</v>
      </c>
      <c r="B24" s="8">
        <f>'[1]SweetenersPerCap'!E29</f>
        <v>47.709123408181085</v>
      </c>
      <c r="C24" s="8">
        <v>0</v>
      </c>
      <c r="D24" s="8">
        <f t="shared" si="0"/>
        <v>47.709123408181085</v>
      </c>
      <c r="E24" s="8">
        <v>11</v>
      </c>
      <c r="F24" s="8">
        <f t="shared" si="1"/>
        <v>42.46111983328117</v>
      </c>
      <c r="G24" s="8">
        <v>0</v>
      </c>
      <c r="H24" s="8">
        <f t="shared" si="7"/>
        <v>42.46111983328117</v>
      </c>
      <c r="I24" s="8">
        <v>34</v>
      </c>
      <c r="J24" s="9">
        <f t="shared" si="2"/>
        <v>41.26</v>
      </c>
      <c r="K24" s="8">
        <f t="shared" si="8"/>
        <v>28.024339089965572</v>
      </c>
      <c r="L24" s="10">
        <f t="shared" si="3"/>
        <v>1.2284641792861621</v>
      </c>
      <c r="M24" s="8">
        <f t="shared" si="4"/>
        <v>34.82634525067305</v>
      </c>
      <c r="N24" s="8">
        <v>16</v>
      </c>
      <c r="O24" s="8">
        <v>4.2</v>
      </c>
      <c r="P24" s="8">
        <f t="shared" si="5"/>
        <v>132.67179143113543</v>
      </c>
      <c r="Q24" s="17">
        <f t="shared" si="6"/>
        <v>8.291986964445965</v>
      </c>
      <c r="R24" s="6"/>
      <c r="S24" s="6"/>
      <c r="T24" s="6"/>
      <c r="U24" s="6"/>
    </row>
    <row r="25" spans="1:21" ht="12" customHeight="1">
      <c r="A25" s="7">
        <v>1988</v>
      </c>
      <c r="B25" s="8">
        <f>'[1]SweetenersPerCap'!E30</f>
        <v>48.962276702813234</v>
      </c>
      <c r="C25" s="8">
        <v>0</v>
      </c>
      <c r="D25" s="8">
        <f t="shared" si="0"/>
        <v>48.962276702813234</v>
      </c>
      <c r="E25" s="8">
        <v>11</v>
      </c>
      <c r="F25" s="8">
        <f t="shared" si="1"/>
        <v>43.57642626550378</v>
      </c>
      <c r="G25" s="8">
        <v>0</v>
      </c>
      <c r="H25" s="8">
        <f t="shared" si="7"/>
        <v>43.57642626550378</v>
      </c>
      <c r="I25" s="8">
        <v>34</v>
      </c>
      <c r="J25" s="9">
        <f t="shared" si="2"/>
        <v>41.260000000000005</v>
      </c>
      <c r="K25" s="8">
        <f t="shared" si="8"/>
        <v>28.760441335232493</v>
      </c>
      <c r="L25" s="10">
        <f t="shared" si="3"/>
        <v>1.2607316749690956</v>
      </c>
      <c r="M25" s="8">
        <f t="shared" si="4"/>
        <v>35.74111261953637</v>
      </c>
      <c r="N25" s="8">
        <v>16</v>
      </c>
      <c r="O25" s="8">
        <v>4.2</v>
      </c>
      <c r="P25" s="8">
        <f t="shared" si="5"/>
        <v>136.1566195029957</v>
      </c>
      <c r="Q25" s="17">
        <f t="shared" si="6"/>
        <v>8.509788718937232</v>
      </c>
      <c r="R25" s="6"/>
      <c r="S25" s="6"/>
      <c r="T25" s="6"/>
      <c r="U25" s="6"/>
    </row>
    <row r="26" spans="1:21" ht="12" customHeight="1">
      <c r="A26" s="7">
        <v>1989</v>
      </c>
      <c r="B26" s="8">
        <f>'[1]SweetenersPerCap'!E31</f>
        <v>48.19616563301016</v>
      </c>
      <c r="C26" s="8">
        <v>0</v>
      </c>
      <c r="D26" s="8">
        <f t="shared" si="0"/>
        <v>48.19616563301016</v>
      </c>
      <c r="E26" s="8">
        <v>11</v>
      </c>
      <c r="F26" s="8">
        <f t="shared" si="1"/>
        <v>42.89458741337904</v>
      </c>
      <c r="G26" s="8">
        <v>0</v>
      </c>
      <c r="H26" s="8">
        <f t="shared" si="7"/>
        <v>42.89458741337904</v>
      </c>
      <c r="I26" s="8">
        <v>34</v>
      </c>
      <c r="J26" s="9">
        <f t="shared" si="2"/>
        <v>41.26</v>
      </c>
      <c r="K26" s="8">
        <f t="shared" si="8"/>
        <v>28.310427692830167</v>
      </c>
      <c r="L26" s="10">
        <f t="shared" si="3"/>
        <v>1.2410050495487197</v>
      </c>
      <c r="M26" s="8">
        <f t="shared" si="4"/>
        <v>35.181872652181426</v>
      </c>
      <c r="N26" s="8">
        <v>16</v>
      </c>
      <c r="O26" s="8">
        <v>4.2</v>
      </c>
      <c r="P26" s="8">
        <f t="shared" si="5"/>
        <v>134.02618153211972</v>
      </c>
      <c r="Q26" s="17">
        <f t="shared" si="6"/>
        <v>8.376636345757483</v>
      </c>
      <c r="R26" s="6"/>
      <c r="S26" s="6"/>
      <c r="T26" s="6"/>
      <c r="U26" s="6"/>
    </row>
    <row r="27" spans="1:21" ht="12" customHeight="1">
      <c r="A27" s="7">
        <v>1990</v>
      </c>
      <c r="B27" s="8">
        <f>'[1]SweetenersPerCap'!E32</f>
        <v>49.59341467705052</v>
      </c>
      <c r="C27" s="8">
        <v>0</v>
      </c>
      <c r="D27" s="8">
        <f t="shared" si="0"/>
        <v>49.59341467705052</v>
      </c>
      <c r="E27" s="8">
        <v>11</v>
      </c>
      <c r="F27" s="8">
        <f t="shared" si="1"/>
        <v>44.138139062574965</v>
      </c>
      <c r="G27" s="8">
        <v>0</v>
      </c>
      <c r="H27" s="8">
        <f t="shared" si="7"/>
        <v>44.138139062574965</v>
      </c>
      <c r="I27" s="8">
        <v>34</v>
      </c>
      <c r="J27" s="9">
        <f t="shared" si="2"/>
        <v>41.26</v>
      </c>
      <c r="K27" s="8">
        <f t="shared" si="8"/>
        <v>29.13117178129948</v>
      </c>
      <c r="L27" s="10">
        <f t="shared" si="3"/>
        <v>1.2769828726049086</v>
      </c>
      <c r="M27" s="8">
        <f t="shared" si="4"/>
        <v>36.201825946912855</v>
      </c>
      <c r="N27" s="8">
        <v>16</v>
      </c>
      <c r="O27" s="8">
        <v>4.2</v>
      </c>
      <c r="P27" s="8">
        <f t="shared" si="5"/>
        <v>137.91171789300134</v>
      </c>
      <c r="Q27" s="17">
        <f t="shared" si="6"/>
        <v>8.619482368312584</v>
      </c>
      <c r="R27" s="6"/>
      <c r="S27" s="6"/>
      <c r="T27" s="6"/>
      <c r="U27" s="6"/>
    </row>
    <row r="28" spans="1:21" ht="12" customHeight="1">
      <c r="A28" s="11">
        <v>1991</v>
      </c>
      <c r="B28" s="33">
        <f>'[1]SweetenersPerCap'!E33</f>
        <v>50.30546011132458</v>
      </c>
      <c r="C28" s="12">
        <v>0</v>
      </c>
      <c r="D28" s="12">
        <f t="shared" si="0"/>
        <v>50.30546011132458</v>
      </c>
      <c r="E28" s="12">
        <v>11</v>
      </c>
      <c r="F28" s="12">
        <f t="shared" si="1"/>
        <v>44.77185949907887</v>
      </c>
      <c r="G28" s="12">
        <v>0</v>
      </c>
      <c r="H28" s="33">
        <f t="shared" si="7"/>
        <v>44.77185949907887</v>
      </c>
      <c r="I28" s="33">
        <v>34</v>
      </c>
      <c r="J28" s="13">
        <f t="shared" si="2"/>
        <v>41.260000000000005</v>
      </c>
      <c r="K28" s="33">
        <f t="shared" si="8"/>
        <v>29.549427269392055</v>
      </c>
      <c r="L28" s="14">
        <f t="shared" si="3"/>
        <v>1.2953173597541723</v>
      </c>
      <c r="M28" s="12">
        <f t="shared" si="4"/>
        <v>36.721599490350904</v>
      </c>
      <c r="N28" s="12">
        <v>16</v>
      </c>
      <c r="O28" s="12">
        <v>4.2</v>
      </c>
      <c r="P28" s="12">
        <f t="shared" si="5"/>
        <v>139.89180758228915</v>
      </c>
      <c r="Q28" s="18">
        <f t="shared" si="6"/>
        <v>8.743237973893072</v>
      </c>
      <c r="R28" s="6"/>
      <c r="S28" s="6"/>
      <c r="T28" s="6"/>
      <c r="U28" s="6"/>
    </row>
    <row r="29" spans="1:21" ht="12" customHeight="1">
      <c r="A29" s="11">
        <v>1992</v>
      </c>
      <c r="B29" s="33">
        <f>'[1]SweetenersPerCap'!E34</f>
        <v>51.78858206108356</v>
      </c>
      <c r="C29" s="12">
        <v>0</v>
      </c>
      <c r="D29" s="12">
        <f t="shared" si="0"/>
        <v>51.78858206108356</v>
      </c>
      <c r="E29" s="12">
        <v>11</v>
      </c>
      <c r="F29" s="12">
        <f t="shared" si="1"/>
        <v>46.09183803436437</v>
      </c>
      <c r="G29" s="12">
        <v>0</v>
      </c>
      <c r="H29" s="33">
        <f t="shared" si="7"/>
        <v>46.09183803436437</v>
      </c>
      <c r="I29" s="33">
        <v>34</v>
      </c>
      <c r="J29" s="13">
        <f t="shared" si="2"/>
        <v>41.26</v>
      </c>
      <c r="K29" s="33">
        <f t="shared" si="8"/>
        <v>30.420613102680484</v>
      </c>
      <c r="L29" s="14">
        <f t="shared" si="3"/>
        <v>1.3335063277887336</v>
      </c>
      <c r="M29" s="12">
        <f t="shared" si="4"/>
        <v>37.8042376396467</v>
      </c>
      <c r="N29" s="12">
        <v>16</v>
      </c>
      <c r="O29" s="12">
        <v>4.2</v>
      </c>
      <c r="P29" s="12">
        <f t="shared" si="5"/>
        <v>144.0161433891303</v>
      </c>
      <c r="Q29" s="18">
        <f t="shared" si="6"/>
        <v>9.001008961820643</v>
      </c>
      <c r="R29" s="6"/>
      <c r="S29" s="6"/>
      <c r="T29" s="6"/>
      <c r="U29" s="6"/>
    </row>
    <row r="30" spans="1:21" ht="12" customHeight="1">
      <c r="A30" s="11">
        <v>1993</v>
      </c>
      <c r="B30" s="33">
        <f>'[1]SweetenersPerCap'!E35</f>
        <v>54.452517723002444</v>
      </c>
      <c r="C30" s="12">
        <v>0</v>
      </c>
      <c r="D30" s="12">
        <f t="shared" si="0"/>
        <v>54.452517723002444</v>
      </c>
      <c r="E30" s="12">
        <v>11</v>
      </c>
      <c r="F30" s="12">
        <f t="shared" si="1"/>
        <v>48.46274077347218</v>
      </c>
      <c r="G30" s="12">
        <v>0</v>
      </c>
      <c r="H30" s="33">
        <f t="shared" si="7"/>
        <v>48.46274077347218</v>
      </c>
      <c r="I30" s="33">
        <v>34</v>
      </c>
      <c r="J30" s="13">
        <f t="shared" si="2"/>
        <v>41.26</v>
      </c>
      <c r="K30" s="33">
        <f t="shared" si="8"/>
        <v>31.985408910491635</v>
      </c>
      <c r="L30" s="14">
        <f t="shared" si="3"/>
        <v>1.4021001166242908</v>
      </c>
      <c r="M30" s="12">
        <f t="shared" si="4"/>
        <v>39.74883725624033</v>
      </c>
      <c r="N30" s="12">
        <v>16</v>
      </c>
      <c r="O30" s="12">
        <v>4.2</v>
      </c>
      <c r="P30" s="12">
        <f t="shared" si="5"/>
        <v>151.42414192853457</v>
      </c>
      <c r="Q30" s="18">
        <f t="shared" si="6"/>
        <v>9.46400887053341</v>
      </c>
      <c r="R30" s="6"/>
      <c r="S30" s="6"/>
      <c r="T30" s="6"/>
      <c r="U30" s="6"/>
    </row>
    <row r="31" spans="1:21" ht="12" customHeight="1">
      <c r="A31" s="11">
        <v>1994</v>
      </c>
      <c r="B31" s="33">
        <f>'[1]SweetenersPerCap'!E36</f>
        <v>56.16414613036943</v>
      </c>
      <c r="C31" s="12">
        <v>0</v>
      </c>
      <c r="D31" s="12">
        <f t="shared" si="0"/>
        <v>56.16414613036943</v>
      </c>
      <c r="E31" s="12">
        <v>11</v>
      </c>
      <c r="F31" s="12">
        <f t="shared" si="1"/>
        <v>49.98609005602879</v>
      </c>
      <c r="G31" s="12">
        <v>0</v>
      </c>
      <c r="H31" s="33">
        <f t="shared" si="7"/>
        <v>49.98609005602879</v>
      </c>
      <c r="I31" s="33">
        <v>34</v>
      </c>
      <c r="J31" s="13">
        <f t="shared" si="2"/>
        <v>41.260000000000005</v>
      </c>
      <c r="K31" s="33">
        <f t="shared" si="8"/>
        <v>32.990819436979</v>
      </c>
      <c r="L31" s="14">
        <f t="shared" si="3"/>
        <v>1.4461729068264768</v>
      </c>
      <c r="M31" s="12">
        <f t="shared" si="4"/>
        <v>40.998278822077204</v>
      </c>
      <c r="N31" s="12">
        <v>16</v>
      </c>
      <c r="O31" s="12">
        <v>4.2</v>
      </c>
      <c r="P31" s="12">
        <f t="shared" si="5"/>
        <v>156.18391932219888</v>
      </c>
      <c r="Q31" s="18">
        <f t="shared" si="6"/>
        <v>9.76149495763743</v>
      </c>
      <c r="R31" s="6"/>
      <c r="S31" s="6"/>
      <c r="T31" s="6"/>
      <c r="U31" s="6"/>
    </row>
    <row r="32" spans="1:21" ht="12" customHeight="1">
      <c r="A32" s="11">
        <v>1995</v>
      </c>
      <c r="B32" s="33">
        <f>'[1]SweetenersPerCap'!E37</f>
        <v>57.59029400841095</v>
      </c>
      <c r="C32" s="12">
        <v>0</v>
      </c>
      <c r="D32" s="12">
        <f t="shared" si="0"/>
        <v>57.59029400841095</v>
      </c>
      <c r="E32" s="12">
        <v>11</v>
      </c>
      <c r="F32" s="12">
        <f t="shared" si="1"/>
        <v>51.255361667485744</v>
      </c>
      <c r="G32" s="12">
        <v>0</v>
      </c>
      <c r="H32" s="33">
        <f t="shared" si="7"/>
        <v>51.255361667485744</v>
      </c>
      <c r="I32" s="33">
        <v>34</v>
      </c>
      <c r="J32" s="13">
        <f t="shared" si="2"/>
        <v>41.260000000000005</v>
      </c>
      <c r="K32" s="33">
        <f t="shared" si="8"/>
        <v>33.82853870054059</v>
      </c>
      <c r="L32" s="14">
        <f t="shared" si="3"/>
        <v>1.4828948471469847</v>
      </c>
      <c r="M32" s="12">
        <f t="shared" si="4"/>
        <v>42.039327469193445</v>
      </c>
      <c r="N32" s="12">
        <v>16</v>
      </c>
      <c r="O32" s="12">
        <v>4.2</v>
      </c>
      <c r="P32" s="12">
        <f t="shared" si="5"/>
        <v>160.14981893026075</v>
      </c>
      <c r="Q32" s="18">
        <f t="shared" si="6"/>
        <v>10.009363683141297</v>
      </c>
      <c r="R32" s="6"/>
      <c r="S32" s="6"/>
      <c r="T32" s="6"/>
      <c r="U32" s="6"/>
    </row>
    <row r="33" spans="1:21" ht="12" customHeight="1">
      <c r="A33" s="7">
        <v>1996</v>
      </c>
      <c r="B33" s="56">
        <f>'[1]SweetenersPerCap'!E38</f>
        <v>57.43688275712743</v>
      </c>
      <c r="C33" s="8">
        <v>0</v>
      </c>
      <c r="D33" s="8">
        <f t="shared" si="0"/>
        <v>57.43688275712743</v>
      </c>
      <c r="E33" s="8">
        <v>11</v>
      </c>
      <c r="F33" s="8">
        <f t="shared" si="1"/>
        <v>51.11882565384341</v>
      </c>
      <c r="G33" s="8">
        <v>0</v>
      </c>
      <c r="H33" s="8">
        <f t="shared" si="7"/>
        <v>51.11882565384341</v>
      </c>
      <c r="I33" s="8">
        <v>34</v>
      </c>
      <c r="J33" s="9">
        <f t="shared" si="2"/>
        <v>41.260000000000005</v>
      </c>
      <c r="K33" s="8">
        <f t="shared" si="8"/>
        <v>33.73842493153665</v>
      </c>
      <c r="L33" s="10">
        <f t="shared" si="3"/>
        <v>1.4789446545331133</v>
      </c>
      <c r="M33" s="8">
        <f t="shared" si="4"/>
        <v>41.9273414836865</v>
      </c>
      <c r="N33" s="8">
        <v>16</v>
      </c>
      <c r="O33" s="8">
        <v>4.2</v>
      </c>
      <c r="P33" s="8">
        <f t="shared" si="5"/>
        <v>159.72320565213903</v>
      </c>
      <c r="Q33" s="17">
        <f t="shared" si="6"/>
        <v>9.98270035325869</v>
      </c>
      <c r="R33" s="6"/>
      <c r="S33" s="6"/>
      <c r="T33" s="6"/>
      <c r="U33" s="6"/>
    </row>
    <row r="34" spans="1:21" ht="12" customHeight="1">
      <c r="A34" s="7">
        <v>1997</v>
      </c>
      <c r="B34" s="8">
        <f>'[1]SweetenersPerCap'!E39</f>
        <v>60.650121015742954</v>
      </c>
      <c r="C34" s="8">
        <v>0</v>
      </c>
      <c r="D34" s="8">
        <f t="shared" si="0"/>
        <v>60.650121015742954</v>
      </c>
      <c r="E34" s="8">
        <v>11</v>
      </c>
      <c r="F34" s="8">
        <f t="shared" si="1"/>
        <v>53.97860770401123</v>
      </c>
      <c r="G34" s="8">
        <v>0</v>
      </c>
      <c r="H34" s="8">
        <f t="shared" si="7"/>
        <v>53.97860770401123</v>
      </c>
      <c r="I34" s="8">
        <v>34</v>
      </c>
      <c r="J34" s="9">
        <f t="shared" si="2"/>
        <v>41.259999999999984</v>
      </c>
      <c r="K34" s="8">
        <f t="shared" si="8"/>
        <v>35.62588108464742</v>
      </c>
      <c r="L34" s="10">
        <f t="shared" si="3"/>
        <v>1.5616824585050924</v>
      </c>
      <c r="M34" s="8">
        <f t="shared" si="4"/>
        <v>44.272916857390115</v>
      </c>
      <c r="N34" s="8">
        <v>16</v>
      </c>
      <c r="O34" s="8">
        <v>4.2</v>
      </c>
      <c r="P34" s="8">
        <f t="shared" si="5"/>
        <v>168.65873088529568</v>
      </c>
      <c r="Q34" s="17">
        <f t="shared" si="6"/>
        <v>10.54117068033098</v>
      </c>
      <c r="R34" s="6"/>
      <c r="S34" s="6"/>
      <c r="T34" s="6"/>
      <c r="U34" s="6"/>
    </row>
    <row r="35" spans="1:21" ht="12" customHeight="1">
      <c r="A35" s="7">
        <v>1998</v>
      </c>
      <c r="B35" s="8">
        <f>'[1]SweetenersPerCap'!E40</f>
        <v>62.028913546154165</v>
      </c>
      <c r="C35" s="8">
        <v>0</v>
      </c>
      <c r="D35" s="8">
        <f t="shared" si="0"/>
        <v>62.028913546154165</v>
      </c>
      <c r="E35" s="8">
        <v>11</v>
      </c>
      <c r="F35" s="8">
        <f t="shared" si="1"/>
        <v>55.20573305607721</v>
      </c>
      <c r="G35" s="8">
        <v>0</v>
      </c>
      <c r="H35" s="8">
        <f t="shared" si="7"/>
        <v>55.20573305607721</v>
      </c>
      <c r="I35" s="8">
        <v>34</v>
      </c>
      <c r="J35" s="9">
        <f t="shared" si="2"/>
        <v>41.26</v>
      </c>
      <c r="K35" s="8">
        <f t="shared" si="8"/>
        <v>36.43578381701096</v>
      </c>
      <c r="L35" s="10">
        <f t="shared" si="3"/>
        <v>1.597185044033357</v>
      </c>
      <c r="M35" s="8">
        <f t="shared" si="4"/>
        <v>45.27939740582365</v>
      </c>
      <c r="N35" s="8">
        <v>16</v>
      </c>
      <c r="O35" s="8">
        <v>4.2</v>
      </c>
      <c r="P35" s="8">
        <f t="shared" si="5"/>
        <v>172.4929424983758</v>
      </c>
      <c r="Q35" s="17">
        <f t="shared" si="6"/>
        <v>10.780808906148488</v>
      </c>
      <c r="R35" s="6"/>
      <c r="S35" s="6"/>
      <c r="T35" s="6"/>
      <c r="U35" s="6"/>
    </row>
    <row r="36" spans="1:21" ht="12" customHeight="1">
      <c r="A36" s="7">
        <v>1999</v>
      </c>
      <c r="B36" s="8">
        <f>'[1]SweetenersPerCap'!E41</f>
        <v>63.75601446211367</v>
      </c>
      <c r="C36" s="8">
        <v>0</v>
      </c>
      <c r="D36" s="8">
        <f t="shared" si="0"/>
        <v>63.75601446211367</v>
      </c>
      <c r="E36" s="8">
        <v>11</v>
      </c>
      <c r="F36" s="8">
        <f t="shared" si="1"/>
        <v>56.742852871281166</v>
      </c>
      <c r="G36" s="8">
        <v>0</v>
      </c>
      <c r="H36" s="8">
        <f t="shared" si="7"/>
        <v>56.742852871281166</v>
      </c>
      <c r="I36" s="8">
        <v>34</v>
      </c>
      <c r="J36" s="9">
        <f t="shared" si="2"/>
        <v>41.259999999999984</v>
      </c>
      <c r="K36" s="8">
        <f t="shared" si="8"/>
        <v>37.450282895045575</v>
      </c>
      <c r="L36" s="10">
        <f t="shared" si="3"/>
        <v>1.6416562364951486</v>
      </c>
      <c r="M36" s="8">
        <f t="shared" si="4"/>
        <v>46.540133476519216</v>
      </c>
      <c r="N36" s="8">
        <v>16</v>
      </c>
      <c r="O36" s="8">
        <v>4.2</v>
      </c>
      <c r="P36" s="8">
        <f t="shared" si="5"/>
        <v>177.29574657721605</v>
      </c>
      <c r="Q36" s="17">
        <f t="shared" si="6"/>
        <v>11.080984161076003</v>
      </c>
      <c r="R36" s="6"/>
      <c r="S36" s="6"/>
      <c r="T36" s="6"/>
      <c r="U36" s="6"/>
    </row>
    <row r="37" spans="1:21" ht="12" customHeight="1">
      <c r="A37" s="7">
        <v>2000</v>
      </c>
      <c r="B37" s="8">
        <f>'[1]SweetenersPerCap'!E42</f>
        <v>62.48064373548326</v>
      </c>
      <c r="C37" s="8">
        <v>0</v>
      </c>
      <c r="D37" s="8">
        <f t="shared" si="0"/>
        <v>62.48064373548326</v>
      </c>
      <c r="E37" s="8">
        <v>11</v>
      </c>
      <c r="F37" s="8">
        <f t="shared" si="1"/>
        <v>55.607772924580104</v>
      </c>
      <c r="G37" s="8">
        <v>0</v>
      </c>
      <c r="H37" s="8">
        <f t="shared" si="7"/>
        <v>55.607772924580104</v>
      </c>
      <c r="I37" s="8">
        <v>34</v>
      </c>
      <c r="J37" s="9">
        <f t="shared" si="2"/>
        <v>41.260000000000005</v>
      </c>
      <c r="K37" s="8">
        <f t="shared" si="8"/>
        <v>36.701130130222865</v>
      </c>
      <c r="L37" s="10">
        <f t="shared" si="3"/>
        <v>1.6088166632426462</v>
      </c>
      <c r="M37" s="8">
        <f t="shared" si="4"/>
        <v>45.60914799459739</v>
      </c>
      <c r="N37" s="8">
        <v>16</v>
      </c>
      <c r="O37" s="8">
        <v>4.2</v>
      </c>
      <c r="P37" s="8">
        <f t="shared" si="5"/>
        <v>173.74913521751387</v>
      </c>
      <c r="Q37" s="17">
        <f t="shared" si="6"/>
        <v>10.859320951094617</v>
      </c>
      <c r="R37" s="6"/>
      <c r="S37" s="6"/>
      <c r="T37" s="6"/>
      <c r="U37" s="6"/>
    </row>
    <row r="38" spans="1:21" ht="12" customHeight="1">
      <c r="A38" s="11">
        <v>2001</v>
      </c>
      <c r="B38" s="33">
        <f>'[1]SweetenersPerCap'!E43</f>
        <v>62.17845172362239</v>
      </c>
      <c r="C38" s="12">
        <v>0</v>
      </c>
      <c r="D38" s="12">
        <f t="shared" si="0"/>
        <v>62.17845172362239</v>
      </c>
      <c r="E38" s="12">
        <v>11</v>
      </c>
      <c r="F38" s="12">
        <f t="shared" si="1"/>
        <v>55.33882203402393</v>
      </c>
      <c r="G38" s="12">
        <v>0</v>
      </c>
      <c r="H38" s="33">
        <f t="shared" si="7"/>
        <v>55.33882203402393</v>
      </c>
      <c r="I38" s="33">
        <v>34</v>
      </c>
      <c r="J38" s="13">
        <f t="shared" si="2"/>
        <v>41.259999999999984</v>
      </c>
      <c r="K38" s="33">
        <f t="shared" si="8"/>
        <v>36.5236225424558</v>
      </c>
      <c r="L38" s="14">
        <f t="shared" si="3"/>
        <v>1.6010355087103911</v>
      </c>
      <c r="M38" s="12">
        <f t="shared" si="4"/>
        <v>45.38855615418523</v>
      </c>
      <c r="N38" s="12">
        <v>16</v>
      </c>
      <c r="O38" s="12">
        <v>4.2</v>
      </c>
      <c r="P38" s="12">
        <f t="shared" si="5"/>
        <v>172.90878534927705</v>
      </c>
      <c r="Q38" s="18">
        <f t="shared" si="6"/>
        <v>10.806799084329816</v>
      </c>
      <c r="R38" s="6"/>
      <c r="S38" s="6"/>
      <c r="T38" s="6"/>
      <c r="U38" s="6"/>
    </row>
    <row r="39" spans="1:21" ht="12" customHeight="1">
      <c r="A39" s="11">
        <v>2002</v>
      </c>
      <c r="B39" s="33">
        <f>'[1]SweetenersPerCap'!E44</f>
        <v>62.460366214613664</v>
      </c>
      <c r="C39" s="12">
        <v>0</v>
      </c>
      <c r="D39" s="12">
        <f t="shared" si="0"/>
        <v>62.460366214613664</v>
      </c>
      <c r="E39" s="12">
        <v>11</v>
      </c>
      <c r="F39" s="12">
        <f t="shared" si="1"/>
        <v>55.589725931006164</v>
      </c>
      <c r="G39" s="12">
        <v>0</v>
      </c>
      <c r="H39" s="33">
        <f t="shared" si="7"/>
        <v>55.589725931006164</v>
      </c>
      <c r="I39" s="33">
        <v>34</v>
      </c>
      <c r="J39" s="13">
        <f t="shared" si="2"/>
        <v>41.26</v>
      </c>
      <c r="K39" s="33">
        <f t="shared" si="8"/>
        <v>36.689219114464066</v>
      </c>
      <c r="L39" s="14">
        <f t="shared" si="3"/>
        <v>1.6082945365244523</v>
      </c>
      <c r="M39" s="12">
        <f t="shared" si="4"/>
        <v>45.594345963199956</v>
      </c>
      <c r="N39" s="12">
        <v>16</v>
      </c>
      <c r="O39" s="12">
        <v>4.2</v>
      </c>
      <c r="P39" s="12">
        <f t="shared" si="5"/>
        <v>173.69274652647601</v>
      </c>
      <c r="Q39" s="18">
        <f t="shared" si="6"/>
        <v>10.855796657904751</v>
      </c>
      <c r="R39" s="6"/>
      <c r="S39" s="6"/>
      <c r="T39" s="6"/>
      <c r="U39" s="6"/>
    </row>
    <row r="40" spans="1:21" ht="12" customHeight="1">
      <c r="A40" s="11">
        <v>2003</v>
      </c>
      <c r="B40" s="33">
        <f>'[1]SweetenersPerCap'!E45</f>
        <v>60.4700640685185</v>
      </c>
      <c r="C40" s="12">
        <v>0</v>
      </c>
      <c r="D40" s="12">
        <f t="shared" si="0"/>
        <v>60.4700640685185</v>
      </c>
      <c r="E40" s="12">
        <v>11</v>
      </c>
      <c r="F40" s="12">
        <f t="shared" si="1"/>
        <v>53.81835702098146</v>
      </c>
      <c r="G40" s="12">
        <v>0</v>
      </c>
      <c r="H40" s="33">
        <f t="shared" si="7"/>
        <v>53.81835702098146</v>
      </c>
      <c r="I40" s="33">
        <v>34</v>
      </c>
      <c r="J40" s="13">
        <f t="shared" si="2"/>
        <v>41.26</v>
      </c>
      <c r="K40" s="33">
        <f t="shared" si="8"/>
        <v>35.520115633847766</v>
      </c>
      <c r="L40" s="14">
        <f t="shared" si="3"/>
        <v>1.557046164771409</v>
      </c>
      <c r="M40" s="12">
        <f t="shared" si="4"/>
        <v>44.14148024818706</v>
      </c>
      <c r="N40" s="12">
        <v>16</v>
      </c>
      <c r="O40" s="12">
        <v>4.2</v>
      </c>
      <c r="P40" s="12">
        <f t="shared" si="5"/>
        <v>168.15801999309355</v>
      </c>
      <c r="Q40" s="18">
        <f t="shared" si="6"/>
        <v>10.509876249568347</v>
      </c>
      <c r="R40" s="6"/>
      <c r="S40" s="6"/>
      <c r="T40" s="6"/>
      <c r="U40" s="6"/>
    </row>
    <row r="41" spans="1:21" ht="12" customHeight="1">
      <c r="A41" s="11">
        <v>2004</v>
      </c>
      <c r="B41" s="33">
        <f>'[1]SweetenersPerCap'!E46</f>
        <v>59.5470885763998</v>
      </c>
      <c r="C41" s="12">
        <v>0</v>
      </c>
      <c r="D41" s="12">
        <f t="shared" si="0"/>
        <v>59.5470885763998</v>
      </c>
      <c r="E41" s="12">
        <v>11</v>
      </c>
      <c r="F41" s="12">
        <f t="shared" si="1"/>
        <v>52.99690883299582</v>
      </c>
      <c r="G41" s="12">
        <v>0</v>
      </c>
      <c r="H41" s="33">
        <f t="shared" si="7"/>
        <v>52.99690883299582</v>
      </c>
      <c r="I41" s="33">
        <v>34</v>
      </c>
      <c r="J41" s="13">
        <f t="shared" si="2"/>
        <v>41.260000000000005</v>
      </c>
      <c r="K41" s="33">
        <f t="shared" si="8"/>
        <v>34.97795982977724</v>
      </c>
      <c r="L41" s="14">
        <f t="shared" si="3"/>
        <v>1.5332804308943448</v>
      </c>
      <c r="M41" s="12">
        <f t="shared" si="4"/>
        <v>43.46773357563923</v>
      </c>
      <c r="N41" s="12">
        <v>16</v>
      </c>
      <c r="O41" s="12">
        <v>4.2</v>
      </c>
      <c r="P41" s="12">
        <f t="shared" si="5"/>
        <v>165.59136600243517</v>
      </c>
      <c r="Q41" s="18">
        <f t="shared" si="6"/>
        <v>10.349460375152198</v>
      </c>
      <c r="R41" s="6"/>
      <c r="S41" s="6"/>
      <c r="T41" s="6"/>
      <c r="U41" s="6"/>
    </row>
    <row r="42" spans="1:21" ht="12" customHeight="1">
      <c r="A42" s="11">
        <v>2005</v>
      </c>
      <c r="B42" s="33">
        <f>'[1]SweetenersPerCap'!E47</f>
        <v>58.791970000902744</v>
      </c>
      <c r="C42" s="12">
        <v>0</v>
      </c>
      <c r="D42" s="12">
        <f t="shared" si="0"/>
        <v>58.791970000902744</v>
      </c>
      <c r="E42" s="12">
        <v>11</v>
      </c>
      <c r="F42" s="12">
        <f t="shared" si="1"/>
        <v>52.32485330080344</v>
      </c>
      <c r="G42" s="12">
        <v>0</v>
      </c>
      <c r="H42" s="33">
        <f t="shared" si="7"/>
        <v>52.32485330080344</v>
      </c>
      <c r="I42" s="33">
        <v>34</v>
      </c>
      <c r="J42" s="13">
        <f t="shared" si="2"/>
        <v>41.260000000000005</v>
      </c>
      <c r="K42" s="33">
        <f t="shared" si="8"/>
        <v>34.53440317853027</v>
      </c>
      <c r="L42" s="14">
        <f t="shared" si="3"/>
        <v>1.5138368516616008</v>
      </c>
      <c r="M42" s="12">
        <f t="shared" si="4"/>
        <v>42.91651782618055</v>
      </c>
      <c r="N42" s="12">
        <v>16</v>
      </c>
      <c r="O42" s="12">
        <v>4.2</v>
      </c>
      <c r="P42" s="12">
        <f t="shared" si="5"/>
        <v>163.4914964806878</v>
      </c>
      <c r="Q42" s="18">
        <f t="shared" si="6"/>
        <v>10.218218530042988</v>
      </c>
      <c r="R42" s="6"/>
      <c r="S42" s="6"/>
      <c r="T42" s="6"/>
      <c r="U42" s="6"/>
    </row>
    <row r="43" spans="1:21" ht="12" customHeight="1">
      <c r="A43" s="7">
        <v>2006</v>
      </c>
      <c r="B43" s="56">
        <f>'[1]SweetenersPerCap'!E48</f>
        <v>57.81151294457713</v>
      </c>
      <c r="C43" s="8">
        <v>0</v>
      </c>
      <c r="D43" s="8">
        <f t="shared" si="0"/>
        <v>57.81151294457713</v>
      </c>
      <c r="E43" s="8">
        <v>11</v>
      </c>
      <c r="F43" s="8">
        <f t="shared" si="1"/>
        <v>51.45224652067365</v>
      </c>
      <c r="G43" s="8">
        <v>0</v>
      </c>
      <c r="H43" s="8">
        <f t="shared" si="7"/>
        <v>51.45224652067365</v>
      </c>
      <c r="I43" s="8">
        <v>34</v>
      </c>
      <c r="J43" s="9">
        <f t="shared" si="2"/>
        <v>41.260000000000005</v>
      </c>
      <c r="K43" s="8">
        <f t="shared" si="8"/>
        <v>33.958482703644606</v>
      </c>
      <c r="L43" s="10">
        <f t="shared" si="3"/>
        <v>1.488591022625517</v>
      </c>
      <c r="M43" s="8">
        <f t="shared" si="4"/>
        <v>42.20081119592209</v>
      </c>
      <c r="N43" s="8">
        <v>16</v>
      </c>
      <c r="O43" s="8">
        <v>4.2</v>
      </c>
      <c r="P43" s="8">
        <f t="shared" si="5"/>
        <v>160.76499503208416</v>
      </c>
      <c r="Q43" s="17">
        <f t="shared" si="6"/>
        <v>10.04781218950526</v>
      </c>
      <c r="R43" s="6"/>
      <c r="S43" s="6"/>
      <c r="T43" s="6"/>
      <c r="U43" s="6"/>
    </row>
    <row r="44" spans="1:21" ht="12" customHeight="1">
      <c r="A44" s="7">
        <v>2007</v>
      </c>
      <c r="B44" s="56">
        <f>'[1]SweetenersPerCap'!E49</f>
        <v>55.838494468959496</v>
      </c>
      <c r="C44" s="8">
        <v>0</v>
      </c>
      <c r="D44" s="8">
        <f t="shared" si="0"/>
        <v>55.838494468959496</v>
      </c>
      <c r="E44" s="8">
        <v>11</v>
      </c>
      <c r="F44" s="8">
        <f t="shared" si="1"/>
        <v>49.69626007737395</v>
      </c>
      <c r="G44" s="8">
        <v>0</v>
      </c>
      <c r="H44" s="8">
        <f t="shared" si="7"/>
        <v>49.69626007737395</v>
      </c>
      <c r="I44" s="8">
        <v>34</v>
      </c>
      <c r="J44" s="9">
        <f t="shared" si="2"/>
        <v>41.26</v>
      </c>
      <c r="K44" s="8">
        <f t="shared" si="8"/>
        <v>32.79953165106681</v>
      </c>
      <c r="L44" s="10">
        <f t="shared" si="3"/>
        <v>1.4377876888138874</v>
      </c>
      <c r="M44" s="8">
        <f t="shared" si="4"/>
        <v>40.7605620840293</v>
      </c>
      <c r="N44" s="8">
        <v>16</v>
      </c>
      <c r="O44" s="8">
        <v>4.2</v>
      </c>
      <c r="P44" s="8">
        <f t="shared" si="5"/>
        <v>155.27833174868306</v>
      </c>
      <c r="Q44" s="17">
        <f t="shared" si="6"/>
        <v>9.704895734292691</v>
      </c>
      <c r="R44" s="6"/>
      <c r="S44" s="6"/>
      <c r="T44" s="6"/>
      <c r="U44" s="6"/>
    </row>
    <row r="45" spans="1:21" ht="12" customHeight="1">
      <c r="A45" s="7">
        <v>2008</v>
      </c>
      <c r="B45" s="56">
        <f>'[1]SweetenersPerCap'!E50</f>
        <v>52.62932885823889</v>
      </c>
      <c r="C45" s="8">
        <v>0</v>
      </c>
      <c r="D45" s="8">
        <f t="shared" si="0"/>
        <v>52.62932885823889</v>
      </c>
      <c r="E45" s="8">
        <v>11</v>
      </c>
      <c r="F45" s="8">
        <f t="shared" si="1"/>
        <v>46.84010268383261</v>
      </c>
      <c r="G45" s="8">
        <v>0</v>
      </c>
      <c r="H45" s="8">
        <f t="shared" si="7"/>
        <v>46.84010268383261</v>
      </c>
      <c r="I45" s="8">
        <v>34</v>
      </c>
      <c r="J45" s="9">
        <f t="shared" si="2"/>
        <v>41.26</v>
      </c>
      <c r="K45" s="8">
        <f t="shared" si="8"/>
        <v>30.914467771329527</v>
      </c>
      <c r="L45" s="10">
        <f t="shared" si="3"/>
        <v>1.3551547516199245</v>
      </c>
      <c r="M45" s="8">
        <f t="shared" si="4"/>
        <v>38.41795963104905</v>
      </c>
      <c r="N45" s="8">
        <v>16</v>
      </c>
      <c r="O45" s="8">
        <v>4.2</v>
      </c>
      <c r="P45" s="8">
        <f t="shared" si="5"/>
        <v>146.3541319278059</v>
      </c>
      <c r="Q45" s="17">
        <f t="shared" si="6"/>
        <v>9.147133245487868</v>
      </c>
      <c r="R45" s="6"/>
      <c r="S45" s="6"/>
      <c r="T45" s="6"/>
      <c r="U45" s="6"/>
    </row>
    <row r="46" spans="1:21" ht="12" customHeight="1">
      <c r="A46" s="7">
        <v>2009</v>
      </c>
      <c r="B46" s="56">
        <f>'[1]SweetenersPerCap'!E51</f>
        <v>49.63848129761615</v>
      </c>
      <c r="C46" s="8">
        <v>0</v>
      </c>
      <c r="D46" s="8">
        <f t="shared" si="0"/>
        <v>49.63848129761615</v>
      </c>
      <c r="E46" s="8">
        <v>11</v>
      </c>
      <c r="F46" s="8">
        <f t="shared" si="1"/>
        <v>44.17824835487838</v>
      </c>
      <c r="G46" s="8">
        <v>0</v>
      </c>
      <c r="H46" s="8">
        <f t="shared" si="7"/>
        <v>44.17824835487838</v>
      </c>
      <c r="I46" s="8">
        <v>34</v>
      </c>
      <c r="J46" s="9">
        <f t="shared" si="2"/>
        <v>41.260000000000005</v>
      </c>
      <c r="K46" s="8">
        <f t="shared" si="8"/>
        <v>29.157643914219726</v>
      </c>
      <c r="L46" s="10">
        <f t="shared" si="3"/>
        <v>1.2781432948699059</v>
      </c>
      <c r="M46" s="8">
        <f t="shared" si="4"/>
        <v>36.234723337914396</v>
      </c>
      <c r="N46" s="8">
        <v>16</v>
      </c>
      <c r="O46" s="8">
        <v>4.2</v>
      </c>
      <c r="P46" s="8">
        <f t="shared" si="5"/>
        <v>138.03704128729294</v>
      </c>
      <c r="Q46" s="17">
        <f t="shared" si="6"/>
        <v>8.627315080455809</v>
      </c>
      <c r="R46" s="6"/>
      <c r="S46" s="6"/>
      <c r="T46" s="6"/>
      <c r="U46" s="6"/>
    </row>
    <row r="47" spans="1:17" ht="12" customHeight="1">
      <c r="A47" s="7">
        <v>2010</v>
      </c>
      <c r="B47" s="56">
        <f>'[1]SweetenersPerCap'!E52</f>
        <v>48.34200551662854</v>
      </c>
      <c r="C47" s="8">
        <v>0</v>
      </c>
      <c r="D47" s="8">
        <f t="shared" si="0"/>
        <v>48.34200551662854</v>
      </c>
      <c r="E47" s="8">
        <v>11</v>
      </c>
      <c r="F47" s="8">
        <f t="shared" si="1"/>
        <v>43.0243849097994</v>
      </c>
      <c r="G47" s="8">
        <v>0</v>
      </c>
      <c r="H47" s="8">
        <f t="shared" si="7"/>
        <v>43.0243849097994</v>
      </c>
      <c r="I47" s="8">
        <v>34</v>
      </c>
      <c r="J47" s="9">
        <f t="shared" si="2"/>
        <v>41.260000000000005</v>
      </c>
      <c r="K47" s="8">
        <f t="shared" si="8"/>
        <v>28.396094040467602</v>
      </c>
      <c r="L47" s="10">
        <f t="shared" si="3"/>
        <v>1.244760286705429</v>
      </c>
      <c r="M47" s="8">
        <f t="shared" si="4"/>
        <v>35.28833174795556</v>
      </c>
      <c r="N47" s="8">
        <v>16</v>
      </c>
      <c r="O47" s="8">
        <v>4.2</v>
      </c>
      <c r="P47" s="8">
        <f t="shared" si="5"/>
        <v>134.43173999221165</v>
      </c>
      <c r="Q47" s="17">
        <f t="shared" si="6"/>
        <v>8.401983749513228</v>
      </c>
    </row>
    <row r="48" spans="1:17" ht="12" customHeight="1">
      <c r="A48" s="11">
        <v>2011</v>
      </c>
      <c r="B48" s="33">
        <f>'[1]SweetenersPerCap'!E53</f>
        <v>46.680634209498045</v>
      </c>
      <c r="C48" s="12">
        <v>0</v>
      </c>
      <c r="D48" s="12">
        <f t="shared" si="0"/>
        <v>46.680634209498045</v>
      </c>
      <c r="E48" s="12">
        <v>11</v>
      </c>
      <c r="F48" s="12">
        <f t="shared" si="1"/>
        <v>41.54576444645326</v>
      </c>
      <c r="G48" s="12">
        <v>0</v>
      </c>
      <c r="H48" s="33">
        <f t="shared" si="7"/>
        <v>41.54576444645326</v>
      </c>
      <c r="I48" s="33">
        <v>34</v>
      </c>
      <c r="J48" s="13">
        <f t="shared" si="2"/>
        <v>41.26</v>
      </c>
      <c r="K48" s="33">
        <f t="shared" si="8"/>
        <v>27.420204534659153</v>
      </c>
      <c r="L48" s="14">
        <f t="shared" si="3"/>
        <v>1.201981568642593</v>
      </c>
      <c r="M48" s="12">
        <f t="shared" si="4"/>
        <v>34.07557648023319</v>
      </c>
      <c r="N48" s="12">
        <v>16</v>
      </c>
      <c r="O48" s="12">
        <v>4.2</v>
      </c>
      <c r="P48" s="12">
        <f t="shared" si="5"/>
        <v>129.81171992469785</v>
      </c>
      <c r="Q48" s="18">
        <f t="shared" si="6"/>
        <v>8.113232495293616</v>
      </c>
    </row>
    <row r="49" spans="1:17" ht="12" customHeight="1">
      <c r="A49" s="32">
        <v>2012</v>
      </c>
      <c r="B49" s="33">
        <f>'[1]SweetenersPerCap'!E54</f>
        <v>45.754829351397895</v>
      </c>
      <c r="C49" s="33">
        <v>0</v>
      </c>
      <c r="D49" s="33">
        <f aca="true" t="shared" si="9" ref="D49:D56">+B49-B49*(C49/100)</f>
        <v>45.754829351397895</v>
      </c>
      <c r="E49" s="33">
        <v>11</v>
      </c>
      <c r="F49" s="33">
        <f aca="true" t="shared" si="10" ref="F49:F56">+(D49-D49*(E49)/100)</f>
        <v>40.721798122744126</v>
      </c>
      <c r="G49" s="33">
        <v>0</v>
      </c>
      <c r="H49" s="33">
        <f t="shared" si="7"/>
        <v>40.721798122744126</v>
      </c>
      <c r="I49" s="33">
        <v>34</v>
      </c>
      <c r="J49" s="13">
        <f aca="true" t="shared" si="11" ref="J49:J56">100-(K49/B49*100)</f>
        <v>41.26</v>
      </c>
      <c r="K49" s="33">
        <f t="shared" si="8"/>
        <v>26.876386761011126</v>
      </c>
      <c r="L49" s="14">
        <f aca="true" t="shared" si="12" ref="L49:L56">+(K49/365)*16</f>
        <v>1.1781429813045974</v>
      </c>
      <c r="M49" s="33">
        <f aca="true" t="shared" si="13" ref="M49:M56">+L49*28.3495</f>
        <v>33.39976444849468</v>
      </c>
      <c r="N49" s="33">
        <v>16</v>
      </c>
      <c r="O49" s="33">
        <v>4.2</v>
      </c>
      <c r="P49" s="33">
        <f aca="true" t="shared" si="14" ref="P49:P56">+Q49*N49</f>
        <v>127.23719789902734</v>
      </c>
      <c r="Q49" s="18">
        <f aca="true" t="shared" si="15" ref="Q49:Q56">+M49/O49</f>
        <v>7.9523248686892085</v>
      </c>
    </row>
    <row r="50" spans="1:17" ht="12" customHeight="1">
      <c r="A50" s="32">
        <v>2013</v>
      </c>
      <c r="B50" s="33">
        <f>'[1]SweetenersPerCap'!E55</f>
        <v>43.720153916913574</v>
      </c>
      <c r="C50" s="33">
        <v>0</v>
      </c>
      <c r="D50" s="33">
        <f t="shared" si="9"/>
        <v>43.720153916913574</v>
      </c>
      <c r="E50" s="33">
        <v>11</v>
      </c>
      <c r="F50" s="33">
        <f t="shared" si="10"/>
        <v>38.91093698605308</v>
      </c>
      <c r="G50" s="33">
        <v>0</v>
      </c>
      <c r="H50" s="33">
        <f t="shared" si="7"/>
        <v>38.91093698605308</v>
      </c>
      <c r="I50" s="33">
        <v>34</v>
      </c>
      <c r="J50" s="13">
        <f t="shared" si="11"/>
        <v>41.26</v>
      </c>
      <c r="K50" s="33">
        <f t="shared" si="8"/>
        <v>25.681218410795033</v>
      </c>
      <c r="L50" s="14">
        <f t="shared" si="12"/>
        <v>1.1257520399252616</v>
      </c>
      <c r="M50" s="33">
        <f t="shared" si="13"/>
        <v>31.914507455861205</v>
      </c>
      <c r="N50" s="33">
        <v>16</v>
      </c>
      <c r="O50" s="33">
        <v>4.2</v>
      </c>
      <c r="P50" s="33">
        <f t="shared" si="14"/>
        <v>121.5790760223284</v>
      </c>
      <c r="Q50" s="18">
        <f t="shared" si="15"/>
        <v>7.598692251395525</v>
      </c>
    </row>
    <row r="51" spans="1:17" ht="12" customHeight="1">
      <c r="A51" s="32">
        <v>2014</v>
      </c>
      <c r="B51" s="33">
        <f>'[1]SweetenersPerCap'!E56</f>
        <v>43.38863327833308</v>
      </c>
      <c r="C51" s="33">
        <v>0</v>
      </c>
      <c r="D51" s="33">
        <f t="shared" si="9"/>
        <v>43.38863327833308</v>
      </c>
      <c r="E51" s="33">
        <v>11</v>
      </c>
      <c r="F51" s="33">
        <f t="shared" si="10"/>
        <v>38.61588361771644</v>
      </c>
      <c r="G51" s="33">
        <v>0</v>
      </c>
      <c r="H51" s="33">
        <f t="shared" si="7"/>
        <v>38.61588361771644</v>
      </c>
      <c r="I51" s="33">
        <v>34</v>
      </c>
      <c r="J51" s="13">
        <f t="shared" si="11"/>
        <v>41.26</v>
      </c>
      <c r="K51" s="33">
        <f t="shared" si="8"/>
        <v>25.48648318769285</v>
      </c>
      <c r="L51" s="14">
        <f t="shared" si="12"/>
        <v>1.1172157013783168</v>
      </c>
      <c r="M51" s="33">
        <f t="shared" si="13"/>
        <v>31.67250652622459</v>
      </c>
      <c r="N51" s="33">
        <v>16</v>
      </c>
      <c r="O51" s="33">
        <v>4.2</v>
      </c>
      <c r="P51" s="33">
        <f t="shared" si="14"/>
        <v>120.65716771895082</v>
      </c>
      <c r="Q51" s="18">
        <f t="shared" si="15"/>
        <v>7.541072982434426</v>
      </c>
    </row>
    <row r="52" spans="1:17" ht="12" customHeight="1">
      <c r="A52" s="37">
        <v>2015</v>
      </c>
      <c r="B52" s="33">
        <f>'[1]SweetenersPerCap'!E57</f>
        <v>42.533907579217725</v>
      </c>
      <c r="C52" s="38">
        <v>0</v>
      </c>
      <c r="D52" s="38">
        <f t="shared" si="9"/>
        <v>42.533907579217725</v>
      </c>
      <c r="E52" s="38">
        <v>11</v>
      </c>
      <c r="F52" s="38">
        <f t="shared" si="10"/>
        <v>37.855177745503774</v>
      </c>
      <c r="G52" s="38">
        <v>0</v>
      </c>
      <c r="H52" s="33">
        <f t="shared" si="7"/>
        <v>37.855177745503774</v>
      </c>
      <c r="I52" s="38">
        <v>34</v>
      </c>
      <c r="J52" s="39">
        <f t="shared" si="11"/>
        <v>41.26</v>
      </c>
      <c r="K52" s="33">
        <f t="shared" si="8"/>
        <v>24.98441731203249</v>
      </c>
      <c r="L52" s="40">
        <f t="shared" si="12"/>
        <v>1.0952073342260817</v>
      </c>
      <c r="M52" s="38">
        <f t="shared" si="13"/>
        <v>31.0485803216423</v>
      </c>
      <c r="N52" s="38">
        <v>16</v>
      </c>
      <c r="O52" s="38">
        <v>4.2</v>
      </c>
      <c r="P52" s="38">
        <f t="shared" si="14"/>
        <v>118.28030598720876</v>
      </c>
      <c r="Q52" s="47">
        <f t="shared" si="15"/>
        <v>7.392519124200548</v>
      </c>
    </row>
    <row r="53" spans="1:17" ht="12" customHeight="1">
      <c r="A53" s="50">
        <v>2016</v>
      </c>
      <c r="B53" s="56">
        <f>'[1]SweetenersPerCap'!E58</f>
        <v>41.3991893343331</v>
      </c>
      <c r="C53" s="51">
        <v>0</v>
      </c>
      <c r="D53" s="51">
        <f t="shared" si="9"/>
        <v>41.3991893343331</v>
      </c>
      <c r="E53" s="51">
        <v>11</v>
      </c>
      <c r="F53" s="51">
        <f t="shared" si="10"/>
        <v>36.84527850755646</v>
      </c>
      <c r="G53" s="51">
        <v>0</v>
      </c>
      <c r="H53" s="8">
        <f t="shared" si="7"/>
        <v>36.84527850755646</v>
      </c>
      <c r="I53" s="51">
        <v>34</v>
      </c>
      <c r="J53" s="52">
        <f t="shared" si="11"/>
        <v>41.260000000000005</v>
      </c>
      <c r="K53" s="8">
        <f t="shared" si="8"/>
        <v>24.317883814987262</v>
      </c>
      <c r="L53" s="53">
        <f t="shared" si="12"/>
        <v>1.0659894275062909</v>
      </c>
      <c r="M53" s="51">
        <f t="shared" si="13"/>
        <v>30.220267275089594</v>
      </c>
      <c r="N53" s="51">
        <v>16</v>
      </c>
      <c r="O53" s="51">
        <v>4.2</v>
      </c>
      <c r="P53" s="51">
        <f t="shared" si="14"/>
        <v>115.12482771462702</v>
      </c>
      <c r="Q53" s="55">
        <f t="shared" si="15"/>
        <v>7.195301732164189</v>
      </c>
    </row>
    <row r="54" spans="1:17" ht="12" customHeight="1">
      <c r="A54" s="57">
        <v>2017</v>
      </c>
      <c r="B54" s="56">
        <f>'[1]SweetenersPerCap'!E59</f>
        <v>40.44697337757046</v>
      </c>
      <c r="C54" s="51">
        <v>0</v>
      </c>
      <c r="D54" s="51">
        <f t="shared" si="9"/>
        <v>40.44697337757046</v>
      </c>
      <c r="E54" s="51">
        <v>11</v>
      </c>
      <c r="F54" s="51">
        <f t="shared" si="10"/>
        <v>35.99780630603771</v>
      </c>
      <c r="G54" s="51">
        <v>0</v>
      </c>
      <c r="H54" s="8">
        <f t="shared" si="7"/>
        <v>35.99780630603771</v>
      </c>
      <c r="I54" s="51">
        <v>34</v>
      </c>
      <c r="J54" s="52">
        <f t="shared" si="11"/>
        <v>41.26</v>
      </c>
      <c r="K54" s="8">
        <f t="shared" si="8"/>
        <v>23.758552161984888</v>
      </c>
      <c r="L54" s="53">
        <f t="shared" si="12"/>
        <v>1.041470779703447</v>
      </c>
      <c r="M54" s="51">
        <f t="shared" si="13"/>
        <v>29.525175869202872</v>
      </c>
      <c r="N54" s="51">
        <v>16</v>
      </c>
      <c r="O54" s="51">
        <v>4.2</v>
      </c>
      <c r="P54" s="51">
        <f t="shared" si="14"/>
        <v>112.47686045410617</v>
      </c>
      <c r="Q54" s="55">
        <f t="shared" si="15"/>
        <v>7.029803778381636</v>
      </c>
    </row>
    <row r="55" spans="1:17" ht="12" customHeight="1">
      <c r="A55" s="50">
        <v>2018</v>
      </c>
      <c r="B55" s="56">
        <f>'[1]SweetenersPerCap'!E60</f>
        <v>37.681702135055765</v>
      </c>
      <c r="C55" s="51">
        <v>0</v>
      </c>
      <c r="D55" s="51">
        <f t="shared" si="9"/>
        <v>37.681702135055765</v>
      </c>
      <c r="E55" s="51">
        <v>11</v>
      </c>
      <c r="F55" s="51">
        <f t="shared" si="10"/>
        <v>33.536714900199634</v>
      </c>
      <c r="G55" s="51">
        <v>0</v>
      </c>
      <c r="H55" s="8">
        <f t="shared" si="7"/>
        <v>33.536714900199634</v>
      </c>
      <c r="I55" s="51">
        <v>34</v>
      </c>
      <c r="J55" s="52">
        <f t="shared" si="11"/>
        <v>41.259999999999984</v>
      </c>
      <c r="K55" s="8">
        <f t="shared" si="8"/>
        <v>22.13423183413176</v>
      </c>
      <c r="L55" s="53">
        <f t="shared" si="12"/>
        <v>0.9702676968386525</v>
      </c>
      <c r="M55" s="51">
        <f t="shared" si="13"/>
        <v>27.50660407152738</v>
      </c>
      <c r="N55" s="51">
        <v>16</v>
      </c>
      <c r="O55" s="51">
        <v>4.2</v>
      </c>
      <c r="P55" s="51">
        <f t="shared" si="14"/>
        <v>104.78706312962811</v>
      </c>
      <c r="Q55" s="55">
        <f t="shared" si="15"/>
        <v>6.549191445601757</v>
      </c>
    </row>
    <row r="56" spans="1:17" ht="12" customHeight="1" thickBot="1">
      <c r="A56" s="63">
        <v>2019</v>
      </c>
      <c r="B56" s="56">
        <f>'[1]SweetenersPerCap'!E61</f>
        <v>36.687491825096636</v>
      </c>
      <c r="C56" s="42">
        <v>0</v>
      </c>
      <c r="D56" s="42">
        <f t="shared" si="9"/>
        <v>36.687491825096636</v>
      </c>
      <c r="E56" s="42">
        <v>11</v>
      </c>
      <c r="F56" s="42">
        <f t="shared" si="10"/>
        <v>32.65186772433601</v>
      </c>
      <c r="G56" s="42">
        <v>0</v>
      </c>
      <c r="H56" s="49">
        <f>F56-(F56*G56/100)</f>
        <v>32.65186772433601</v>
      </c>
      <c r="I56" s="42">
        <v>34</v>
      </c>
      <c r="J56" s="43">
        <f t="shared" si="11"/>
        <v>41.260000000000005</v>
      </c>
      <c r="K56" s="49">
        <f>+H56-H56*I56/100</f>
        <v>21.550232698061762</v>
      </c>
      <c r="L56" s="44">
        <f t="shared" si="12"/>
        <v>0.9446677347095567</v>
      </c>
      <c r="M56" s="42">
        <f t="shared" si="13"/>
        <v>26.780857945148576</v>
      </c>
      <c r="N56" s="42">
        <v>16</v>
      </c>
      <c r="O56" s="42">
        <v>4.2</v>
      </c>
      <c r="P56" s="42">
        <f t="shared" si="14"/>
        <v>102.02231598151837</v>
      </c>
      <c r="Q56" s="48">
        <f t="shared" si="15"/>
        <v>6.376394748844898</v>
      </c>
    </row>
    <row r="57" spans="1:17" ht="12" customHeight="1" thickTop="1">
      <c r="A57" s="101" t="s">
        <v>47</v>
      </c>
      <c r="B57" s="102"/>
      <c r="C57" s="102"/>
      <c r="D57" s="102"/>
      <c r="E57" s="102"/>
      <c r="F57" s="102"/>
      <c r="G57" s="102"/>
      <c r="H57" s="102"/>
      <c r="I57" s="102"/>
      <c r="J57" s="102"/>
      <c r="K57" s="102"/>
      <c r="L57" s="102"/>
      <c r="M57" s="102"/>
      <c r="N57" s="102"/>
      <c r="O57" s="102"/>
      <c r="P57" s="102"/>
      <c r="Q57" s="103"/>
    </row>
    <row r="58" spans="1:17" ht="12" customHeight="1">
      <c r="A58" s="71"/>
      <c r="B58" s="72"/>
      <c r="C58" s="72"/>
      <c r="D58" s="72"/>
      <c r="E58" s="72"/>
      <c r="F58" s="72"/>
      <c r="G58" s="72"/>
      <c r="H58" s="72"/>
      <c r="I58" s="72"/>
      <c r="J58" s="72"/>
      <c r="K58" s="72"/>
      <c r="L58" s="72"/>
      <c r="M58" s="72"/>
      <c r="N58" s="72"/>
      <c r="O58" s="72"/>
      <c r="P58" s="72"/>
      <c r="Q58" s="73"/>
    </row>
    <row r="59" spans="1:17" ht="12" customHeight="1">
      <c r="A59" s="94" t="s">
        <v>55</v>
      </c>
      <c r="B59" s="78"/>
      <c r="C59" s="78"/>
      <c r="D59" s="78"/>
      <c r="E59" s="78"/>
      <c r="F59" s="78"/>
      <c r="G59" s="78"/>
      <c r="H59" s="78"/>
      <c r="I59" s="78"/>
      <c r="J59" s="78"/>
      <c r="K59" s="78"/>
      <c r="L59" s="78"/>
      <c r="M59" s="78"/>
      <c r="N59" s="78"/>
      <c r="O59" s="78"/>
      <c r="P59" s="78"/>
      <c r="Q59" s="79"/>
    </row>
    <row r="60" spans="1:17" ht="12" customHeight="1">
      <c r="A60" s="77"/>
      <c r="B60" s="78"/>
      <c r="C60" s="78"/>
      <c r="D60" s="78"/>
      <c r="E60" s="78"/>
      <c r="F60" s="78"/>
      <c r="G60" s="78"/>
      <c r="H60" s="78"/>
      <c r="I60" s="78"/>
      <c r="J60" s="78"/>
      <c r="K60" s="78"/>
      <c r="L60" s="78"/>
      <c r="M60" s="78"/>
      <c r="N60" s="78"/>
      <c r="O60" s="78"/>
      <c r="P60" s="78"/>
      <c r="Q60" s="79"/>
    </row>
    <row r="61" spans="1:17" ht="12" customHeight="1">
      <c r="A61" s="71"/>
      <c r="B61" s="72"/>
      <c r="C61" s="72"/>
      <c r="D61" s="72"/>
      <c r="E61" s="72"/>
      <c r="F61" s="72"/>
      <c r="G61" s="72"/>
      <c r="H61" s="72"/>
      <c r="I61" s="72"/>
      <c r="J61" s="72"/>
      <c r="K61" s="72"/>
      <c r="L61" s="72"/>
      <c r="M61" s="72"/>
      <c r="N61" s="72"/>
      <c r="O61" s="72"/>
      <c r="P61" s="72"/>
      <c r="Q61" s="73"/>
    </row>
    <row r="62" spans="1:17" ht="12" customHeight="1">
      <c r="A62" s="77" t="s">
        <v>57</v>
      </c>
      <c r="B62" s="78"/>
      <c r="C62" s="78"/>
      <c r="D62" s="78"/>
      <c r="E62" s="78"/>
      <c r="F62" s="78"/>
      <c r="G62" s="78"/>
      <c r="H62" s="78"/>
      <c r="I62" s="78"/>
      <c r="J62" s="78"/>
      <c r="K62" s="78"/>
      <c r="L62" s="78"/>
      <c r="M62" s="78"/>
      <c r="N62" s="78"/>
      <c r="O62" s="78"/>
      <c r="P62" s="78"/>
      <c r="Q62" s="79"/>
    </row>
    <row r="63" spans="1:17" ht="12" customHeight="1">
      <c r="A63" s="77"/>
      <c r="B63" s="78"/>
      <c r="C63" s="78"/>
      <c r="D63" s="78"/>
      <c r="E63" s="78"/>
      <c r="F63" s="78"/>
      <c r="G63" s="78"/>
      <c r="H63" s="78"/>
      <c r="I63" s="78"/>
      <c r="J63" s="78"/>
      <c r="K63" s="78"/>
      <c r="L63" s="78"/>
      <c r="M63" s="78"/>
      <c r="N63" s="78"/>
      <c r="O63" s="78"/>
      <c r="P63" s="78"/>
      <c r="Q63" s="79"/>
    </row>
  </sheetData>
  <sheetProtection/>
  <mergeCells count="22">
    <mergeCell ref="D2:D5"/>
    <mergeCell ref="O2:O5"/>
    <mergeCell ref="G3:G5"/>
    <mergeCell ref="G2:I2"/>
    <mergeCell ref="A62:Q63"/>
    <mergeCell ref="A61:Q61"/>
    <mergeCell ref="A59:Q60"/>
    <mergeCell ref="A57:Q57"/>
    <mergeCell ref="A58:Q58"/>
    <mergeCell ref="Q2:Q5"/>
    <mergeCell ref="N2:N5"/>
    <mergeCell ref="H3:H5"/>
    <mergeCell ref="E2:E5"/>
    <mergeCell ref="I3:I5"/>
    <mergeCell ref="A1:Q1"/>
    <mergeCell ref="A2:A5"/>
    <mergeCell ref="B2:B5"/>
    <mergeCell ref="K2:M5"/>
    <mergeCell ref="J2:J5"/>
    <mergeCell ref="C2:C5"/>
    <mergeCell ref="P2:P5"/>
    <mergeCell ref="F2:F5"/>
  </mergeCells>
  <printOptions horizontalCentered="1"/>
  <pageMargins left="0.34" right="0.3" top="0.61" bottom="0.56" header="0.5" footer="0.5"/>
  <pageSetup fitToHeight="1" fitToWidth="1" horizontalDpi="600" verticalDpi="600" orientation="landscape" scale="77" r:id="rId1"/>
</worksheet>
</file>

<file path=xl/worksheets/sheet7.xml><?xml version="1.0" encoding="utf-8"?>
<worksheet xmlns="http://schemas.openxmlformats.org/spreadsheetml/2006/main" xmlns:r="http://schemas.openxmlformats.org/officeDocument/2006/relationships">
  <sheetPr>
    <pageSetUpPr fitToPage="1"/>
  </sheetPr>
  <dimension ref="A1:U63"/>
  <sheetViews>
    <sheetView zoomScalePageLayoutView="0" workbookViewId="0" topLeftCell="A1">
      <pane ySplit="6" topLeftCell="A7" activePane="bottomLeft" state="frozen"/>
      <selection pane="topLeft" activeCell="A1" sqref="A1"/>
      <selection pane="bottomLeft" activeCell="A1" sqref="A1:Q1"/>
    </sheetView>
  </sheetViews>
  <sheetFormatPr defaultColWidth="10.7109375" defaultRowHeight="12" customHeight="1"/>
  <cols>
    <col min="1" max="16" width="10.7109375" style="1" customWidth="1"/>
    <col min="17" max="17" width="11.7109375" style="1" customWidth="1"/>
    <col min="18" max="16384" width="10.7109375" style="1" customWidth="1"/>
  </cols>
  <sheetData>
    <row r="1" spans="1:17" ht="12" customHeight="1" thickBot="1">
      <c r="A1" s="88" t="s">
        <v>43</v>
      </c>
      <c r="B1" s="88"/>
      <c r="C1" s="88"/>
      <c r="D1" s="88"/>
      <c r="E1" s="88"/>
      <c r="F1" s="88"/>
      <c r="G1" s="88"/>
      <c r="H1" s="88"/>
      <c r="I1" s="88"/>
      <c r="J1" s="88"/>
      <c r="K1" s="88"/>
      <c r="L1" s="88"/>
      <c r="M1" s="88"/>
      <c r="N1" s="88"/>
      <c r="O1" s="88"/>
      <c r="P1" s="88"/>
      <c r="Q1" s="88"/>
    </row>
    <row r="2" spans="1:17" ht="12" customHeight="1" thickTop="1">
      <c r="A2" s="81" t="s">
        <v>0</v>
      </c>
      <c r="B2" s="83" t="s">
        <v>7</v>
      </c>
      <c r="C2" s="74" t="s">
        <v>3</v>
      </c>
      <c r="D2" s="83" t="s">
        <v>1</v>
      </c>
      <c r="E2" s="83" t="s">
        <v>5</v>
      </c>
      <c r="F2" s="83" t="s">
        <v>8</v>
      </c>
      <c r="G2" s="89" t="s">
        <v>4</v>
      </c>
      <c r="H2" s="90"/>
      <c r="I2" s="90"/>
      <c r="J2" s="83" t="s">
        <v>9</v>
      </c>
      <c r="K2" s="74" t="s">
        <v>21</v>
      </c>
      <c r="L2" s="85"/>
      <c r="M2" s="85"/>
      <c r="N2" s="83" t="s">
        <v>24</v>
      </c>
      <c r="O2" s="83" t="s">
        <v>30</v>
      </c>
      <c r="P2" s="74" t="s">
        <v>25</v>
      </c>
      <c r="Q2" s="74" t="s">
        <v>26</v>
      </c>
    </row>
    <row r="3" spans="1:17" ht="12" customHeight="1">
      <c r="A3" s="81"/>
      <c r="B3" s="83"/>
      <c r="C3" s="83"/>
      <c r="D3" s="83"/>
      <c r="E3" s="83"/>
      <c r="F3" s="83"/>
      <c r="G3" s="87" t="s">
        <v>2</v>
      </c>
      <c r="H3" s="91" t="s">
        <v>51</v>
      </c>
      <c r="I3" s="87" t="s">
        <v>6</v>
      </c>
      <c r="J3" s="83"/>
      <c r="K3" s="75"/>
      <c r="L3" s="85"/>
      <c r="M3" s="85"/>
      <c r="N3" s="75"/>
      <c r="O3" s="75"/>
      <c r="P3" s="75"/>
      <c r="Q3" s="75"/>
    </row>
    <row r="4" spans="1:17" ht="12" customHeight="1">
      <c r="A4" s="81"/>
      <c r="B4" s="83"/>
      <c r="C4" s="83"/>
      <c r="D4" s="83"/>
      <c r="E4" s="83"/>
      <c r="F4" s="83"/>
      <c r="G4" s="83"/>
      <c r="H4" s="92"/>
      <c r="I4" s="83"/>
      <c r="J4" s="83"/>
      <c r="K4" s="75"/>
      <c r="L4" s="85"/>
      <c r="M4" s="85"/>
      <c r="N4" s="75"/>
      <c r="O4" s="75"/>
      <c r="P4" s="75"/>
      <c r="Q4" s="75"/>
    </row>
    <row r="5" spans="1:17" ht="18.75" customHeight="1">
      <c r="A5" s="82"/>
      <c r="B5" s="84"/>
      <c r="C5" s="84"/>
      <c r="D5" s="84"/>
      <c r="E5" s="84"/>
      <c r="F5" s="84"/>
      <c r="G5" s="84"/>
      <c r="H5" s="93"/>
      <c r="I5" s="84"/>
      <c r="J5" s="84"/>
      <c r="K5" s="76"/>
      <c r="L5" s="86"/>
      <c r="M5" s="86"/>
      <c r="N5" s="76"/>
      <c r="O5" s="76"/>
      <c r="P5" s="76"/>
      <c r="Q5" s="76"/>
    </row>
    <row r="6" spans="1:21" ht="12" customHeight="1">
      <c r="A6" s="20"/>
      <c r="B6" s="29" t="s">
        <v>31</v>
      </c>
      <c r="C6" s="29" t="s">
        <v>32</v>
      </c>
      <c r="D6" s="29" t="s">
        <v>31</v>
      </c>
      <c r="E6" s="29" t="s">
        <v>32</v>
      </c>
      <c r="F6" s="29" t="s">
        <v>31</v>
      </c>
      <c r="G6" s="29" t="s">
        <v>32</v>
      </c>
      <c r="H6" s="35" t="s">
        <v>31</v>
      </c>
      <c r="I6" s="29" t="s">
        <v>32</v>
      </c>
      <c r="J6" s="29" t="s">
        <v>32</v>
      </c>
      <c r="K6" s="29" t="s">
        <v>31</v>
      </c>
      <c r="L6" s="29" t="s">
        <v>33</v>
      </c>
      <c r="M6" s="29" t="s">
        <v>34</v>
      </c>
      <c r="N6" s="29" t="s">
        <v>35</v>
      </c>
      <c r="O6" s="29" t="s">
        <v>36</v>
      </c>
      <c r="P6" s="29" t="s">
        <v>35</v>
      </c>
      <c r="Q6" s="29" t="s">
        <v>37</v>
      </c>
      <c r="R6" s="19"/>
      <c r="S6" s="19"/>
      <c r="T6" s="19"/>
      <c r="U6" s="19"/>
    </row>
    <row r="7" spans="1:21" ht="12" customHeight="1">
      <c r="A7" s="7">
        <v>1970</v>
      </c>
      <c r="B7" s="8">
        <f>'[1]SweetenersPerCap'!F12</f>
        <v>10.747432631182823</v>
      </c>
      <c r="C7" s="8">
        <v>0</v>
      </c>
      <c r="D7" s="8">
        <f aca="true" t="shared" si="0" ref="D7:D48">+B7-B7*(C7/100)</f>
        <v>10.747432631182823</v>
      </c>
      <c r="E7" s="8">
        <v>11</v>
      </c>
      <c r="F7" s="8">
        <f aca="true" t="shared" si="1" ref="F7:F48">+(D7-D7*(E7)/100)</f>
        <v>9.565215041752712</v>
      </c>
      <c r="G7" s="8">
        <v>0</v>
      </c>
      <c r="H7" s="8">
        <f>F7-(F7*G7/100)</f>
        <v>9.565215041752712</v>
      </c>
      <c r="I7" s="8">
        <v>34</v>
      </c>
      <c r="J7" s="9">
        <f aca="true" t="shared" si="2" ref="J7:J48">100-(K7/B7*100)</f>
        <v>41.260000000000005</v>
      </c>
      <c r="K7" s="8">
        <f>+H7-H7*I7/100</f>
        <v>6.31304192755679</v>
      </c>
      <c r="L7" s="10">
        <f aca="true" t="shared" si="3" ref="L7:L48">+(K7/365)*16</f>
        <v>0.2767360844956401</v>
      </c>
      <c r="M7" s="8">
        <f aca="true" t="shared" si="4" ref="M7:M48">+L7*28.3495</f>
        <v>7.845329627409148</v>
      </c>
      <c r="N7" s="8">
        <v>16</v>
      </c>
      <c r="O7" s="8">
        <v>4.2</v>
      </c>
      <c r="P7" s="8">
        <f aca="true" t="shared" si="5" ref="P7:P48">+Q7*N7</f>
        <v>29.886970009177706</v>
      </c>
      <c r="Q7" s="15">
        <f aca="true" t="shared" si="6" ref="Q7:Q48">+M7/O7</f>
        <v>1.8679356255736066</v>
      </c>
      <c r="R7" s="6"/>
      <c r="S7" s="6"/>
      <c r="T7" s="6"/>
      <c r="U7" s="6"/>
    </row>
    <row r="8" spans="1:21" ht="12" customHeight="1">
      <c r="A8" s="11">
        <v>1971</v>
      </c>
      <c r="B8" s="33">
        <f>'[1]SweetenersPerCap'!F13</f>
        <v>11.202066150736536</v>
      </c>
      <c r="C8" s="12">
        <v>0</v>
      </c>
      <c r="D8" s="12">
        <f t="shared" si="0"/>
        <v>11.202066150736536</v>
      </c>
      <c r="E8" s="12">
        <v>11</v>
      </c>
      <c r="F8" s="12">
        <f t="shared" si="1"/>
        <v>9.969838874155517</v>
      </c>
      <c r="G8" s="12">
        <v>0</v>
      </c>
      <c r="H8" s="33">
        <f aca="true" t="shared" si="7" ref="H8:H53">F8-(F8*G8/100)</f>
        <v>9.969838874155517</v>
      </c>
      <c r="I8" s="33">
        <v>34</v>
      </c>
      <c r="J8" s="13">
        <f t="shared" si="2"/>
        <v>41.260000000000005</v>
      </c>
      <c r="K8" s="33">
        <f aca="true" t="shared" si="8" ref="K8:K53">+H8-H8*I8/100</f>
        <v>6.5800936569426405</v>
      </c>
      <c r="L8" s="14">
        <f t="shared" si="3"/>
        <v>0.28844246167419796</v>
      </c>
      <c r="M8" s="12">
        <f t="shared" si="4"/>
        <v>8.177199567232675</v>
      </c>
      <c r="N8" s="12">
        <v>16</v>
      </c>
      <c r="O8" s="12">
        <v>4.2</v>
      </c>
      <c r="P8" s="12">
        <f t="shared" si="5"/>
        <v>31.151236446600667</v>
      </c>
      <c r="Q8" s="16">
        <f t="shared" si="6"/>
        <v>1.9469522779125417</v>
      </c>
      <c r="R8" s="6"/>
      <c r="S8" s="6"/>
      <c r="T8" s="6"/>
      <c r="U8" s="6"/>
    </row>
    <row r="9" spans="1:21" ht="12" customHeight="1">
      <c r="A9" s="11">
        <v>1972</v>
      </c>
      <c r="B9" s="33">
        <f>'[1]SweetenersPerCap'!F14</f>
        <v>11.980340263749667</v>
      </c>
      <c r="C9" s="12">
        <v>0</v>
      </c>
      <c r="D9" s="12">
        <f t="shared" si="0"/>
        <v>11.980340263749667</v>
      </c>
      <c r="E9" s="12">
        <v>11</v>
      </c>
      <c r="F9" s="12">
        <f t="shared" si="1"/>
        <v>10.662502834737204</v>
      </c>
      <c r="G9" s="12">
        <v>0</v>
      </c>
      <c r="H9" s="33">
        <f t="shared" si="7"/>
        <v>10.662502834737204</v>
      </c>
      <c r="I9" s="33">
        <v>34</v>
      </c>
      <c r="J9" s="13">
        <f t="shared" si="2"/>
        <v>41.260000000000005</v>
      </c>
      <c r="K9" s="33">
        <f t="shared" si="8"/>
        <v>7.037251870926554</v>
      </c>
      <c r="L9" s="14">
        <f t="shared" si="3"/>
        <v>0.30848227379404075</v>
      </c>
      <c r="M9" s="12">
        <f t="shared" si="4"/>
        <v>8.745318220924158</v>
      </c>
      <c r="N9" s="12">
        <v>16</v>
      </c>
      <c r="O9" s="12">
        <v>4.2</v>
      </c>
      <c r="P9" s="12">
        <f t="shared" si="5"/>
        <v>33.315497984472984</v>
      </c>
      <c r="Q9" s="16">
        <f t="shared" si="6"/>
        <v>2.0822186240295615</v>
      </c>
      <c r="R9" s="6"/>
      <c r="S9" s="6"/>
      <c r="T9" s="6"/>
      <c r="U9" s="6"/>
    </row>
    <row r="10" spans="1:21" ht="12" customHeight="1">
      <c r="A10" s="11">
        <v>1973</v>
      </c>
      <c r="B10" s="33">
        <f>'[1]SweetenersPerCap'!F15</f>
        <v>13.066710238828932</v>
      </c>
      <c r="C10" s="12">
        <v>0</v>
      </c>
      <c r="D10" s="12">
        <f t="shared" si="0"/>
        <v>13.066710238828932</v>
      </c>
      <c r="E10" s="12">
        <v>11</v>
      </c>
      <c r="F10" s="12">
        <f t="shared" si="1"/>
        <v>11.62937211255775</v>
      </c>
      <c r="G10" s="12">
        <v>0</v>
      </c>
      <c r="H10" s="33">
        <f t="shared" si="7"/>
        <v>11.62937211255775</v>
      </c>
      <c r="I10" s="33">
        <v>34</v>
      </c>
      <c r="J10" s="13">
        <f t="shared" si="2"/>
        <v>41.26</v>
      </c>
      <c r="K10" s="33">
        <f t="shared" si="8"/>
        <v>7.675385594288115</v>
      </c>
      <c r="L10" s="14">
        <f t="shared" si="3"/>
        <v>0.3364552589276982</v>
      </c>
      <c r="M10" s="12">
        <f t="shared" si="4"/>
        <v>9.538338362970778</v>
      </c>
      <c r="N10" s="12">
        <v>16</v>
      </c>
      <c r="O10" s="12">
        <v>4.2</v>
      </c>
      <c r="P10" s="12">
        <f t="shared" si="5"/>
        <v>36.336527097031535</v>
      </c>
      <c r="Q10" s="16">
        <f t="shared" si="6"/>
        <v>2.271032943564471</v>
      </c>
      <c r="R10" s="6"/>
      <c r="S10" s="6"/>
      <c r="T10" s="6"/>
      <c r="U10" s="6"/>
    </row>
    <row r="11" spans="1:21" ht="12" customHeight="1">
      <c r="A11" s="11">
        <v>1974</v>
      </c>
      <c r="B11" s="33">
        <f>'[1]SweetenersPerCap'!F16</f>
        <v>13.84581069327672</v>
      </c>
      <c r="C11" s="12">
        <v>0</v>
      </c>
      <c r="D11" s="12">
        <f t="shared" si="0"/>
        <v>13.84581069327672</v>
      </c>
      <c r="E11" s="12">
        <v>11</v>
      </c>
      <c r="F11" s="12">
        <f t="shared" si="1"/>
        <v>12.32277151701628</v>
      </c>
      <c r="G11" s="12">
        <v>0</v>
      </c>
      <c r="H11" s="33">
        <f t="shared" si="7"/>
        <v>12.32277151701628</v>
      </c>
      <c r="I11" s="33">
        <v>34</v>
      </c>
      <c r="J11" s="13">
        <f t="shared" si="2"/>
        <v>41.260000000000005</v>
      </c>
      <c r="K11" s="33">
        <f t="shared" si="8"/>
        <v>8.133029201230745</v>
      </c>
      <c r="L11" s="14">
        <f t="shared" si="3"/>
        <v>0.3565163485471011</v>
      </c>
      <c r="M11" s="12">
        <f t="shared" si="4"/>
        <v>10.107060223136044</v>
      </c>
      <c r="N11" s="12">
        <v>16</v>
      </c>
      <c r="O11" s="12">
        <v>4.2</v>
      </c>
      <c r="P11" s="12">
        <f t="shared" si="5"/>
        <v>38.50308656432778</v>
      </c>
      <c r="Q11" s="16">
        <f t="shared" si="6"/>
        <v>2.4064429102704863</v>
      </c>
      <c r="R11" s="6"/>
      <c r="S11" s="6"/>
      <c r="T11" s="6"/>
      <c r="U11" s="6"/>
    </row>
    <row r="12" spans="1:21" ht="12" customHeight="1">
      <c r="A12" s="11">
        <v>1975</v>
      </c>
      <c r="B12" s="33">
        <f>'[1]SweetenersPerCap'!F17</f>
        <v>14.025787945715436</v>
      </c>
      <c r="C12" s="12">
        <v>0</v>
      </c>
      <c r="D12" s="12">
        <f t="shared" si="0"/>
        <v>14.025787945715436</v>
      </c>
      <c r="E12" s="12">
        <v>11</v>
      </c>
      <c r="F12" s="12">
        <f t="shared" si="1"/>
        <v>12.482951271686737</v>
      </c>
      <c r="G12" s="12">
        <v>0</v>
      </c>
      <c r="H12" s="33">
        <f t="shared" si="7"/>
        <v>12.482951271686737</v>
      </c>
      <c r="I12" s="33">
        <v>34</v>
      </c>
      <c r="J12" s="13">
        <f t="shared" si="2"/>
        <v>41.260000000000005</v>
      </c>
      <c r="K12" s="33">
        <f t="shared" si="8"/>
        <v>8.238747839313247</v>
      </c>
      <c r="L12" s="14">
        <f t="shared" si="3"/>
        <v>0.36115059021647106</v>
      </c>
      <c r="M12" s="12">
        <f t="shared" si="4"/>
        <v>10.238438657341845</v>
      </c>
      <c r="N12" s="12">
        <v>16</v>
      </c>
      <c r="O12" s="12">
        <v>4.2</v>
      </c>
      <c r="P12" s="12">
        <f t="shared" si="5"/>
        <v>39.00357583749274</v>
      </c>
      <c r="Q12" s="16">
        <f t="shared" si="6"/>
        <v>2.4377234898432962</v>
      </c>
      <c r="R12" s="6"/>
      <c r="S12" s="6"/>
      <c r="T12" s="6"/>
      <c r="U12" s="6"/>
    </row>
    <row r="13" spans="1:21" ht="12" customHeight="1">
      <c r="A13" s="7">
        <v>1976</v>
      </c>
      <c r="B13" s="8">
        <f>'[1]SweetenersPerCap'!F18</f>
        <v>13.886759006581512</v>
      </c>
      <c r="C13" s="8">
        <v>0</v>
      </c>
      <c r="D13" s="8">
        <f t="shared" si="0"/>
        <v>13.886759006581512</v>
      </c>
      <c r="E13" s="8">
        <v>11</v>
      </c>
      <c r="F13" s="8">
        <f t="shared" si="1"/>
        <v>12.359215515857546</v>
      </c>
      <c r="G13" s="8">
        <v>0</v>
      </c>
      <c r="H13" s="8">
        <f t="shared" si="7"/>
        <v>12.359215515857546</v>
      </c>
      <c r="I13" s="8">
        <v>34</v>
      </c>
      <c r="J13" s="9">
        <f t="shared" si="2"/>
        <v>41.26</v>
      </c>
      <c r="K13" s="8">
        <f t="shared" si="8"/>
        <v>8.15708224046598</v>
      </c>
      <c r="L13" s="10">
        <f t="shared" si="3"/>
        <v>0.3575707283491937</v>
      </c>
      <c r="M13" s="8">
        <f t="shared" si="4"/>
        <v>10.136951363335466</v>
      </c>
      <c r="N13" s="8">
        <v>16</v>
      </c>
      <c r="O13" s="8">
        <v>4.2</v>
      </c>
      <c r="P13" s="8">
        <f t="shared" si="5"/>
        <v>38.6169575746113</v>
      </c>
      <c r="Q13" s="15">
        <f t="shared" si="6"/>
        <v>2.413559848413206</v>
      </c>
      <c r="R13" s="6"/>
      <c r="S13" s="6"/>
      <c r="T13" s="6"/>
      <c r="U13" s="6"/>
    </row>
    <row r="14" spans="1:21" ht="12" customHeight="1">
      <c r="A14" s="7">
        <v>1977</v>
      </c>
      <c r="B14" s="8">
        <f>'[1]SweetenersPerCap'!F19</f>
        <v>13.777580265075668</v>
      </c>
      <c r="C14" s="8">
        <v>0</v>
      </c>
      <c r="D14" s="8">
        <f t="shared" si="0"/>
        <v>13.777580265075668</v>
      </c>
      <c r="E14" s="8">
        <v>11</v>
      </c>
      <c r="F14" s="8">
        <f t="shared" si="1"/>
        <v>12.262046435917345</v>
      </c>
      <c r="G14" s="8">
        <v>0</v>
      </c>
      <c r="H14" s="8">
        <f t="shared" si="7"/>
        <v>12.262046435917345</v>
      </c>
      <c r="I14" s="8">
        <v>34</v>
      </c>
      <c r="J14" s="9">
        <f t="shared" si="2"/>
        <v>41.260000000000005</v>
      </c>
      <c r="K14" s="8">
        <f t="shared" si="8"/>
        <v>8.092950647705447</v>
      </c>
      <c r="L14" s="10">
        <f t="shared" si="3"/>
        <v>0.35475948044736205</v>
      </c>
      <c r="M14" s="8">
        <f t="shared" si="4"/>
        <v>10.05725389094249</v>
      </c>
      <c r="N14" s="8">
        <v>16</v>
      </c>
      <c r="O14" s="8">
        <v>4.2</v>
      </c>
      <c r="P14" s="8">
        <f t="shared" si="5"/>
        <v>38.31334815597139</v>
      </c>
      <c r="Q14" s="15">
        <f t="shared" si="6"/>
        <v>2.394584259748212</v>
      </c>
      <c r="R14" s="6"/>
      <c r="S14" s="6"/>
      <c r="T14" s="6"/>
      <c r="U14" s="6"/>
    </row>
    <row r="15" spans="1:21" ht="12" customHeight="1">
      <c r="A15" s="7">
        <v>1978</v>
      </c>
      <c r="B15" s="8">
        <f>'[1]SweetenersPerCap'!F20</f>
        <v>13.93455084574432</v>
      </c>
      <c r="C15" s="8">
        <v>0</v>
      </c>
      <c r="D15" s="8">
        <f t="shared" si="0"/>
        <v>13.93455084574432</v>
      </c>
      <c r="E15" s="8">
        <v>11</v>
      </c>
      <c r="F15" s="8">
        <f t="shared" si="1"/>
        <v>12.401750252712445</v>
      </c>
      <c r="G15" s="8">
        <v>0</v>
      </c>
      <c r="H15" s="8">
        <f t="shared" si="7"/>
        <v>12.401750252712445</v>
      </c>
      <c r="I15" s="8">
        <v>34</v>
      </c>
      <c r="J15" s="9">
        <f t="shared" si="2"/>
        <v>41.26</v>
      </c>
      <c r="K15" s="8">
        <f t="shared" si="8"/>
        <v>8.185155166790214</v>
      </c>
      <c r="L15" s="10">
        <f t="shared" si="3"/>
        <v>0.35880132237984497</v>
      </c>
      <c r="M15" s="8">
        <f t="shared" si="4"/>
        <v>10.171838088807414</v>
      </c>
      <c r="N15" s="8">
        <v>16</v>
      </c>
      <c r="O15" s="8">
        <v>4.2</v>
      </c>
      <c r="P15" s="8">
        <f t="shared" si="5"/>
        <v>38.74985938593301</v>
      </c>
      <c r="Q15" s="15">
        <f t="shared" si="6"/>
        <v>2.421866211620813</v>
      </c>
      <c r="R15" s="6"/>
      <c r="S15" s="6"/>
      <c r="T15" s="6"/>
      <c r="U15" s="6"/>
    </row>
    <row r="16" spans="1:21" ht="12" customHeight="1">
      <c r="A16" s="7">
        <v>1979</v>
      </c>
      <c r="B16" s="8">
        <f>'[1]SweetenersPerCap'!F21</f>
        <v>13.500586523294306</v>
      </c>
      <c r="C16" s="8">
        <v>0</v>
      </c>
      <c r="D16" s="8">
        <f t="shared" si="0"/>
        <v>13.500586523294306</v>
      </c>
      <c r="E16" s="8">
        <v>11</v>
      </c>
      <c r="F16" s="8">
        <f t="shared" si="1"/>
        <v>12.015522005731931</v>
      </c>
      <c r="G16" s="8">
        <v>0</v>
      </c>
      <c r="H16" s="8">
        <f t="shared" si="7"/>
        <v>12.015522005731931</v>
      </c>
      <c r="I16" s="8">
        <v>34</v>
      </c>
      <c r="J16" s="9">
        <f t="shared" si="2"/>
        <v>41.260000000000005</v>
      </c>
      <c r="K16" s="8">
        <f t="shared" si="8"/>
        <v>7.930244523783075</v>
      </c>
      <c r="L16" s="10">
        <f t="shared" si="3"/>
        <v>0.3476271572069293</v>
      </c>
      <c r="M16" s="8">
        <f t="shared" si="4"/>
        <v>9.855056093237843</v>
      </c>
      <c r="N16" s="8">
        <v>16</v>
      </c>
      <c r="O16" s="8">
        <v>4.2</v>
      </c>
      <c r="P16" s="8">
        <f t="shared" si="5"/>
        <v>37.54307083138226</v>
      </c>
      <c r="Q16" s="15">
        <f t="shared" si="6"/>
        <v>2.346441926961391</v>
      </c>
      <c r="R16" s="6"/>
      <c r="S16" s="6"/>
      <c r="T16" s="6"/>
      <c r="U16" s="6"/>
    </row>
    <row r="17" spans="1:21" ht="12" customHeight="1">
      <c r="A17" s="7">
        <v>1980</v>
      </c>
      <c r="B17" s="8">
        <f>'[1]SweetenersPerCap'!F22</f>
        <v>12.926323739933077</v>
      </c>
      <c r="C17" s="8">
        <v>0</v>
      </c>
      <c r="D17" s="8">
        <f t="shared" si="0"/>
        <v>12.926323739933077</v>
      </c>
      <c r="E17" s="8">
        <v>11</v>
      </c>
      <c r="F17" s="8">
        <f t="shared" si="1"/>
        <v>11.504428128540438</v>
      </c>
      <c r="G17" s="8">
        <v>0</v>
      </c>
      <c r="H17" s="8">
        <f t="shared" si="7"/>
        <v>11.504428128540438</v>
      </c>
      <c r="I17" s="8">
        <v>34</v>
      </c>
      <c r="J17" s="9">
        <f t="shared" si="2"/>
        <v>41.26</v>
      </c>
      <c r="K17" s="8">
        <f t="shared" si="8"/>
        <v>7.592922564836689</v>
      </c>
      <c r="L17" s="10">
        <f t="shared" si="3"/>
        <v>0.3328404411983206</v>
      </c>
      <c r="M17" s="8">
        <f t="shared" si="4"/>
        <v>9.43586008775179</v>
      </c>
      <c r="N17" s="8">
        <v>16</v>
      </c>
      <c r="O17" s="8">
        <v>4.2</v>
      </c>
      <c r="P17" s="8">
        <f t="shared" si="5"/>
        <v>35.946133667625865</v>
      </c>
      <c r="Q17" s="15">
        <f t="shared" si="6"/>
        <v>2.2466333542266166</v>
      </c>
      <c r="R17" s="6"/>
      <c r="S17" s="6"/>
      <c r="T17" s="6"/>
      <c r="U17" s="6"/>
    </row>
    <row r="18" spans="1:21" ht="12" customHeight="1">
      <c r="A18" s="11">
        <v>1981</v>
      </c>
      <c r="B18" s="33">
        <f>'[1]SweetenersPerCap'!F23</f>
        <v>12.924573632623954</v>
      </c>
      <c r="C18" s="12">
        <v>0</v>
      </c>
      <c r="D18" s="12">
        <f t="shared" si="0"/>
        <v>12.924573632623954</v>
      </c>
      <c r="E18" s="12">
        <v>11</v>
      </c>
      <c r="F18" s="12">
        <f t="shared" si="1"/>
        <v>11.502870533035319</v>
      </c>
      <c r="G18" s="12">
        <v>0</v>
      </c>
      <c r="H18" s="33">
        <f t="shared" si="7"/>
        <v>11.502870533035319</v>
      </c>
      <c r="I18" s="33">
        <v>34</v>
      </c>
      <c r="J18" s="13">
        <f t="shared" si="2"/>
        <v>41.26</v>
      </c>
      <c r="K18" s="33">
        <f t="shared" si="8"/>
        <v>7.5918945518033105</v>
      </c>
      <c r="L18" s="14">
        <f t="shared" si="3"/>
        <v>0.3327953776132958</v>
      </c>
      <c r="M18" s="12">
        <f t="shared" si="4"/>
        <v>9.43458255764813</v>
      </c>
      <c r="N18" s="12">
        <v>16</v>
      </c>
      <c r="O18" s="12">
        <v>4.2</v>
      </c>
      <c r="P18" s="12">
        <f t="shared" si="5"/>
        <v>35.941266886278584</v>
      </c>
      <c r="Q18" s="16">
        <f t="shared" si="6"/>
        <v>2.2463291803924115</v>
      </c>
      <c r="R18" s="6"/>
      <c r="S18" s="6"/>
      <c r="T18" s="6"/>
      <c r="U18" s="6"/>
    </row>
    <row r="19" spans="1:21" ht="12" customHeight="1">
      <c r="A19" s="11">
        <v>1982</v>
      </c>
      <c r="B19" s="33">
        <f>'[1]SweetenersPerCap'!F24</f>
        <v>12.742351025892813</v>
      </c>
      <c r="C19" s="12">
        <v>0</v>
      </c>
      <c r="D19" s="12">
        <f t="shared" si="0"/>
        <v>12.742351025892813</v>
      </c>
      <c r="E19" s="12">
        <v>11</v>
      </c>
      <c r="F19" s="12">
        <f t="shared" si="1"/>
        <v>11.340692413044604</v>
      </c>
      <c r="G19" s="12">
        <v>0</v>
      </c>
      <c r="H19" s="33">
        <f t="shared" si="7"/>
        <v>11.340692413044604</v>
      </c>
      <c r="I19" s="33">
        <v>34</v>
      </c>
      <c r="J19" s="13">
        <f t="shared" si="2"/>
        <v>41.26</v>
      </c>
      <c r="K19" s="33">
        <f t="shared" si="8"/>
        <v>7.484856992609439</v>
      </c>
      <c r="L19" s="14">
        <f t="shared" si="3"/>
        <v>0.3281033202239754</v>
      </c>
      <c r="M19" s="12">
        <f t="shared" si="4"/>
        <v>9.301565076689592</v>
      </c>
      <c r="N19" s="12">
        <v>16</v>
      </c>
      <c r="O19" s="12">
        <v>4.2</v>
      </c>
      <c r="P19" s="12">
        <f t="shared" si="5"/>
        <v>35.43453362548416</v>
      </c>
      <c r="Q19" s="16">
        <f t="shared" si="6"/>
        <v>2.21465835159276</v>
      </c>
      <c r="R19" s="6"/>
      <c r="S19" s="6"/>
      <c r="T19" s="6"/>
      <c r="U19" s="6"/>
    </row>
    <row r="20" spans="1:21" ht="12" customHeight="1">
      <c r="A20" s="11">
        <v>1983</v>
      </c>
      <c r="B20" s="33">
        <f>'[1]SweetenersPerCap'!F25</f>
        <v>13.004252967260904</v>
      </c>
      <c r="C20" s="12">
        <v>0</v>
      </c>
      <c r="D20" s="12">
        <f t="shared" si="0"/>
        <v>13.004252967260904</v>
      </c>
      <c r="E20" s="12">
        <v>11</v>
      </c>
      <c r="F20" s="12">
        <f t="shared" si="1"/>
        <v>11.573785140862205</v>
      </c>
      <c r="G20" s="12">
        <v>0</v>
      </c>
      <c r="H20" s="33">
        <f t="shared" si="7"/>
        <v>11.573785140862205</v>
      </c>
      <c r="I20" s="33">
        <v>34</v>
      </c>
      <c r="J20" s="13">
        <f t="shared" si="2"/>
        <v>41.26</v>
      </c>
      <c r="K20" s="33">
        <f t="shared" si="8"/>
        <v>7.638698192969055</v>
      </c>
      <c r="L20" s="14">
        <f t="shared" si="3"/>
        <v>0.3348470440753558</v>
      </c>
      <c r="M20" s="12">
        <f t="shared" si="4"/>
        <v>9.4927462760143</v>
      </c>
      <c r="N20" s="12">
        <v>16</v>
      </c>
      <c r="O20" s="12">
        <v>4.2</v>
      </c>
      <c r="P20" s="12">
        <f t="shared" si="5"/>
        <v>36.16284295624495</v>
      </c>
      <c r="Q20" s="16">
        <f t="shared" si="6"/>
        <v>2.2601776847653094</v>
      </c>
      <c r="R20" s="6"/>
      <c r="S20" s="6"/>
      <c r="T20" s="6"/>
      <c r="U20" s="6"/>
    </row>
    <row r="21" spans="1:21" ht="12" customHeight="1">
      <c r="A21" s="11">
        <v>1984</v>
      </c>
      <c r="B21" s="33">
        <f>'[1]SweetenersPerCap'!F26</f>
        <v>13.134976813850761</v>
      </c>
      <c r="C21" s="12">
        <v>0</v>
      </c>
      <c r="D21" s="12">
        <f t="shared" si="0"/>
        <v>13.134976813850761</v>
      </c>
      <c r="E21" s="12">
        <v>11</v>
      </c>
      <c r="F21" s="12">
        <f t="shared" si="1"/>
        <v>11.690129364327177</v>
      </c>
      <c r="G21" s="12">
        <v>0</v>
      </c>
      <c r="H21" s="33">
        <f t="shared" si="7"/>
        <v>11.690129364327177</v>
      </c>
      <c r="I21" s="33">
        <v>34</v>
      </c>
      <c r="J21" s="13">
        <f t="shared" si="2"/>
        <v>41.26</v>
      </c>
      <c r="K21" s="33">
        <f t="shared" si="8"/>
        <v>7.715485380455937</v>
      </c>
      <c r="L21" s="14">
        <f t="shared" si="3"/>
        <v>0.33821305777341093</v>
      </c>
      <c r="M21" s="12">
        <f t="shared" si="4"/>
        <v>9.588171081347312</v>
      </c>
      <c r="N21" s="12">
        <v>16</v>
      </c>
      <c r="O21" s="12">
        <v>4.2</v>
      </c>
      <c r="P21" s="12">
        <f t="shared" si="5"/>
        <v>36.526366024180234</v>
      </c>
      <c r="Q21" s="16">
        <f t="shared" si="6"/>
        <v>2.2828978765112646</v>
      </c>
      <c r="R21" s="6"/>
      <c r="S21" s="6"/>
      <c r="T21" s="6"/>
      <c r="U21" s="6"/>
    </row>
    <row r="22" spans="1:21" ht="12" customHeight="1">
      <c r="A22" s="11">
        <v>1985</v>
      </c>
      <c r="B22" s="33">
        <f>'[1]SweetenersPerCap'!F27</f>
        <v>13.480865196715675</v>
      </c>
      <c r="C22" s="12">
        <v>0</v>
      </c>
      <c r="D22" s="12">
        <f t="shared" si="0"/>
        <v>13.480865196715675</v>
      </c>
      <c r="E22" s="12">
        <v>11</v>
      </c>
      <c r="F22" s="12">
        <f t="shared" si="1"/>
        <v>11.99797002507695</v>
      </c>
      <c r="G22" s="12">
        <v>0</v>
      </c>
      <c r="H22" s="33">
        <f t="shared" si="7"/>
        <v>11.99797002507695</v>
      </c>
      <c r="I22" s="33">
        <v>34</v>
      </c>
      <c r="J22" s="13">
        <f t="shared" si="2"/>
        <v>41.26</v>
      </c>
      <c r="K22" s="33">
        <f t="shared" si="8"/>
        <v>7.918660216550788</v>
      </c>
      <c r="L22" s="14">
        <f t="shared" si="3"/>
        <v>0.3471193519583907</v>
      </c>
      <c r="M22" s="12">
        <f t="shared" si="4"/>
        <v>9.840660068344397</v>
      </c>
      <c r="N22" s="12">
        <v>16</v>
      </c>
      <c r="O22" s="12">
        <v>4.2</v>
      </c>
      <c r="P22" s="12">
        <f t="shared" si="5"/>
        <v>37.48822883178818</v>
      </c>
      <c r="Q22" s="16">
        <f t="shared" si="6"/>
        <v>2.343014301986761</v>
      </c>
      <c r="R22" s="6"/>
      <c r="S22" s="6"/>
      <c r="T22" s="6"/>
      <c r="U22" s="6"/>
    </row>
    <row r="23" spans="1:21" ht="12" customHeight="1">
      <c r="A23" s="7">
        <v>1986</v>
      </c>
      <c r="B23" s="8">
        <f>'[1]SweetenersPerCap'!F28</f>
        <v>13.567124175673484</v>
      </c>
      <c r="C23" s="8">
        <v>0</v>
      </c>
      <c r="D23" s="8">
        <f t="shared" si="0"/>
        <v>13.567124175673484</v>
      </c>
      <c r="E23" s="8">
        <v>11</v>
      </c>
      <c r="F23" s="8">
        <f t="shared" si="1"/>
        <v>12.0747405163494</v>
      </c>
      <c r="G23" s="8">
        <v>0</v>
      </c>
      <c r="H23" s="8">
        <f t="shared" si="7"/>
        <v>12.0747405163494</v>
      </c>
      <c r="I23" s="8">
        <v>34</v>
      </c>
      <c r="J23" s="9">
        <f t="shared" si="2"/>
        <v>41.26</v>
      </c>
      <c r="K23" s="8">
        <f t="shared" si="8"/>
        <v>7.969328740790605</v>
      </c>
      <c r="L23" s="10">
        <f t="shared" si="3"/>
        <v>0.3493404379524649</v>
      </c>
      <c r="M23" s="8">
        <f t="shared" si="4"/>
        <v>9.903626745733403</v>
      </c>
      <c r="N23" s="8">
        <v>16</v>
      </c>
      <c r="O23" s="8">
        <v>4.2</v>
      </c>
      <c r="P23" s="8">
        <f t="shared" si="5"/>
        <v>37.7281018885082</v>
      </c>
      <c r="Q23" s="15">
        <f t="shared" si="6"/>
        <v>2.3580063680317624</v>
      </c>
      <c r="R23" s="6"/>
      <c r="S23" s="6"/>
      <c r="T23" s="6"/>
      <c r="U23" s="6"/>
    </row>
    <row r="24" spans="1:21" ht="12" customHeight="1">
      <c r="A24" s="7">
        <v>1987</v>
      </c>
      <c r="B24" s="8">
        <f>'[1]SweetenersPerCap'!F29</f>
        <v>13.831749065089538</v>
      </c>
      <c r="C24" s="8">
        <v>0</v>
      </c>
      <c r="D24" s="8">
        <f t="shared" si="0"/>
        <v>13.831749065089538</v>
      </c>
      <c r="E24" s="8">
        <v>11</v>
      </c>
      <c r="F24" s="8">
        <f t="shared" si="1"/>
        <v>12.31025666792969</v>
      </c>
      <c r="G24" s="8">
        <v>0</v>
      </c>
      <c r="H24" s="8">
        <f t="shared" si="7"/>
        <v>12.31025666792969</v>
      </c>
      <c r="I24" s="8">
        <v>34</v>
      </c>
      <c r="J24" s="9">
        <f t="shared" si="2"/>
        <v>41.259999999999984</v>
      </c>
      <c r="K24" s="8">
        <f t="shared" si="8"/>
        <v>8.124769400833596</v>
      </c>
      <c r="L24" s="10">
        <f t="shared" si="3"/>
        <v>0.35615427510503433</v>
      </c>
      <c r="M24" s="8">
        <f t="shared" si="4"/>
        <v>10.09679562209017</v>
      </c>
      <c r="N24" s="8">
        <v>16</v>
      </c>
      <c r="O24" s="8">
        <v>4.2</v>
      </c>
      <c r="P24" s="8">
        <f t="shared" si="5"/>
        <v>38.46398332224826</v>
      </c>
      <c r="Q24" s="15">
        <f t="shared" si="6"/>
        <v>2.4039989576405163</v>
      </c>
      <c r="R24" s="6"/>
      <c r="S24" s="6"/>
      <c r="T24" s="6"/>
      <c r="U24" s="6"/>
    </row>
    <row r="25" spans="1:21" ht="12" customHeight="1">
      <c r="A25" s="7">
        <v>1988</v>
      </c>
      <c r="B25" s="8">
        <f>'[1]SweetenersPerCap'!F30</f>
        <v>14.258506413735965</v>
      </c>
      <c r="C25" s="8">
        <v>0</v>
      </c>
      <c r="D25" s="8">
        <f t="shared" si="0"/>
        <v>14.258506413735965</v>
      </c>
      <c r="E25" s="8">
        <v>11</v>
      </c>
      <c r="F25" s="8">
        <f t="shared" si="1"/>
        <v>12.69007070822501</v>
      </c>
      <c r="G25" s="8">
        <v>0</v>
      </c>
      <c r="H25" s="8">
        <f t="shared" si="7"/>
        <v>12.69007070822501</v>
      </c>
      <c r="I25" s="8">
        <v>34</v>
      </c>
      <c r="J25" s="9">
        <f t="shared" si="2"/>
        <v>41.260000000000005</v>
      </c>
      <c r="K25" s="8">
        <f t="shared" si="8"/>
        <v>8.375446667428506</v>
      </c>
      <c r="L25" s="10">
        <f t="shared" si="3"/>
        <v>0.36714286761330434</v>
      </c>
      <c r="M25" s="8">
        <f t="shared" si="4"/>
        <v>10.40831672540337</v>
      </c>
      <c r="N25" s="8">
        <v>16</v>
      </c>
      <c r="O25" s="8">
        <v>4.2</v>
      </c>
      <c r="P25" s="8">
        <f t="shared" si="5"/>
        <v>39.65073038248903</v>
      </c>
      <c r="Q25" s="15">
        <f t="shared" si="6"/>
        <v>2.4781706489055644</v>
      </c>
      <c r="R25" s="6"/>
      <c r="S25" s="6"/>
      <c r="T25" s="6"/>
      <c r="U25" s="6"/>
    </row>
    <row r="26" spans="1:21" ht="12" customHeight="1">
      <c r="A26" s="7">
        <v>1989</v>
      </c>
      <c r="B26" s="8">
        <f>'[1]SweetenersPerCap'!F31</f>
        <v>12.831592933268107</v>
      </c>
      <c r="C26" s="8">
        <v>0</v>
      </c>
      <c r="D26" s="8">
        <f t="shared" si="0"/>
        <v>12.831592933268107</v>
      </c>
      <c r="E26" s="8">
        <v>11</v>
      </c>
      <c r="F26" s="8">
        <f t="shared" si="1"/>
        <v>11.420117710608615</v>
      </c>
      <c r="G26" s="8">
        <v>0</v>
      </c>
      <c r="H26" s="8">
        <f t="shared" si="7"/>
        <v>11.420117710608615</v>
      </c>
      <c r="I26" s="8">
        <v>34</v>
      </c>
      <c r="J26" s="9">
        <f t="shared" si="2"/>
        <v>41.260000000000005</v>
      </c>
      <c r="K26" s="8">
        <f t="shared" si="8"/>
        <v>7.5372776890016855</v>
      </c>
      <c r="L26" s="10">
        <f t="shared" si="3"/>
        <v>0.33040121376445747</v>
      </c>
      <c r="M26" s="8">
        <f t="shared" si="4"/>
        <v>9.366709209615486</v>
      </c>
      <c r="N26" s="8">
        <v>16</v>
      </c>
      <c r="O26" s="8">
        <v>4.2</v>
      </c>
      <c r="P26" s="8">
        <f t="shared" si="5"/>
        <v>35.68270175091614</v>
      </c>
      <c r="Q26" s="15">
        <f t="shared" si="6"/>
        <v>2.2301688594322586</v>
      </c>
      <c r="R26" s="6"/>
      <c r="S26" s="6"/>
      <c r="T26" s="6"/>
      <c r="U26" s="6"/>
    </row>
    <row r="27" spans="1:21" ht="12" customHeight="1">
      <c r="A27" s="7">
        <v>1990</v>
      </c>
      <c r="B27" s="8">
        <f>'[1]SweetenersPerCap'!F32</f>
        <v>13.596759912309821</v>
      </c>
      <c r="C27" s="8">
        <v>0</v>
      </c>
      <c r="D27" s="8">
        <f t="shared" si="0"/>
        <v>13.596759912309821</v>
      </c>
      <c r="E27" s="8">
        <v>11</v>
      </c>
      <c r="F27" s="8">
        <f t="shared" si="1"/>
        <v>12.101116321955741</v>
      </c>
      <c r="G27" s="8">
        <v>0</v>
      </c>
      <c r="H27" s="8">
        <f t="shared" si="7"/>
        <v>12.101116321955741</v>
      </c>
      <c r="I27" s="8">
        <v>34</v>
      </c>
      <c r="J27" s="9">
        <f t="shared" si="2"/>
        <v>41.26</v>
      </c>
      <c r="K27" s="8">
        <f t="shared" si="8"/>
        <v>7.986736772490789</v>
      </c>
      <c r="L27" s="10">
        <f t="shared" si="3"/>
        <v>0.3501035297530209</v>
      </c>
      <c r="M27" s="8">
        <f t="shared" si="4"/>
        <v>9.925260016733265</v>
      </c>
      <c r="N27" s="8">
        <v>16</v>
      </c>
      <c r="O27" s="8">
        <v>4.2</v>
      </c>
      <c r="P27" s="8">
        <f t="shared" si="5"/>
        <v>37.81051434946006</v>
      </c>
      <c r="Q27" s="15">
        <f t="shared" si="6"/>
        <v>2.3631571468412536</v>
      </c>
      <c r="R27" s="6"/>
      <c r="S27" s="6"/>
      <c r="T27" s="6"/>
      <c r="U27" s="6"/>
    </row>
    <row r="28" spans="1:21" ht="12" customHeight="1">
      <c r="A28" s="11">
        <v>1991</v>
      </c>
      <c r="B28" s="33">
        <f>'[1]SweetenersPerCap'!F33</f>
        <v>14.012804617089309</v>
      </c>
      <c r="C28" s="12">
        <v>0</v>
      </c>
      <c r="D28" s="12">
        <f t="shared" si="0"/>
        <v>14.012804617089309</v>
      </c>
      <c r="E28" s="12">
        <v>11</v>
      </c>
      <c r="F28" s="12">
        <f t="shared" si="1"/>
        <v>12.471396109209484</v>
      </c>
      <c r="G28" s="12">
        <v>0</v>
      </c>
      <c r="H28" s="33">
        <f t="shared" si="7"/>
        <v>12.471396109209484</v>
      </c>
      <c r="I28" s="33">
        <v>34</v>
      </c>
      <c r="J28" s="13">
        <f t="shared" si="2"/>
        <v>41.26</v>
      </c>
      <c r="K28" s="33">
        <f t="shared" si="8"/>
        <v>8.231121432078261</v>
      </c>
      <c r="L28" s="14">
        <f t="shared" si="3"/>
        <v>0.3608162819541156</v>
      </c>
      <c r="M28" s="12">
        <f t="shared" si="4"/>
        <v>10.2289611852582</v>
      </c>
      <c r="N28" s="12">
        <v>16</v>
      </c>
      <c r="O28" s="12">
        <v>4.2</v>
      </c>
      <c r="P28" s="12">
        <f t="shared" si="5"/>
        <v>38.967471181936</v>
      </c>
      <c r="Q28" s="16">
        <f t="shared" si="6"/>
        <v>2.435466948871</v>
      </c>
      <c r="R28" s="6"/>
      <c r="S28" s="6"/>
      <c r="T28" s="6"/>
      <c r="U28" s="6"/>
    </row>
    <row r="29" spans="1:21" ht="12" customHeight="1">
      <c r="A29" s="11">
        <v>1992</v>
      </c>
      <c r="B29" s="33">
        <f>'[1]SweetenersPerCap'!F34</f>
        <v>15.128896220202652</v>
      </c>
      <c r="C29" s="12">
        <v>0</v>
      </c>
      <c r="D29" s="12">
        <f t="shared" si="0"/>
        <v>15.128896220202652</v>
      </c>
      <c r="E29" s="12">
        <v>11</v>
      </c>
      <c r="F29" s="12">
        <f t="shared" si="1"/>
        <v>13.46471763598036</v>
      </c>
      <c r="G29" s="12">
        <v>0</v>
      </c>
      <c r="H29" s="33">
        <f t="shared" si="7"/>
        <v>13.46471763598036</v>
      </c>
      <c r="I29" s="33">
        <v>34</v>
      </c>
      <c r="J29" s="13">
        <f t="shared" si="2"/>
        <v>41.26</v>
      </c>
      <c r="K29" s="33">
        <f t="shared" si="8"/>
        <v>8.886713639747038</v>
      </c>
      <c r="L29" s="14">
        <f t="shared" si="3"/>
        <v>0.3895545705094592</v>
      </c>
      <c r="M29" s="12">
        <f t="shared" si="4"/>
        <v>11.043677296657913</v>
      </c>
      <c r="N29" s="12">
        <v>16</v>
      </c>
      <c r="O29" s="12">
        <v>4.2</v>
      </c>
      <c r="P29" s="12">
        <f t="shared" si="5"/>
        <v>42.07115160631586</v>
      </c>
      <c r="Q29" s="16">
        <f t="shared" si="6"/>
        <v>2.629446975394741</v>
      </c>
      <c r="R29" s="6"/>
      <c r="S29" s="6"/>
      <c r="T29" s="6"/>
      <c r="U29" s="6"/>
    </row>
    <row r="30" spans="1:21" ht="12" customHeight="1">
      <c r="A30" s="11">
        <v>1993</v>
      </c>
      <c r="B30" s="33">
        <f>'[1]SweetenersPerCap'!F35</f>
        <v>15.753453831270715</v>
      </c>
      <c r="C30" s="12">
        <v>0</v>
      </c>
      <c r="D30" s="12">
        <f t="shared" si="0"/>
        <v>15.753453831270715</v>
      </c>
      <c r="E30" s="12">
        <v>11</v>
      </c>
      <c r="F30" s="12">
        <f t="shared" si="1"/>
        <v>14.020573909830937</v>
      </c>
      <c r="G30" s="12">
        <v>0</v>
      </c>
      <c r="H30" s="33">
        <f t="shared" si="7"/>
        <v>14.020573909830937</v>
      </c>
      <c r="I30" s="33">
        <v>34</v>
      </c>
      <c r="J30" s="13">
        <f t="shared" si="2"/>
        <v>41.26</v>
      </c>
      <c r="K30" s="33">
        <f t="shared" si="8"/>
        <v>9.253578780488418</v>
      </c>
      <c r="L30" s="14">
        <f t="shared" si="3"/>
        <v>0.4056363301036019</v>
      </c>
      <c r="M30" s="12">
        <f t="shared" si="4"/>
        <v>11.49958714027206</v>
      </c>
      <c r="N30" s="12">
        <v>16</v>
      </c>
      <c r="O30" s="12">
        <v>4.2</v>
      </c>
      <c r="P30" s="12">
        <f t="shared" si="5"/>
        <v>43.80795101056023</v>
      </c>
      <c r="Q30" s="16">
        <f t="shared" si="6"/>
        <v>2.7379969381600144</v>
      </c>
      <c r="R30" s="6"/>
      <c r="S30" s="6"/>
      <c r="T30" s="6"/>
      <c r="U30" s="6"/>
    </row>
    <row r="31" spans="1:21" ht="12" customHeight="1">
      <c r="A31" s="11">
        <v>1994</v>
      </c>
      <c r="B31" s="33">
        <f>'[1]SweetenersPerCap'!F36</f>
        <v>15.889952677520766</v>
      </c>
      <c r="C31" s="12">
        <v>0</v>
      </c>
      <c r="D31" s="12">
        <f t="shared" si="0"/>
        <v>15.889952677520766</v>
      </c>
      <c r="E31" s="12">
        <v>11</v>
      </c>
      <c r="F31" s="12">
        <f t="shared" si="1"/>
        <v>14.142057882993482</v>
      </c>
      <c r="G31" s="12">
        <v>0</v>
      </c>
      <c r="H31" s="33">
        <f t="shared" si="7"/>
        <v>14.142057882993482</v>
      </c>
      <c r="I31" s="33">
        <v>34</v>
      </c>
      <c r="J31" s="13">
        <f t="shared" si="2"/>
        <v>41.26</v>
      </c>
      <c r="K31" s="33">
        <f t="shared" si="8"/>
        <v>9.333758202775698</v>
      </c>
      <c r="L31" s="14">
        <f t="shared" si="3"/>
        <v>0.4091510445052361</v>
      </c>
      <c r="M31" s="12">
        <f t="shared" si="4"/>
        <v>11.599227536201191</v>
      </c>
      <c r="N31" s="12">
        <v>16</v>
      </c>
      <c r="O31" s="12">
        <v>4.2</v>
      </c>
      <c r="P31" s="12">
        <f t="shared" si="5"/>
        <v>44.18753347124263</v>
      </c>
      <c r="Q31" s="16">
        <f t="shared" si="6"/>
        <v>2.7617208419526644</v>
      </c>
      <c r="R31" s="6"/>
      <c r="S31" s="6"/>
      <c r="T31" s="6"/>
      <c r="U31" s="6"/>
    </row>
    <row r="32" spans="1:21" ht="12" customHeight="1">
      <c r="A32" s="11">
        <v>1995</v>
      </c>
      <c r="B32" s="33">
        <f>'[1]SweetenersPerCap'!F37</f>
        <v>16.330393118323435</v>
      </c>
      <c r="C32" s="12">
        <v>0</v>
      </c>
      <c r="D32" s="12">
        <f t="shared" si="0"/>
        <v>16.330393118323435</v>
      </c>
      <c r="E32" s="12">
        <v>11</v>
      </c>
      <c r="F32" s="12">
        <f t="shared" si="1"/>
        <v>14.534049875307858</v>
      </c>
      <c r="G32" s="12">
        <v>0</v>
      </c>
      <c r="H32" s="33">
        <f t="shared" si="7"/>
        <v>14.534049875307858</v>
      </c>
      <c r="I32" s="33">
        <v>34</v>
      </c>
      <c r="J32" s="13">
        <f t="shared" si="2"/>
        <v>41.26</v>
      </c>
      <c r="K32" s="33">
        <f t="shared" si="8"/>
        <v>9.592472917703187</v>
      </c>
      <c r="L32" s="14">
        <f t="shared" si="3"/>
        <v>0.42049196351575613</v>
      </c>
      <c r="M32" s="12">
        <f t="shared" si="4"/>
        <v>11.920736919689928</v>
      </c>
      <c r="N32" s="12">
        <v>16</v>
      </c>
      <c r="O32" s="12">
        <v>4.2</v>
      </c>
      <c r="P32" s="12">
        <f t="shared" si="5"/>
        <v>45.412331122628295</v>
      </c>
      <c r="Q32" s="16">
        <f t="shared" si="6"/>
        <v>2.8382706951642684</v>
      </c>
      <c r="R32" s="6"/>
      <c r="S32" s="6"/>
      <c r="T32" s="6"/>
      <c r="U32" s="6"/>
    </row>
    <row r="33" spans="1:21" ht="12" customHeight="1">
      <c r="A33" s="7">
        <v>1996</v>
      </c>
      <c r="B33" s="8">
        <f>'[1]SweetenersPerCap'!F38</f>
        <v>16.434809560993003</v>
      </c>
      <c r="C33" s="8">
        <v>0</v>
      </c>
      <c r="D33" s="8">
        <f t="shared" si="0"/>
        <v>16.434809560993003</v>
      </c>
      <c r="E33" s="8">
        <v>11</v>
      </c>
      <c r="F33" s="8">
        <f t="shared" si="1"/>
        <v>14.626980509283772</v>
      </c>
      <c r="G33" s="8">
        <v>0</v>
      </c>
      <c r="H33" s="8">
        <f t="shared" si="7"/>
        <v>14.626980509283772</v>
      </c>
      <c r="I33" s="8">
        <v>34</v>
      </c>
      <c r="J33" s="9">
        <f t="shared" si="2"/>
        <v>41.26</v>
      </c>
      <c r="K33" s="8">
        <f t="shared" si="8"/>
        <v>9.65380713612729</v>
      </c>
      <c r="L33" s="10">
        <f t="shared" si="3"/>
        <v>0.42318058678914144</v>
      </c>
      <c r="M33" s="8">
        <f t="shared" si="4"/>
        <v>11.996958045178765</v>
      </c>
      <c r="N33" s="8">
        <v>16</v>
      </c>
      <c r="O33" s="8">
        <v>4.2</v>
      </c>
      <c r="P33" s="8">
        <f t="shared" si="5"/>
        <v>45.70269731496672</v>
      </c>
      <c r="Q33" s="15">
        <f t="shared" si="6"/>
        <v>2.85641858218542</v>
      </c>
      <c r="R33" s="6"/>
      <c r="S33" s="6"/>
      <c r="T33" s="6"/>
      <c r="U33" s="6"/>
    </row>
    <row r="34" spans="1:21" ht="12" customHeight="1">
      <c r="A34" s="7">
        <v>1997</v>
      </c>
      <c r="B34" s="8">
        <f>'[1]SweetenersPerCap'!F39</f>
        <v>17.326930597684747</v>
      </c>
      <c r="C34" s="8">
        <v>0</v>
      </c>
      <c r="D34" s="8">
        <f t="shared" si="0"/>
        <v>17.326930597684747</v>
      </c>
      <c r="E34" s="8">
        <v>11</v>
      </c>
      <c r="F34" s="8">
        <f t="shared" si="1"/>
        <v>15.420968231939424</v>
      </c>
      <c r="G34" s="8">
        <v>0</v>
      </c>
      <c r="H34" s="8">
        <f t="shared" si="7"/>
        <v>15.420968231939424</v>
      </c>
      <c r="I34" s="8">
        <v>34</v>
      </c>
      <c r="J34" s="9">
        <f t="shared" si="2"/>
        <v>41.260000000000005</v>
      </c>
      <c r="K34" s="8">
        <f t="shared" si="8"/>
        <v>10.17783903308002</v>
      </c>
      <c r="L34" s="10">
        <f t="shared" si="3"/>
        <v>0.4461518480254255</v>
      </c>
      <c r="M34" s="8">
        <f t="shared" si="4"/>
        <v>12.6481818155968</v>
      </c>
      <c r="N34" s="8">
        <v>16</v>
      </c>
      <c r="O34" s="8">
        <v>4.2</v>
      </c>
      <c r="P34" s="8">
        <f t="shared" si="5"/>
        <v>48.18354977370209</v>
      </c>
      <c r="Q34" s="15">
        <f t="shared" si="6"/>
        <v>3.0114718608563806</v>
      </c>
      <c r="R34" s="6"/>
      <c r="S34" s="6"/>
      <c r="T34" s="6"/>
      <c r="U34" s="6"/>
    </row>
    <row r="35" spans="1:21" ht="12" customHeight="1">
      <c r="A35" s="7">
        <v>1998</v>
      </c>
      <c r="B35" s="8">
        <f>'[1]SweetenersPerCap'!F40</f>
        <v>17.078288523432843</v>
      </c>
      <c r="C35" s="8">
        <v>0</v>
      </c>
      <c r="D35" s="8">
        <f t="shared" si="0"/>
        <v>17.078288523432843</v>
      </c>
      <c r="E35" s="8">
        <v>11</v>
      </c>
      <c r="F35" s="8">
        <f t="shared" si="1"/>
        <v>15.19967678585523</v>
      </c>
      <c r="G35" s="8">
        <v>0</v>
      </c>
      <c r="H35" s="8">
        <f t="shared" si="7"/>
        <v>15.19967678585523</v>
      </c>
      <c r="I35" s="8">
        <v>34</v>
      </c>
      <c r="J35" s="9">
        <f t="shared" si="2"/>
        <v>41.260000000000005</v>
      </c>
      <c r="K35" s="8">
        <f t="shared" si="8"/>
        <v>10.031786678664451</v>
      </c>
      <c r="L35" s="10">
        <f t="shared" si="3"/>
        <v>0.4397495530373458</v>
      </c>
      <c r="M35" s="8">
        <f t="shared" si="4"/>
        <v>12.466679953832234</v>
      </c>
      <c r="N35" s="8">
        <v>16</v>
      </c>
      <c r="O35" s="8">
        <v>4.2</v>
      </c>
      <c r="P35" s="8">
        <f t="shared" si="5"/>
        <v>47.492114109837075</v>
      </c>
      <c r="Q35" s="15">
        <f t="shared" si="6"/>
        <v>2.968257131864817</v>
      </c>
      <c r="R35" s="6"/>
      <c r="S35" s="6"/>
      <c r="T35" s="6"/>
      <c r="U35" s="6"/>
    </row>
    <row r="36" spans="1:21" ht="12" customHeight="1">
      <c r="A36" s="7">
        <v>1999</v>
      </c>
      <c r="B36" s="8">
        <f>'[1]SweetenersPerCap'!F41</f>
        <v>16.335837795050608</v>
      </c>
      <c r="C36" s="8">
        <v>0</v>
      </c>
      <c r="D36" s="8">
        <f t="shared" si="0"/>
        <v>16.335837795050608</v>
      </c>
      <c r="E36" s="8">
        <v>11</v>
      </c>
      <c r="F36" s="8">
        <f t="shared" si="1"/>
        <v>14.538895637595042</v>
      </c>
      <c r="G36" s="8">
        <v>0</v>
      </c>
      <c r="H36" s="8">
        <f t="shared" si="7"/>
        <v>14.538895637595042</v>
      </c>
      <c r="I36" s="8">
        <v>34</v>
      </c>
      <c r="J36" s="9">
        <f t="shared" si="2"/>
        <v>41.26</v>
      </c>
      <c r="K36" s="8">
        <f t="shared" si="8"/>
        <v>9.595671120812728</v>
      </c>
      <c r="L36" s="10">
        <f t="shared" si="3"/>
        <v>0.4206321587205579</v>
      </c>
      <c r="M36" s="8">
        <f t="shared" si="4"/>
        <v>11.924711383648457</v>
      </c>
      <c r="N36" s="8">
        <v>16</v>
      </c>
      <c r="O36" s="8">
        <v>4.2</v>
      </c>
      <c r="P36" s="8">
        <f t="shared" si="5"/>
        <v>45.427471937708404</v>
      </c>
      <c r="Q36" s="15">
        <f t="shared" si="6"/>
        <v>2.8392169961067752</v>
      </c>
      <c r="R36" s="6"/>
      <c r="S36" s="6"/>
      <c r="T36" s="6"/>
      <c r="U36" s="6"/>
    </row>
    <row r="37" spans="1:21" ht="12" customHeight="1">
      <c r="A37" s="7">
        <v>2000</v>
      </c>
      <c r="B37" s="8">
        <f>'[1]SweetenersPerCap'!F42</f>
        <v>15.796163887488714</v>
      </c>
      <c r="C37" s="8">
        <v>0</v>
      </c>
      <c r="D37" s="8">
        <f t="shared" si="0"/>
        <v>15.796163887488714</v>
      </c>
      <c r="E37" s="8">
        <v>11</v>
      </c>
      <c r="F37" s="8">
        <f t="shared" si="1"/>
        <v>14.058585859864955</v>
      </c>
      <c r="G37" s="8">
        <v>0</v>
      </c>
      <c r="H37" s="8">
        <f t="shared" si="7"/>
        <v>14.058585859864955</v>
      </c>
      <c r="I37" s="8">
        <v>34</v>
      </c>
      <c r="J37" s="9">
        <f t="shared" si="2"/>
        <v>41.260000000000005</v>
      </c>
      <c r="K37" s="8">
        <f t="shared" si="8"/>
        <v>9.278666667510869</v>
      </c>
      <c r="L37" s="10">
        <f t="shared" si="3"/>
        <v>0.4067360730963669</v>
      </c>
      <c r="M37" s="8">
        <f t="shared" si="4"/>
        <v>11.530764304245453</v>
      </c>
      <c r="N37" s="8">
        <v>16</v>
      </c>
      <c r="O37" s="8">
        <v>4.2</v>
      </c>
      <c r="P37" s="8">
        <f t="shared" si="5"/>
        <v>43.92672115903029</v>
      </c>
      <c r="Q37" s="15">
        <f t="shared" si="6"/>
        <v>2.7454200724393933</v>
      </c>
      <c r="R37" s="6"/>
      <c r="S37" s="6"/>
      <c r="T37" s="6"/>
      <c r="U37" s="6"/>
    </row>
    <row r="38" spans="1:21" ht="12" customHeight="1">
      <c r="A38" s="11">
        <v>2001</v>
      </c>
      <c r="B38" s="33">
        <f>'[1]SweetenersPerCap'!F43</f>
        <v>15.458258142811601</v>
      </c>
      <c r="C38" s="12">
        <v>0</v>
      </c>
      <c r="D38" s="12">
        <f t="shared" si="0"/>
        <v>15.458258142811601</v>
      </c>
      <c r="E38" s="12">
        <v>11</v>
      </c>
      <c r="F38" s="12">
        <f t="shared" si="1"/>
        <v>13.757849747102325</v>
      </c>
      <c r="G38" s="12">
        <v>0</v>
      </c>
      <c r="H38" s="33">
        <f t="shared" si="7"/>
        <v>13.757849747102325</v>
      </c>
      <c r="I38" s="33">
        <v>34</v>
      </c>
      <c r="J38" s="13">
        <f t="shared" si="2"/>
        <v>41.26</v>
      </c>
      <c r="K38" s="33">
        <f t="shared" si="8"/>
        <v>9.080180833087535</v>
      </c>
      <c r="L38" s="14">
        <f t="shared" si="3"/>
        <v>0.39803532419013854</v>
      </c>
      <c r="M38" s="12">
        <f t="shared" si="4"/>
        <v>11.284102423128331</v>
      </c>
      <c r="N38" s="12">
        <v>16</v>
      </c>
      <c r="O38" s="12">
        <v>4.2</v>
      </c>
      <c r="P38" s="12">
        <f t="shared" si="5"/>
        <v>42.98705685001269</v>
      </c>
      <c r="Q38" s="16">
        <f t="shared" si="6"/>
        <v>2.6866910531257933</v>
      </c>
      <c r="R38" s="6"/>
      <c r="S38" s="6"/>
      <c r="T38" s="6"/>
      <c r="U38" s="6"/>
    </row>
    <row r="39" spans="1:21" ht="12" customHeight="1">
      <c r="A39" s="11">
        <v>2002</v>
      </c>
      <c r="B39" s="33">
        <f>'[1]SweetenersPerCap'!F44</f>
        <v>15.43625034660288</v>
      </c>
      <c r="C39" s="12">
        <v>0</v>
      </c>
      <c r="D39" s="12">
        <f t="shared" si="0"/>
        <v>15.43625034660288</v>
      </c>
      <c r="E39" s="12">
        <v>11</v>
      </c>
      <c r="F39" s="12">
        <f t="shared" si="1"/>
        <v>13.738262808476565</v>
      </c>
      <c r="G39" s="12">
        <v>0</v>
      </c>
      <c r="H39" s="33">
        <f t="shared" si="7"/>
        <v>13.738262808476565</v>
      </c>
      <c r="I39" s="33">
        <v>34</v>
      </c>
      <c r="J39" s="13">
        <f t="shared" si="2"/>
        <v>41.260000000000005</v>
      </c>
      <c r="K39" s="33">
        <f t="shared" si="8"/>
        <v>9.067253453594532</v>
      </c>
      <c r="L39" s="14">
        <f t="shared" si="3"/>
        <v>0.3974686445411302</v>
      </c>
      <c r="M39" s="12">
        <f t="shared" si="4"/>
        <v>11.26803733841877</v>
      </c>
      <c r="N39" s="12">
        <v>16</v>
      </c>
      <c r="O39" s="12">
        <v>4.2</v>
      </c>
      <c r="P39" s="12">
        <f t="shared" si="5"/>
        <v>42.9258565273096</v>
      </c>
      <c r="Q39" s="16">
        <f t="shared" si="6"/>
        <v>2.68286603295685</v>
      </c>
      <c r="R39" s="6"/>
      <c r="S39" s="6"/>
      <c r="T39" s="6"/>
      <c r="U39" s="6"/>
    </row>
    <row r="40" spans="1:21" ht="12" customHeight="1">
      <c r="A40" s="11">
        <v>2003</v>
      </c>
      <c r="B40" s="33">
        <f>'[1]SweetenersPerCap'!F45</f>
        <v>15.193171795960033</v>
      </c>
      <c r="C40" s="12">
        <v>0</v>
      </c>
      <c r="D40" s="12">
        <f t="shared" si="0"/>
        <v>15.193171795960033</v>
      </c>
      <c r="E40" s="12">
        <v>11</v>
      </c>
      <c r="F40" s="12">
        <f t="shared" si="1"/>
        <v>13.52192289840443</v>
      </c>
      <c r="G40" s="12">
        <v>0</v>
      </c>
      <c r="H40" s="33">
        <f t="shared" si="7"/>
        <v>13.52192289840443</v>
      </c>
      <c r="I40" s="33">
        <v>34</v>
      </c>
      <c r="J40" s="13">
        <f t="shared" si="2"/>
        <v>41.260000000000005</v>
      </c>
      <c r="K40" s="33">
        <f t="shared" si="8"/>
        <v>8.924469112946923</v>
      </c>
      <c r="L40" s="14">
        <f t="shared" si="3"/>
        <v>0.391209604951098</v>
      </c>
      <c r="M40" s="12">
        <f t="shared" si="4"/>
        <v>11.090596695561153</v>
      </c>
      <c r="N40" s="12">
        <v>16</v>
      </c>
      <c r="O40" s="12">
        <v>4.2</v>
      </c>
      <c r="P40" s="12">
        <f t="shared" si="5"/>
        <v>42.249892173566295</v>
      </c>
      <c r="Q40" s="16">
        <f t="shared" si="6"/>
        <v>2.6406182608478934</v>
      </c>
      <c r="R40" s="6"/>
      <c r="S40" s="6"/>
      <c r="T40" s="6"/>
      <c r="U40" s="6"/>
    </row>
    <row r="41" spans="1:21" ht="12" customHeight="1">
      <c r="A41" s="11">
        <v>2004</v>
      </c>
      <c r="B41" s="33">
        <f>'[1]SweetenersPerCap'!F46</f>
        <v>15.62052014125288</v>
      </c>
      <c r="C41" s="12">
        <v>0</v>
      </c>
      <c r="D41" s="12">
        <f t="shared" si="0"/>
        <v>15.62052014125288</v>
      </c>
      <c r="E41" s="12">
        <v>11</v>
      </c>
      <c r="F41" s="12">
        <f t="shared" si="1"/>
        <v>13.902262925715064</v>
      </c>
      <c r="G41" s="12">
        <v>0</v>
      </c>
      <c r="H41" s="33">
        <f t="shared" si="7"/>
        <v>13.902262925715064</v>
      </c>
      <c r="I41" s="33">
        <v>34</v>
      </c>
      <c r="J41" s="13">
        <f t="shared" si="2"/>
        <v>41.260000000000005</v>
      </c>
      <c r="K41" s="33">
        <f t="shared" si="8"/>
        <v>9.175493530971941</v>
      </c>
      <c r="L41" s="14">
        <f t="shared" si="3"/>
        <v>0.40221341505630426</v>
      </c>
      <c r="M41" s="12">
        <f t="shared" si="4"/>
        <v>11.402549210138698</v>
      </c>
      <c r="N41" s="12">
        <v>16</v>
      </c>
      <c r="O41" s="12">
        <v>4.2</v>
      </c>
      <c r="P41" s="12">
        <f t="shared" si="5"/>
        <v>43.43828270529028</v>
      </c>
      <c r="Q41" s="16">
        <f t="shared" si="6"/>
        <v>2.7148926690806423</v>
      </c>
      <c r="R41" s="6"/>
      <c r="S41" s="6"/>
      <c r="T41" s="6"/>
      <c r="U41" s="6"/>
    </row>
    <row r="42" spans="1:21" ht="12" customHeight="1">
      <c r="A42" s="11">
        <v>2005</v>
      </c>
      <c r="B42" s="33">
        <f>'[1]SweetenersPerCap'!F47</f>
        <v>15.26648534447876</v>
      </c>
      <c r="C42" s="12">
        <v>0</v>
      </c>
      <c r="D42" s="12">
        <f t="shared" si="0"/>
        <v>15.26648534447876</v>
      </c>
      <c r="E42" s="12">
        <v>11</v>
      </c>
      <c r="F42" s="12">
        <f t="shared" si="1"/>
        <v>13.587171956586095</v>
      </c>
      <c r="G42" s="12">
        <v>0</v>
      </c>
      <c r="H42" s="33">
        <f t="shared" si="7"/>
        <v>13.587171956586095</v>
      </c>
      <c r="I42" s="33">
        <v>34</v>
      </c>
      <c r="J42" s="13">
        <f t="shared" si="2"/>
        <v>41.260000000000005</v>
      </c>
      <c r="K42" s="33">
        <f t="shared" si="8"/>
        <v>8.967533491346822</v>
      </c>
      <c r="L42" s="14">
        <f t="shared" si="3"/>
        <v>0.3930973585247922</v>
      </c>
      <c r="M42" s="12">
        <f t="shared" si="4"/>
        <v>11.144113565498596</v>
      </c>
      <c r="N42" s="12">
        <v>16</v>
      </c>
      <c r="O42" s="12">
        <v>4.2</v>
      </c>
      <c r="P42" s="12">
        <f t="shared" si="5"/>
        <v>42.45376596380417</v>
      </c>
      <c r="Q42" s="16">
        <f t="shared" si="6"/>
        <v>2.653360372737761</v>
      </c>
      <c r="R42" s="6"/>
      <c r="S42" s="6"/>
      <c r="T42" s="6"/>
      <c r="U42" s="6"/>
    </row>
    <row r="43" spans="1:21" ht="12" customHeight="1">
      <c r="A43" s="7">
        <v>2006</v>
      </c>
      <c r="B43" s="8">
        <f>'[1]SweetenersPerCap'!F48</f>
        <v>13.734948114485208</v>
      </c>
      <c r="C43" s="8">
        <v>0</v>
      </c>
      <c r="D43" s="8">
        <f t="shared" si="0"/>
        <v>13.734948114485208</v>
      </c>
      <c r="E43" s="8">
        <v>11</v>
      </c>
      <c r="F43" s="8">
        <f t="shared" si="1"/>
        <v>12.224103821891836</v>
      </c>
      <c r="G43" s="8">
        <v>0</v>
      </c>
      <c r="H43" s="8">
        <f t="shared" si="7"/>
        <v>12.224103821891836</v>
      </c>
      <c r="I43" s="8">
        <v>34</v>
      </c>
      <c r="J43" s="9">
        <f t="shared" si="2"/>
        <v>41.26</v>
      </c>
      <c r="K43" s="8">
        <f t="shared" si="8"/>
        <v>8.067908522448612</v>
      </c>
      <c r="L43" s="10">
        <f t="shared" si="3"/>
        <v>0.35366174344980217</v>
      </c>
      <c r="M43" s="8">
        <f t="shared" si="4"/>
        <v>10.026133595930165</v>
      </c>
      <c r="N43" s="8">
        <v>16</v>
      </c>
      <c r="O43" s="8">
        <v>4.2</v>
      </c>
      <c r="P43" s="8">
        <f t="shared" si="5"/>
        <v>38.19479465116253</v>
      </c>
      <c r="Q43" s="15">
        <f t="shared" si="6"/>
        <v>2.3871746656976582</v>
      </c>
      <c r="R43" s="6"/>
      <c r="S43" s="6"/>
      <c r="T43" s="6"/>
      <c r="U43" s="6"/>
    </row>
    <row r="44" spans="1:21" ht="12" customHeight="1">
      <c r="A44" s="7">
        <v>2007</v>
      </c>
      <c r="B44" s="8">
        <f>'[1]SweetenersPerCap'!F49</f>
        <v>13.689981214310011</v>
      </c>
      <c r="C44" s="8">
        <v>0</v>
      </c>
      <c r="D44" s="8">
        <f t="shared" si="0"/>
        <v>13.689981214310011</v>
      </c>
      <c r="E44" s="8">
        <v>11</v>
      </c>
      <c r="F44" s="8">
        <f t="shared" si="1"/>
        <v>12.18408328073591</v>
      </c>
      <c r="G44" s="8">
        <v>0</v>
      </c>
      <c r="H44" s="8">
        <f t="shared" si="7"/>
        <v>12.18408328073591</v>
      </c>
      <c r="I44" s="8">
        <v>34</v>
      </c>
      <c r="J44" s="9">
        <f t="shared" si="2"/>
        <v>41.26</v>
      </c>
      <c r="K44" s="8">
        <f t="shared" si="8"/>
        <v>8.0414949652857</v>
      </c>
      <c r="L44" s="10">
        <f t="shared" si="3"/>
        <v>0.35250388888923617</v>
      </c>
      <c r="M44" s="8">
        <f t="shared" si="4"/>
        <v>9.9933089980654</v>
      </c>
      <c r="N44" s="8">
        <v>16</v>
      </c>
      <c r="O44" s="8">
        <v>4.2</v>
      </c>
      <c r="P44" s="8">
        <f t="shared" si="5"/>
        <v>38.06974856405866</v>
      </c>
      <c r="Q44" s="15">
        <f t="shared" si="6"/>
        <v>2.3793592852536665</v>
      </c>
      <c r="R44" s="6"/>
      <c r="S44" s="6"/>
      <c r="T44" s="6"/>
      <c r="U44" s="6"/>
    </row>
    <row r="45" spans="1:21" ht="12" customHeight="1">
      <c r="A45" s="7">
        <v>2008</v>
      </c>
      <c r="B45" s="8">
        <f>'[1]SweetenersPerCap'!F50</f>
        <v>13.357732481900483</v>
      </c>
      <c r="C45" s="8">
        <v>0</v>
      </c>
      <c r="D45" s="8">
        <f t="shared" si="0"/>
        <v>13.357732481900483</v>
      </c>
      <c r="E45" s="8">
        <v>11</v>
      </c>
      <c r="F45" s="8">
        <f t="shared" si="1"/>
        <v>11.888381908891429</v>
      </c>
      <c r="G45" s="8">
        <v>0</v>
      </c>
      <c r="H45" s="8">
        <f t="shared" si="7"/>
        <v>11.888381908891429</v>
      </c>
      <c r="I45" s="8">
        <v>34</v>
      </c>
      <c r="J45" s="9">
        <f t="shared" si="2"/>
        <v>41.260000000000005</v>
      </c>
      <c r="K45" s="8">
        <f t="shared" si="8"/>
        <v>7.846332059868343</v>
      </c>
      <c r="L45" s="10">
        <f t="shared" si="3"/>
        <v>0.3439488026243657</v>
      </c>
      <c r="M45" s="8">
        <f t="shared" si="4"/>
        <v>9.750776579999457</v>
      </c>
      <c r="N45" s="8">
        <v>16</v>
      </c>
      <c r="O45" s="8">
        <v>4.2</v>
      </c>
      <c r="P45" s="8">
        <f t="shared" si="5"/>
        <v>37.14581554285507</v>
      </c>
      <c r="Q45" s="15">
        <f t="shared" si="6"/>
        <v>2.3216134714284418</v>
      </c>
      <c r="R45" s="6"/>
      <c r="S45" s="6"/>
      <c r="T45" s="6"/>
      <c r="U45" s="6"/>
    </row>
    <row r="46" spans="1:21" ht="12" customHeight="1">
      <c r="A46" s="7">
        <v>2009</v>
      </c>
      <c r="B46" s="8">
        <f>'[1]SweetenersPerCap'!F51</f>
        <v>12.950730203184166</v>
      </c>
      <c r="C46" s="8">
        <v>0</v>
      </c>
      <c r="D46" s="8">
        <f t="shared" si="0"/>
        <v>12.950730203184166</v>
      </c>
      <c r="E46" s="8">
        <v>11</v>
      </c>
      <c r="F46" s="8">
        <f t="shared" si="1"/>
        <v>11.52614988083391</v>
      </c>
      <c r="G46" s="8">
        <v>0</v>
      </c>
      <c r="H46" s="8">
        <f t="shared" si="7"/>
        <v>11.52614988083391</v>
      </c>
      <c r="I46" s="8">
        <v>34</v>
      </c>
      <c r="J46" s="9">
        <f t="shared" si="2"/>
        <v>41.26</v>
      </c>
      <c r="K46" s="8">
        <f t="shared" si="8"/>
        <v>7.60725892135038</v>
      </c>
      <c r="L46" s="10">
        <f t="shared" si="3"/>
        <v>0.3334688842235783</v>
      </c>
      <c r="M46" s="8">
        <f t="shared" si="4"/>
        <v>9.453676133296332</v>
      </c>
      <c r="N46" s="8">
        <v>16</v>
      </c>
      <c r="O46" s="8">
        <v>4.2</v>
      </c>
      <c r="P46" s="8">
        <f t="shared" si="5"/>
        <v>36.01400431731936</v>
      </c>
      <c r="Q46" s="15">
        <f t="shared" si="6"/>
        <v>2.25087526983246</v>
      </c>
      <c r="R46" s="6"/>
      <c r="S46" s="6"/>
      <c r="T46" s="6"/>
      <c r="U46" s="6"/>
    </row>
    <row r="47" spans="1:17" ht="12" customHeight="1">
      <c r="A47" s="7">
        <v>2010</v>
      </c>
      <c r="B47" s="8">
        <f>'[1]SweetenersPerCap'!F52</f>
        <v>12.629917539917304</v>
      </c>
      <c r="C47" s="8">
        <v>0</v>
      </c>
      <c r="D47" s="8">
        <f t="shared" si="0"/>
        <v>12.629917539917304</v>
      </c>
      <c r="E47" s="8">
        <v>11</v>
      </c>
      <c r="F47" s="8">
        <f t="shared" si="1"/>
        <v>11.240626610526402</v>
      </c>
      <c r="G47" s="8">
        <v>0</v>
      </c>
      <c r="H47" s="8">
        <f t="shared" si="7"/>
        <v>11.240626610526402</v>
      </c>
      <c r="I47" s="8">
        <v>34</v>
      </c>
      <c r="J47" s="9">
        <f t="shared" si="2"/>
        <v>41.26</v>
      </c>
      <c r="K47" s="8">
        <f t="shared" si="8"/>
        <v>7.418813562947426</v>
      </c>
      <c r="L47" s="10">
        <f t="shared" si="3"/>
        <v>0.32520826577303785</v>
      </c>
      <c r="M47" s="8">
        <f t="shared" si="4"/>
        <v>9.219491730532736</v>
      </c>
      <c r="N47" s="8">
        <v>16</v>
      </c>
      <c r="O47" s="8">
        <v>4.2</v>
      </c>
      <c r="P47" s="8">
        <f t="shared" si="5"/>
        <v>35.121873259172325</v>
      </c>
      <c r="Q47" s="15">
        <f t="shared" si="6"/>
        <v>2.1951170786982703</v>
      </c>
    </row>
    <row r="48" spans="1:17" ht="12" customHeight="1">
      <c r="A48" s="11">
        <v>2011</v>
      </c>
      <c r="B48" s="33">
        <f>'[1]SweetenersPerCap'!F53</f>
        <v>12.230988333567467</v>
      </c>
      <c r="C48" s="12">
        <v>0</v>
      </c>
      <c r="D48" s="12">
        <f t="shared" si="0"/>
        <v>12.230988333567467</v>
      </c>
      <c r="E48" s="12">
        <v>11</v>
      </c>
      <c r="F48" s="12">
        <f t="shared" si="1"/>
        <v>10.885579616875045</v>
      </c>
      <c r="G48" s="12">
        <v>0</v>
      </c>
      <c r="H48" s="33">
        <f t="shared" si="7"/>
        <v>10.885579616875045</v>
      </c>
      <c r="I48" s="33">
        <v>34</v>
      </c>
      <c r="J48" s="13">
        <f t="shared" si="2"/>
        <v>41.260000000000005</v>
      </c>
      <c r="K48" s="33">
        <f t="shared" si="8"/>
        <v>7.184482547137529</v>
      </c>
      <c r="L48" s="14">
        <f t="shared" si="3"/>
        <v>0.31493622124438486</v>
      </c>
      <c r="M48" s="12">
        <f t="shared" si="4"/>
        <v>8.92828440416769</v>
      </c>
      <c r="N48" s="12">
        <v>16</v>
      </c>
      <c r="O48" s="12">
        <v>4.2</v>
      </c>
      <c r="P48" s="12">
        <f t="shared" si="5"/>
        <v>34.01251201587691</v>
      </c>
      <c r="Q48" s="16">
        <f t="shared" si="6"/>
        <v>2.1257820009923067</v>
      </c>
    </row>
    <row r="49" spans="1:17" ht="12" customHeight="1">
      <c r="A49" s="32">
        <v>2012</v>
      </c>
      <c r="B49" s="33">
        <f>'[1]SweetenersPerCap'!F54</f>
        <v>12.537786981289965</v>
      </c>
      <c r="C49" s="33">
        <v>0</v>
      </c>
      <c r="D49" s="33">
        <f aca="true" t="shared" si="9" ref="D49:D56">+B49-B49*(C49/100)</f>
        <v>12.537786981289965</v>
      </c>
      <c r="E49" s="33">
        <v>11</v>
      </c>
      <c r="F49" s="33">
        <f aca="true" t="shared" si="10" ref="F49:F56">+(D49-D49*(E49)/100)</f>
        <v>11.15863041334807</v>
      </c>
      <c r="G49" s="33">
        <v>0</v>
      </c>
      <c r="H49" s="33">
        <f t="shared" si="7"/>
        <v>11.15863041334807</v>
      </c>
      <c r="I49" s="33">
        <v>34</v>
      </c>
      <c r="J49" s="13">
        <f aca="true" t="shared" si="11" ref="J49:J56">100-(K49/B49*100)</f>
        <v>41.260000000000005</v>
      </c>
      <c r="K49" s="33">
        <f t="shared" si="8"/>
        <v>7.364696072809725</v>
      </c>
      <c r="L49" s="14">
        <f aca="true" t="shared" si="12" ref="L49:L56">+(K49/365)*16</f>
        <v>0.32283599223275505</v>
      </c>
      <c r="M49" s="33">
        <f aca="true" t="shared" si="13" ref="M49:M56">+L49*28.3495</f>
        <v>9.152238961802489</v>
      </c>
      <c r="N49" s="33">
        <v>16</v>
      </c>
      <c r="O49" s="33">
        <v>4.2</v>
      </c>
      <c r="P49" s="33">
        <f aca="true" t="shared" si="14" ref="P49:P56">+Q49*N49</f>
        <v>34.865672235438055</v>
      </c>
      <c r="Q49" s="16">
        <f aca="true" t="shared" si="15" ref="Q49:Q56">+M49/O49</f>
        <v>2.1791045147148784</v>
      </c>
    </row>
    <row r="50" spans="1:17" ht="12" customHeight="1">
      <c r="A50" s="32">
        <v>2013</v>
      </c>
      <c r="B50" s="33">
        <f>'[1]SweetenersPerCap'!F55</f>
        <v>12.031246551735606</v>
      </c>
      <c r="C50" s="33">
        <v>0</v>
      </c>
      <c r="D50" s="33">
        <f t="shared" si="9"/>
        <v>12.031246551735606</v>
      </c>
      <c r="E50" s="33">
        <v>11</v>
      </c>
      <c r="F50" s="33">
        <f t="shared" si="10"/>
        <v>10.707809431044689</v>
      </c>
      <c r="G50" s="33">
        <v>0</v>
      </c>
      <c r="H50" s="33">
        <f t="shared" si="7"/>
        <v>10.707809431044689</v>
      </c>
      <c r="I50" s="33">
        <v>34</v>
      </c>
      <c r="J50" s="13">
        <f t="shared" si="11"/>
        <v>41.260000000000005</v>
      </c>
      <c r="K50" s="33">
        <f t="shared" si="8"/>
        <v>7.067154224489494</v>
      </c>
      <c r="L50" s="14">
        <f t="shared" si="12"/>
        <v>0.3097930618954299</v>
      </c>
      <c r="M50" s="33">
        <f t="shared" si="13"/>
        <v>8.782478408204488</v>
      </c>
      <c r="N50" s="33">
        <v>16</v>
      </c>
      <c r="O50" s="33">
        <v>4.2</v>
      </c>
      <c r="P50" s="33">
        <f t="shared" si="14"/>
        <v>33.45706060268376</v>
      </c>
      <c r="Q50" s="16">
        <f t="shared" si="15"/>
        <v>2.091066287667735</v>
      </c>
    </row>
    <row r="51" spans="1:17" ht="12" customHeight="1">
      <c r="A51" s="32">
        <v>2014</v>
      </c>
      <c r="B51" s="33">
        <f>'[1]SweetenersPerCap'!F56</f>
        <v>12.18251338916062</v>
      </c>
      <c r="C51" s="33">
        <v>0</v>
      </c>
      <c r="D51" s="33">
        <f t="shared" si="9"/>
        <v>12.18251338916062</v>
      </c>
      <c r="E51" s="33">
        <v>11</v>
      </c>
      <c r="F51" s="33">
        <f t="shared" si="10"/>
        <v>10.842436916352952</v>
      </c>
      <c r="G51" s="33">
        <v>0</v>
      </c>
      <c r="H51" s="33">
        <f t="shared" si="7"/>
        <v>10.842436916352952</v>
      </c>
      <c r="I51" s="33">
        <v>34</v>
      </c>
      <c r="J51" s="13">
        <f t="shared" si="11"/>
        <v>41.26</v>
      </c>
      <c r="K51" s="33">
        <f t="shared" si="8"/>
        <v>7.156008364792949</v>
      </c>
      <c r="L51" s="14">
        <f t="shared" si="12"/>
        <v>0.313688037908732</v>
      </c>
      <c r="M51" s="33">
        <f t="shared" si="13"/>
        <v>8.892899030693599</v>
      </c>
      <c r="N51" s="33">
        <v>16</v>
      </c>
      <c r="O51" s="33">
        <v>4.2</v>
      </c>
      <c r="P51" s="33">
        <f t="shared" si="14"/>
        <v>33.87771059311847</v>
      </c>
      <c r="Q51" s="16">
        <f t="shared" si="15"/>
        <v>2.1173569120699045</v>
      </c>
    </row>
    <row r="52" spans="1:17" ht="12" customHeight="1">
      <c r="A52" s="37">
        <v>2015</v>
      </c>
      <c r="B52" s="33">
        <f>'[1]SweetenersPerCap'!F57</f>
        <v>12.293805242579719</v>
      </c>
      <c r="C52" s="38">
        <v>0</v>
      </c>
      <c r="D52" s="38">
        <f t="shared" si="9"/>
        <v>12.293805242579719</v>
      </c>
      <c r="E52" s="38">
        <v>11</v>
      </c>
      <c r="F52" s="38">
        <f t="shared" si="10"/>
        <v>10.94148666589595</v>
      </c>
      <c r="G52" s="38">
        <v>0</v>
      </c>
      <c r="H52" s="33">
        <f t="shared" si="7"/>
        <v>10.94148666589595</v>
      </c>
      <c r="I52" s="38">
        <v>34</v>
      </c>
      <c r="J52" s="39">
        <f t="shared" si="11"/>
        <v>41.26</v>
      </c>
      <c r="K52" s="33">
        <f t="shared" si="8"/>
        <v>7.221381199491327</v>
      </c>
      <c r="L52" s="40">
        <f t="shared" si="12"/>
        <v>0.31655369641605813</v>
      </c>
      <c r="M52" s="38">
        <f t="shared" si="13"/>
        <v>8.97413901654704</v>
      </c>
      <c r="N52" s="38">
        <v>16</v>
      </c>
      <c r="O52" s="38">
        <v>4.2</v>
      </c>
      <c r="P52" s="38">
        <f t="shared" si="14"/>
        <v>34.18719625351253</v>
      </c>
      <c r="Q52" s="45">
        <f t="shared" si="15"/>
        <v>2.1366997658445332</v>
      </c>
    </row>
    <row r="53" spans="1:17" ht="12" customHeight="1">
      <c r="A53" s="50">
        <v>2016</v>
      </c>
      <c r="B53" s="51">
        <f>'[1]SweetenersPerCap'!F58</f>
        <v>12.383893513958403</v>
      </c>
      <c r="C53" s="51">
        <v>0</v>
      </c>
      <c r="D53" s="51">
        <f t="shared" si="9"/>
        <v>12.383893513958403</v>
      </c>
      <c r="E53" s="51">
        <v>11</v>
      </c>
      <c r="F53" s="51">
        <f t="shared" si="10"/>
        <v>11.021665227422979</v>
      </c>
      <c r="G53" s="51">
        <v>0</v>
      </c>
      <c r="H53" s="8">
        <f t="shared" si="7"/>
        <v>11.021665227422979</v>
      </c>
      <c r="I53" s="51">
        <v>34</v>
      </c>
      <c r="J53" s="52">
        <f t="shared" si="11"/>
        <v>41.26</v>
      </c>
      <c r="K53" s="8">
        <f t="shared" si="8"/>
        <v>7.274299050099167</v>
      </c>
      <c r="L53" s="53">
        <f t="shared" si="12"/>
        <v>0.3188733830180457</v>
      </c>
      <c r="M53" s="51">
        <f t="shared" si="13"/>
        <v>9.039900971870086</v>
      </c>
      <c r="N53" s="51">
        <v>16</v>
      </c>
      <c r="O53" s="51">
        <v>4.2</v>
      </c>
      <c r="P53" s="51">
        <f t="shared" si="14"/>
        <v>34.437717988076514</v>
      </c>
      <c r="Q53" s="54">
        <f t="shared" si="15"/>
        <v>2.152357374254782</v>
      </c>
    </row>
    <row r="54" spans="1:17" ht="12" customHeight="1">
      <c r="A54" s="57">
        <v>2017</v>
      </c>
      <c r="B54" s="51">
        <f>'[1]SweetenersPerCap'!F59</f>
        <v>13.091696213247092</v>
      </c>
      <c r="C54" s="59">
        <v>0</v>
      </c>
      <c r="D54" s="59">
        <f t="shared" si="9"/>
        <v>13.091696213247092</v>
      </c>
      <c r="E54" s="59">
        <v>11</v>
      </c>
      <c r="F54" s="59">
        <f t="shared" si="10"/>
        <v>11.651609629789911</v>
      </c>
      <c r="G54" s="59">
        <v>0</v>
      </c>
      <c r="H54" s="60">
        <f>F54-(F54*G54/100)</f>
        <v>11.651609629789911</v>
      </c>
      <c r="I54" s="59">
        <v>34</v>
      </c>
      <c r="J54" s="61">
        <f t="shared" si="11"/>
        <v>41.26</v>
      </c>
      <c r="K54" s="60">
        <f>+H54-H54*I54/100</f>
        <v>7.690062355661341</v>
      </c>
      <c r="L54" s="62">
        <f t="shared" si="12"/>
        <v>0.3370986238098122</v>
      </c>
      <c r="M54" s="59">
        <f t="shared" si="13"/>
        <v>9.556577435696271</v>
      </c>
      <c r="N54" s="59">
        <v>16</v>
      </c>
      <c r="O54" s="59">
        <v>4.2</v>
      </c>
      <c r="P54" s="59">
        <f t="shared" si="14"/>
        <v>36.40600927884294</v>
      </c>
      <c r="Q54" s="69">
        <f t="shared" si="15"/>
        <v>2.2753755799276836</v>
      </c>
    </row>
    <row r="55" spans="1:17" ht="12" customHeight="1">
      <c r="A55" s="50">
        <v>2018</v>
      </c>
      <c r="B55" s="51">
        <f>'[1]SweetenersPerCap'!F60</f>
        <v>13.141007787852123</v>
      </c>
      <c r="C55" s="51">
        <v>0</v>
      </c>
      <c r="D55" s="51">
        <f t="shared" si="9"/>
        <v>13.141007787852123</v>
      </c>
      <c r="E55" s="51">
        <v>11</v>
      </c>
      <c r="F55" s="51">
        <f t="shared" si="10"/>
        <v>11.695496931188389</v>
      </c>
      <c r="G55" s="51">
        <v>0</v>
      </c>
      <c r="H55" s="8">
        <f>F55-(F55*G55/100)</f>
        <v>11.695496931188389</v>
      </c>
      <c r="I55" s="51">
        <v>34</v>
      </c>
      <c r="J55" s="52">
        <f t="shared" si="11"/>
        <v>41.26</v>
      </c>
      <c r="K55" s="8">
        <f>+H55-H55*I55/100</f>
        <v>7.719027974584337</v>
      </c>
      <c r="L55" s="53">
        <f t="shared" si="12"/>
        <v>0.3383683495708203</v>
      </c>
      <c r="M55" s="51">
        <f t="shared" si="13"/>
        <v>9.59257352615797</v>
      </c>
      <c r="N55" s="51">
        <v>16</v>
      </c>
      <c r="O55" s="51">
        <v>4.2</v>
      </c>
      <c r="P55" s="51">
        <f t="shared" si="14"/>
        <v>36.54313724250655</v>
      </c>
      <c r="Q55" s="54">
        <f t="shared" si="15"/>
        <v>2.2839460776566596</v>
      </c>
    </row>
    <row r="56" spans="1:17" ht="12" customHeight="1" thickBot="1">
      <c r="A56" s="63">
        <v>2019</v>
      </c>
      <c r="B56" s="51">
        <f>'[1]SweetenersPerCap'!F61</f>
        <v>13.165720944776488</v>
      </c>
      <c r="C56" s="65">
        <v>0</v>
      </c>
      <c r="D56" s="65">
        <f t="shared" si="9"/>
        <v>13.165720944776488</v>
      </c>
      <c r="E56" s="65">
        <v>11</v>
      </c>
      <c r="F56" s="65">
        <f t="shared" si="10"/>
        <v>11.717491640851074</v>
      </c>
      <c r="G56" s="65">
        <v>0</v>
      </c>
      <c r="H56" s="66">
        <f>F56-(F56*G56/100)</f>
        <v>11.717491640851074</v>
      </c>
      <c r="I56" s="65">
        <v>34</v>
      </c>
      <c r="J56" s="67">
        <f t="shared" si="11"/>
        <v>41.26</v>
      </c>
      <c r="K56" s="66">
        <f>+H56-H56*I56/100</f>
        <v>7.733544482961709</v>
      </c>
      <c r="L56" s="68">
        <f t="shared" si="12"/>
        <v>0.33900468966407493</v>
      </c>
      <c r="M56" s="65">
        <f t="shared" si="13"/>
        <v>9.610613449631693</v>
      </c>
      <c r="N56" s="65">
        <v>16</v>
      </c>
      <c r="O56" s="65">
        <v>4.2</v>
      </c>
      <c r="P56" s="65">
        <f t="shared" si="14"/>
        <v>36.611860760501685</v>
      </c>
      <c r="Q56" s="70">
        <f t="shared" si="15"/>
        <v>2.2882412975313553</v>
      </c>
    </row>
    <row r="57" spans="1:17" ht="12" customHeight="1" thickTop="1">
      <c r="A57" s="101" t="s">
        <v>48</v>
      </c>
      <c r="B57" s="102"/>
      <c r="C57" s="102"/>
      <c r="D57" s="102"/>
      <c r="E57" s="102"/>
      <c r="F57" s="102"/>
      <c r="G57" s="102"/>
      <c r="H57" s="102"/>
      <c r="I57" s="102"/>
      <c r="J57" s="102"/>
      <c r="K57" s="102"/>
      <c r="L57" s="102"/>
      <c r="M57" s="102"/>
      <c r="N57" s="102"/>
      <c r="O57" s="102"/>
      <c r="P57" s="102"/>
      <c r="Q57" s="103"/>
    </row>
    <row r="58" spans="1:17" ht="12" customHeight="1">
      <c r="A58" s="71"/>
      <c r="B58" s="72"/>
      <c r="C58" s="72"/>
      <c r="D58" s="72"/>
      <c r="E58" s="72"/>
      <c r="F58" s="72"/>
      <c r="G58" s="72"/>
      <c r="H58" s="72"/>
      <c r="I58" s="72"/>
      <c r="J58" s="72"/>
      <c r="K58" s="72"/>
      <c r="L58" s="72"/>
      <c r="M58" s="72"/>
      <c r="N58" s="72"/>
      <c r="O58" s="72"/>
      <c r="P58" s="72"/>
      <c r="Q58" s="73"/>
    </row>
    <row r="59" spans="1:17" ht="12" customHeight="1">
      <c r="A59" s="77" t="s">
        <v>55</v>
      </c>
      <c r="B59" s="78"/>
      <c r="C59" s="78"/>
      <c r="D59" s="78"/>
      <c r="E59" s="78"/>
      <c r="F59" s="78"/>
      <c r="G59" s="78"/>
      <c r="H59" s="78"/>
      <c r="I59" s="78"/>
      <c r="J59" s="78"/>
      <c r="K59" s="78"/>
      <c r="L59" s="78"/>
      <c r="M59" s="78"/>
      <c r="N59" s="78"/>
      <c r="O59" s="78"/>
      <c r="P59" s="78"/>
      <c r="Q59" s="79"/>
    </row>
    <row r="60" spans="1:17" ht="12" customHeight="1">
      <c r="A60" s="77"/>
      <c r="B60" s="78"/>
      <c r="C60" s="78"/>
      <c r="D60" s="78"/>
      <c r="E60" s="78"/>
      <c r="F60" s="78"/>
      <c r="G60" s="78"/>
      <c r="H60" s="78"/>
      <c r="I60" s="78"/>
      <c r="J60" s="78"/>
      <c r="K60" s="78"/>
      <c r="L60" s="78"/>
      <c r="M60" s="78"/>
      <c r="N60" s="78"/>
      <c r="O60" s="78"/>
      <c r="P60" s="78"/>
      <c r="Q60" s="79"/>
    </row>
    <row r="61" spans="1:17" ht="12" customHeight="1">
      <c r="A61" s="95"/>
      <c r="B61" s="96"/>
      <c r="C61" s="96"/>
      <c r="D61" s="96"/>
      <c r="E61" s="96"/>
      <c r="F61" s="96"/>
      <c r="G61" s="96"/>
      <c r="H61" s="96"/>
      <c r="I61" s="96"/>
      <c r="J61" s="96"/>
      <c r="K61" s="96"/>
      <c r="L61" s="96"/>
      <c r="M61" s="96"/>
      <c r="N61" s="96"/>
      <c r="O61" s="96"/>
      <c r="P61" s="96"/>
      <c r="Q61" s="97"/>
    </row>
    <row r="62" spans="1:17" ht="12" customHeight="1">
      <c r="A62" s="77" t="s">
        <v>57</v>
      </c>
      <c r="B62" s="78"/>
      <c r="C62" s="78"/>
      <c r="D62" s="78"/>
      <c r="E62" s="78"/>
      <c r="F62" s="78"/>
      <c r="G62" s="78"/>
      <c r="H62" s="78"/>
      <c r="I62" s="78"/>
      <c r="J62" s="78"/>
      <c r="K62" s="78"/>
      <c r="L62" s="78"/>
      <c r="M62" s="78"/>
      <c r="N62" s="78"/>
      <c r="O62" s="78"/>
      <c r="P62" s="78"/>
      <c r="Q62" s="79"/>
    </row>
    <row r="63" spans="1:17" ht="12" customHeight="1">
      <c r="A63" s="77"/>
      <c r="B63" s="78"/>
      <c r="C63" s="78"/>
      <c r="D63" s="78"/>
      <c r="E63" s="78"/>
      <c r="F63" s="78"/>
      <c r="G63" s="78"/>
      <c r="H63" s="78"/>
      <c r="I63" s="78"/>
      <c r="J63" s="78"/>
      <c r="K63" s="78"/>
      <c r="L63" s="78"/>
      <c r="M63" s="78"/>
      <c r="N63" s="78"/>
      <c r="O63" s="78"/>
      <c r="P63" s="78"/>
      <c r="Q63" s="79"/>
    </row>
  </sheetData>
  <sheetProtection/>
  <mergeCells count="22">
    <mergeCell ref="C2:C5"/>
    <mergeCell ref="O2:O5"/>
    <mergeCell ref="E2:E5"/>
    <mergeCell ref="B2:B5"/>
    <mergeCell ref="N2:N5"/>
    <mergeCell ref="K2:M5"/>
    <mergeCell ref="A62:Q63"/>
    <mergeCell ref="A59:Q60"/>
    <mergeCell ref="A57:Q57"/>
    <mergeCell ref="A58:Q58"/>
    <mergeCell ref="A61:Q61"/>
    <mergeCell ref="Q2:Q5"/>
    <mergeCell ref="A2:A5"/>
    <mergeCell ref="G2:I2"/>
    <mergeCell ref="F2:F5"/>
    <mergeCell ref="J2:J5"/>
    <mergeCell ref="A1:Q1"/>
    <mergeCell ref="D2:D5"/>
    <mergeCell ref="P2:P5"/>
    <mergeCell ref="I3:I5"/>
    <mergeCell ref="G3:G5"/>
    <mergeCell ref="H3:H5"/>
  </mergeCells>
  <printOptions horizontalCentered="1"/>
  <pageMargins left="0.34" right="0.3" top="0.61" bottom="0.56" header="0.5" footer="0.5"/>
  <pageSetup fitToHeight="1" fitToWidth="1" horizontalDpi="600" verticalDpi="600" orientation="landscape" scale="77" r:id="rId1"/>
</worksheet>
</file>

<file path=xl/worksheets/sheet8.xml><?xml version="1.0" encoding="utf-8"?>
<worksheet xmlns="http://schemas.openxmlformats.org/spreadsheetml/2006/main" xmlns:r="http://schemas.openxmlformats.org/officeDocument/2006/relationships">
  <sheetPr>
    <pageSetUpPr fitToPage="1"/>
  </sheetPr>
  <dimension ref="A1:U63"/>
  <sheetViews>
    <sheetView zoomScalePageLayoutView="0" workbookViewId="0" topLeftCell="A1">
      <pane ySplit="6" topLeftCell="A7" activePane="bottomLeft" state="frozen"/>
      <selection pane="topLeft" activeCell="A1" sqref="A1"/>
      <selection pane="bottomLeft" activeCell="A1" sqref="A1:Q1"/>
    </sheetView>
  </sheetViews>
  <sheetFormatPr defaultColWidth="10.7109375" defaultRowHeight="12" customHeight="1"/>
  <cols>
    <col min="1" max="16384" width="10.7109375" style="1" customWidth="1"/>
  </cols>
  <sheetData>
    <row r="1" spans="1:17" ht="12" customHeight="1" thickBot="1">
      <c r="A1" s="88" t="s">
        <v>44</v>
      </c>
      <c r="B1" s="88"/>
      <c r="C1" s="88"/>
      <c r="D1" s="88"/>
      <c r="E1" s="88"/>
      <c r="F1" s="88"/>
      <c r="G1" s="88"/>
      <c r="H1" s="88"/>
      <c r="I1" s="88"/>
      <c r="J1" s="88"/>
      <c r="K1" s="88"/>
      <c r="L1" s="88"/>
      <c r="M1" s="88"/>
      <c r="N1" s="88"/>
      <c r="O1" s="88"/>
      <c r="P1" s="88"/>
      <c r="Q1" s="88"/>
    </row>
    <row r="2" spans="1:17" ht="12" customHeight="1" thickTop="1">
      <c r="A2" s="81" t="s">
        <v>0</v>
      </c>
      <c r="B2" s="83" t="s">
        <v>7</v>
      </c>
      <c r="C2" s="74" t="s">
        <v>3</v>
      </c>
      <c r="D2" s="83" t="s">
        <v>1</v>
      </c>
      <c r="E2" s="83" t="s">
        <v>5</v>
      </c>
      <c r="F2" s="83" t="s">
        <v>8</v>
      </c>
      <c r="G2" s="89" t="s">
        <v>4</v>
      </c>
      <c r="H2" s="90"/>
      <c r="I2" s="90"/>
      <c r="J2" s="83" t="s">
        <v>9</v>
      </c>
      <c r="K2" s="74" t="s">
        <v>21</v>
      </c>
      <c r="L2" s="85"/>
      <c r="M2" s="85"/>
      <c r="N2" s="83" t="s">
        <v>24</v>
      </c>
      <c r="O2" s="83" t="s">
        <v>30</v>
      </c>
      <c r="P2" s="74" t="s">
        <v>25</v>
      </c>
      <c r="Q2" s="74" t="s">
        <v>26</v>
      </c>
    </row>
    <row r="3" spans="1:17" ht="12" customHeight="1">
      <c r="A3" s="81"/>
      <c r="B3" s="83"/>
      <c r="C3" s="83"/>
      <c r="D3" s="83"/>
      <c r="E3" s="83"/>
      <c r="F3" s="83"/>
      <c r="G3" s="87" t="s">
        <v>2</v>
      </c>
      <c r="H3" s="91" t="s">
        <v>51</v>
      </c>
      <c r="I3" s="87" t="s">
        <v>6</v>
      </c>
      <c r="J3" s="83"/>
      <c r="K3" s="75"/>
      <c r="L3" s="85"/>
      <c r="M3" s="85"/>
      <c r="N3" s="75"/>
      <c r="O3" s="75"/>
      <c r="P3" s="75"/>
      <c r="Q3" s="75"/>
    </row>
    <row r="4" spans="1:17" ht="12" customHeight="1">
      <c r="A4" s="81"/>
      <c r="B4" s="83"/>
      <c r="C4" s="83"/>
      <c r="D4" s="83"/>
      <c r="E4" s="83"/>
      <c r="F4" s="83"/>
      <c r="G4" s="83"/>
      <c r="H4" s="92"/>
      <c r="I4" s="83"/>
      <c r="J4" s="83"/>
      <c r="K4" s="75"/>
      <c r="L4" s="85"/>
      <c r="M4" s="85"/>
      <c r="N4" s="75"/>
      <c r="O4" s="75"/>
      <c r="P4" s="75"/>
      <c r="Q4" s="75"/>
    </row>
    <row r="5" spans="1:17" ht="18.75" customHeight="1">
      <c r="A5" s="82"/>
      <c r="B5" s="84"/>
      <c r="C5" s="84"/>
      <c r="D5" s="84"/>
      <c r="E5" s="84"/>
      <c r="F5" s="84"/>
      <c r="G5" s="84"/>
      <c r="H5" s="93"/>
      <c r="I5" s="84"/>
      <c r="J5" s="84"/>
      <c r="K5" s="76"/>
      <c r="L5" s="86"/>
      <c r="M5" s="86"/>
      <c r="N5" s="76"/>
      <c r="O5" s="76"/>
      <c r="P5" s="76"/>
      <c r="Q5" s="76"/>
    </row>
    <row r="6" spans="1:21" ht="12" customHeight="1">
      <c r="A6" s="20"/>
      <c r="B6" s="30" t="s">
        <v>31</v>
      </c>
      <c r="C6" s="30" t="s">
        <v>32</v>
      </c>
      <c r="D6" s="30" t="s">
        <v>31</v>
      </c>
      <c r="E6" s="30" t="s">
        <v>32</v>
      </c>
      <c r="F6" s="30" t="s">
        <v>31</v>
      </c>
      <c r="G6" s="30" t="s">
        <v>32</v>
      </c>
      <c r="H6" s="35" t="s">
        <v>31</v>
      </c>
      <c r="I6" s="30" t="s">
        <v>32</v>
      </c>
      <c r="J6" s="30" t="s">
        <v>32</v>
      </c>
      <c r="K6" s="30" t="s">
        <v>31</v>
      </c>
      <c r="L6" s="30" t="s">
        <v>33</v>
      </c>
      <c r="M6" s="30" t="s">
        <v>34</v>
      </c>
      <c r="N6" s="30" t="s">
        <v>35</v>
      </c>
      <c r="O6" s="30" t="s">
        <v>36</v>
      </c>
      <c r="P6" s="30" t="s">
        <v>35</v>
      </c>
      <c r="Q6" s="36" t="s">
        <v>37</v>
      </c>
      <c r="R6" s="19"/>
      <c r="S6" s="19"/>
      <c r="T6" s="19"/>
      <c r="U6" s="19"/>
    </row>
    <row r="7" spans="1:21" ht="12" customHeight="1">
      <c r="A7" s="7">
        <v>1970</v>
      </c>
      <c r="B7" s="8">
        <f>'[1]SweetenersPerCap'!G12</f>
        <v>4.5954392056649045</v>
      </c>
      <c r="C7" s="8">
        <v>0</v>
      </c>
      <c r="D7" s="8">
        <f aca="true" t="shared" si="0" ref="D7:D48">+B7-B7*(C7/100)</f>
        <v>4.5954392056649045</v>
      </c>
      <c r="E7" s="8">
        <v>11</v>
      </c>
      <c r="F7" s="8">
        <f aca="true" t="shared" si="1" ref="F7:F48">+(D7-D7*(E7)/100)</f>
        <v>4.089940893041765</v>
      </c>
      <c r="G7" s="8">
        <v>0</v>
      </c>
      <c r="H7" s="8">
        <f>F7-(F7*G7/100)</f>
        <v>4.089940893041765</v>
      </c>
      <c r="I7" s="8">
        <v>34</v>
      </c>
      <c r="J7" s="9">
        <f aca="true" t="shared" si="2" ref="J7:J48">100-(K7/B7*100)</f>
        <v>41.26</v>
      </c>
      <c r="K7" s="8">
        <f>+H7-H7*I7/100</f>
        <v>2.699360989407565</v>
      </c>
      <c r="L7" s="10">
        <f aca="true" t="shared" si="3" ref="L7:L48">+(K7/365)*16</f>
        <v>0.11832815296033163</v>
      </c>
      <c r="M7" s="8">
        <f aca="true" t="shared" si="4" ref="M7:M48">+L7*28.3495</f>
        <v>3.3545439723489214</v>
      </c>
      <c r="N7" s="8">
        <v>16</v>
      </c>
      <c r="O7" s="8">
        <v>4.2</v>
      </c>
      <c r="P7" s="8">
        <f aca="true" t="shared" si="5" ref="P7:P48">+Q7*N7</f>
        <v>12.779215132757795</v>
      </c>
      <c r="Q7" s="15">
        <f aca="true" t="shared" si="6" ref="Q7:Q48">+M7/O7</f>
        <v>0.7987009457973622</v>
      </c>
      <c r="R7" s="6"/>
      <c r="S7" s="6"/>
      <c r="T7" s="6"/>
      <c r="U7" s="6"/>
    </row>
    <row r="8" spans="1:21" ht="12" customHeight="1">
      <c r="A8" s="11">
        <v>1971</v>
      </c>
      <c r="B8" s="33">
        <f>'[1]SweetenersPerCap'!G13</f>
        <v>4.6399179431862505</v>
      </c>
      <c r="C8" s="12">
        <v>0</v>
      </c>
      <c r="D8" s="12">
        <f t="shared" si="0"/>
        <v>4.6399179431862505</v>
      </c>
      <c r="E8" s="12">
        <v>11</v>
      </c>
      <c r="F8" s="12">
        <f t="shared" si="1"/>
        <v>4.129526969435763</v>
      </c>
      <c r="G8" s="12">
        <v>0</v>
      </c>
      <c r="H8" s="33">
        <f aca="true" t="shared" si="7" ref="H8:H53">F8-(F8*G8/100)</f>
        <v>4.129526969435763</v>
      </c>
      <c r="I8" s="33">
        <v>34</v>
      </c>
      <c r="J8" s="13">
        <f t="shared" si="2"/>
        <v>41.26</v>
      </c>
      <c r="K8" s="33">
        <f aca="true" t="shared" si="8" ref="K8:K53">+H8-H8*I8/100</f>
        <v>2.7254877998276035</v>
      </c>
      <c r="L8" s="14">
        <f t="shared" si="3"/>
        <v>0.11947343780066207</v>
      </c>
      <c r="M8" s="12">
        <f t="shared" si="4"/>
        <v>3.3870122249298693</v>
      </c>
      <c r="N8" s="12">
        <v>16</v>
      </c>
      <c r="O8" s="12">
        <v>4.2</v>
      </c>
      <c r="P8" s="12">
        <f t="shared" si="5"/>
        <v>12.90290371401855</v>
      </c>
      <c r="Q8" s="16">
        <f t="shared" si="6"/>
        <v>0.8064314821261593</v>
      </c>
      <c r="R8" s="6"/>
      <c r="S8" s="6"/>
      <c r="T8" s="6"/>
      <c r="U8" s="6"/>
    </row>
    <row r="9" spans="1:21" ht="12" customHeight="1">
      <c r="A9" s="11">
        <v>1972</v>
      </c>
      <c r="B9" s="33">
        <f>'[1]SweetenersPerCap'!G14</f>
        <v>4.616800701299692</v>
      </c>
      <c r="C9" s="12">
        <v>0</v>
      </c>
      <c r="D9" s="12">
        <f t="shared" si="0"/>
        <v>4.616800701299692</v>
      </c>
      <c r="E9" s="12">
        <v>11</v>
      </c>
      <c r="F9" s="12">
        <f t="shared" si="1"/>
        <v>4.108952624156726</v>
      </c>
      <c r="G9" s="12">
        <v>0</v>
      </c>
      <c r="H9" s="33">
        <f t="shared" si="7"/>
        <v>4.108952624156726</v>
      </c>
      <c r="I9" s="33">
        <v>34</v>
      </c>
      <c r="J9" s="13">
        <f t="shared" si="2"/>
        <v>41.26</v>
      </c>
      <c r="K9" s="33">
        <f t="shared" si="8"/>
        <v>2.711908731943439</v>
      </c>
      <c r="L9" s="14">
        <f t="shared" si="3"/>
        <v>0.11887819098930143</v>
      </c>
      <c r="M9" s="12">
        <f t="shared" si="4"/>
        <v>3.3701372754512007</v>
      </c>
      <c r="N9" s="12">
        <v>16</v>
      </c>
      <c r="O9" s="12">
        <v>4.2</v>
      </c>
      <c r="P9" s="12">
        <f t="shared" si="5"/>
        <v>12.83861819219505</v>
      </c>
      <c r="Q9" s="16">
        <f t="shared" si="6"/>
        <v>0.8024136370121906</v>
      </c>
      <c r="R9" s="6"/>
      <c r="S9" s="6"/>
      <c r="T9" s="6"/>
      <c r="U9" s="6"/>
    </row>
    <row r="10" spans="1:21" ht="12" customHeight="1">
      <c r="A10" s="11">
        <v>1973</v>
      </c>
      <c r="B10" s="33">
        <f>'[1]SweetenersPerCap'!G15</f>
        <v>4.619190312822957</v>
      </c>
      <c r="C10" s="12">
        <v>0</v>
      </c>
      <c r="D10" s="12">
        <f t="shared" si="0"/>
        <v>4.619190312822957</v>
      </c>
      <c r="E10" s="12">
        <v>11</v>
      </c>
      <c r="F10" s="12">
        <f t="shared" si="1"/>
        <v>4.111079378412431</v>
      </c>
      <c r="G10" s="12">
        <v>0</v>
      </c>
      <c r="H10" s="33">
        <f t="shared" si="7"/>
        <v>4.111079378412431</v>
      </c>
      <c r="I10" s="33">
        <v>34</v>
      </c>
      <c r="J10" s="13">
        <f t="shared" si="2"/>
        <v>41.26</v>
      </c>
      <c r="K10" s="33">
        <f t="shared" si="8"/>
        <v>2.713312389752205</v>
      </c>
      <c r="L10" s="14">
        <f t="shared" si="3"/>
        <v>0.1189397211946172</v>
      </c>
      <c r="M10" s="12">
        <f t="shared" si="4"/>
        <v>3.3718816260068</v>
      </c>
      <c r="N10" s="12">
        <v>16</v>
      </c>
      <c r="O10" s="12">
        <v>4.2</v>
      </c>
      <c r="P10" s="12">
        <f t="shared" si="5"/>
        <v>12.845263337168761</v>
      </c>
      <c r="Q10" s="16">
        <f t="shared" si="6"/>
        <v>0.8028289585730476</v>
      </c>
      <c r="R10" s="6"/>
      <c r="S10" s="6"/>
      <c r="T10" s="6"/>
      <c r="U10" s="6"/>
    </row>
    <row r="11" spans="1:21" ht="12" customHeight="1">
      <c r="A11" s="11">
        <v>1974</v>
      </c>
      <c r="B11" s="33">
        <f>'[1]SweetenersPerCap'!G16</f>
        <v>4.5483741244026294</v>
      </c>
      <c r="C11" s="12">
        <v>0</v>
      </c>
      <c r="D11" s="12">
        <f t="shared" si="0"/>
        <v>4.5483741244026294</v>
      </c>
      <c r="E11" s="12">
        <v>11</v>
      </c>
      <c r="F11" s="12">
        <f t="shared" si="1"/>
        <v>4.04805297071834</v>
      </c>
      <c r="G11" s="12">
        <v>0</v>
      </c>
      <c r="H11" s="33">
        <f t="shared" si="7"/>
        <v>4.04805297071834</v>
      </c>
      <c r="I11" s="33">
        <v>34</v>
      </c>
      <c r="J11" s="13">
        <f t="shared" si="2"/>
        <v>41.260000000000005</v>
      </c>
      <c r="K11" s="33">
        <f t="shared" si="8"/>
        <v>2.6717149606741044</v>
      </c>
      <c r="L11" s="14">
        <f t="shared" si="3"/>
        <v>0.11711627224872787</v>
      </c>
      <c r="M11" s="12">
        <f t="shared" si="4"/>
        <v>3.3201877601153105</v>
      </c>
      <c r="N11" s="12">
        <v>16</v>
      </c>
      <c r="O11" s="12">
        <v>4.2</v>
      </c>
      <c r="P11" s="12">
        <f t="shared" si="5"/>
        <v>12.6483343242488</v>
      </c>
      <c r="Q11" s="16">
        <f t="shared" si="6"/>
        <v>0.79052089526555</v>
      </c>
      <c r="R11" s="6"/>
      <c r="S11" s="6"/>
      <c r="T11" s="6"/>
      <c r="U11" s="6"/>
    </row>
    <row r="12" spans="1:21" ht="12" customHeight="1">
      <c r="A12" s="11">
        <v>1975</v>
      </c>
      <c r="B12" s="33">
        <f>'[1]SweetenersPerCap'!G17</f>
        <v>4.380973547619378</v>
      </c>
      <c r="C12" s="12">
        <v>0</v>
      </c>
      <c r="D12" s="12">
        <f t="shared" si="0"/>
        <v>4.380973547619378</v>
      </c>
      <c r="E12" s="12">
        <v>11</v>
      </c>
      <c r="F12" s="12">
        <f t="shared" si="1"/>
        <v>3.8990664573812466</v>
      </c>
      <c r="G12" s="12">
        <v>0</v>
      </c>
      <c r="H12" s="33">
        <f t="shared" si="7"/>
        <v>3.8990664573812466</v>
      </c>
      <c r="I12" s="33">
        <v>34</v>
      </c>
      <c r="J12" s="13">
        <f t="shared" si="2"/>
        <v>41.26</v>
      </c>
      <c r="K12" s="33">
        <f t="shared" si="8"/>
        <v>2.5733838618716227</v>
      </c>
      <c r="L12" s="14">
        <f t="shared" si="3"/>
        <v>0.11280586791766017</v>
      </c>
      <c r="M12" s="12">
        <f t="shared" si="4"/>
        <v>3.197989952531707</v>
      </c>
      <c r="N12" s="12">
        <v>16</v>
      </c>
      <c r="O12" s="12">
        <v>4.2</v>
      </c>
      <c r="P12" s="12">
        <f t="shared" si="5"/>
        <v>12.182818866787455</v>
      </c>
      <c r="Q12" s="16">
        <f t="shared" si="6"/>
        <v>0.761426179174216</v>
      </c>
      <c r="R12" s="6"/>
      <c r="S12" s="6"/>
      <c r="T12" s="6"/>
      <c r="U12" s="6"/>
    </row>
    <row r="13" spans="1:21" ht="12" customHeight="1">
      <c r="A13" s="7">
        <v>1976</v>
      </c>
      <c r="B13" s="8">
        <f>'[1]SweetenersPerCap'!G18</f>
        <v>4.144655674547664</v>
      </c>
      <c r="C13" s="8">
        <v>0</v>
      </c>
      <c r="D13" s="8">
        <f t="shared" si="0"/>
        <v>4.144655674547664</v>
      </c>
      <c r="E13" s="8">
        <v>11</v>
      </c>
      <c r="F13" s="8">
        <f t="shared" si="1"/>
        <v>3.688743550347421</v>
      </c>
      <c r="G13" s="8">
        <v>0</v>
      </c>
      <c r="H13" s="8">
        <f t="shared" si="7"/>
        <v>3.688743550347421</v>
      </c>
      <c r="I13" s="8">
        <v>34</v>
      </c>
      <c r="J13" s="9">
        <f t="shared" si="2"/>
        <v>41.26</v>
      </c>
      <c r="K13" s="8">
        <f t="shared" si="8"/>
        <v>2.434570743229298</v>
      </c>
      <c r="L13" s="10">
        <f t="shared" si="3"/>
        <v>0.1067209092922432</v>
      </c>
      <c r="M13" s="8">
        <f t="shared" si="4"/>
        <v>3.0254844179804485</v>
      </c>
      <c r="N13" s="8">
        <v>16</v>
      </c>
      <c r="O13" s="8">
        <v>4.2</v>
      </c>
      <c r="P13" s="8">
        <f t="shared" si="5"/>
        <v>11.525654925639804</v>
      </c>
      <c r="Q13" s="15">
        <f t="shared" si="6"/>
        <v>0.7203534328524878</v>
      </c>
      <c r="R13" s="6"/>
      <c r="S13" s="6"/>
      <c r="T13" s="6"/>
      <c r="U13" s="6"/>
    </row>
    <row r="14" spans="1:21" ht="12" customHeight="1">
      <c r="A14" s="7">
        <v>1977</v>
      </c>
      <c r="B14" s="8">
        <f>'[1]SweetenersPerCap'!G19</f>
        <v>3.891336230186298</v>
      </c>
      <c r="C14" s="8">
        <v>0</v>
      </c>
      <c r="D14" s="8">
        <f t="shared" si="0"/>
        <v>3.891336230186298</v>
      </c>
      <c r="E14" s="8">
        <v>11</v>
      </c>
      <c r="F14" s="8">
        <f t="shared" si="1"/>
        <v>3.463289244865805</v>
      </c>
      <c r="G14" s="8">
        <v>0</v>
      </c>
      <c r="H14" s="8">
        <f t="shared" si="7"/>
        <v>3.463289244865805</v>
      </c>
      <c r="I14" s="8">
        <v>34</v>
      </c>
      <c r="J14" s="9">
        <f t="shared" si="2"/>
        <v>41.260000000000005</v>
      </c>
      <c r="K14" s="8">
        <f t="shared" si="8"/>
        <v>2.285770901611431</v>
      </c>
      <c r="L14" s="10">
        <f t="shared" si="3"/>
        <v>0.10019817650899424</v>
      </c>
      <c r="M14" s="8">
        <f t="shared" si="4"/>
        <v>2.840568204941732</v>
      </c>
      <c r="N14" s="8">
        <v>16</v>
      </c>
      <c r="O14" s="8">
        <v>4.2</v>
      </c>
      <c r="P14" s="8">
        <f t="shared" si="5"/>
        <v>10.821212209301835</v>
      </c>
      <c r="Q14" s="15">
        <f t="shared" si="6"/>
        <v>0.6763257630813647</v>
      </c>
      <c r="R14" s="6"/>
      <c r="S14" s="6"/>
      <c r="T14" s="6"/>
      <c r="U14" s="6"/>
    </row>
    <row r="15" spans="1:21" ht="12" customHeight="1">
      <c r="A15" s="7">
        <v>1978</v>
      </c>
      <c r="B15" s="8">
        <f>'[1]SweetenersPerCap'!G20</f>
        <v>3.6871397443673204</v>
      </c>
      <c r="C15" s="8">
        <v>0</v>
      </c>
      <c r="D15" s="8">
        <f t="shared" si="0"/>
        <v>3.6871397443673204</v>
      </c>
      <c r="E15" s="8">
        <v>11</v>
      </c>
      <c r="F15" s="8">
        <f t="shared" si="1"/>
        <v>3.281554372486915</v>
      </c>
      <c r="G15" s="8">
        <v>0</v>
      </c>
      <c r="H15" s="8">
        <f t="shared" si="7"/>
        <v>3.281554372486915</v>
      </c>
      <c r="I15" s="8">
        <v>34</v>
      </c>
      <c r="J15" s="9">
        <f t="shared" si="2"/>
        <v>41.260000000000005</v>
      </c>
      <c r="K15" s="8">
        <f t="shared" si="8"/>
        <v>2.1658258858413637</v>
      </c>
      <c r="L15" s="10">
        <f t="shared" si="3"/>
        <v>0.09494031280400499</v>
      </c>
      <c r="M15" s="8">
        <f t="shared" si="4"/>
        <v>2.6915103978371393</v>
      </c>
      <c r="N15" s="8">
        <v>16</v>
      </c>
      <c r="O15" s="8">
        <v>4.2</v>
      </c>
      <c r="P15" s="8">
        <f t="shared" si="5"/>
        <v>10.253372944141482</v>
      </c>
      <c r="Q15" s="15">
        <f t="shared" si="6"/>
        <v>0.6408358090088426</v>
      </c>
      <c r="R15" s="6"/>
      <c r="S15" s="6"/>
      <c r="T15" s="6"/>
      <c r="U15" s="6"/>
    </row>
    <row r="16" spans="1:21" ht="12" customHeight="1">
      <c r="A16" s="7">
        <v>1979</v>
      </c>
      <c r="B16" s="8">
        <f>'[1]SweetenersPerCap'!G21</f>
        <v>3.5438092910621846</v>
      </c>
      <c r="C16" s="8">
        <v>0</v>
      </c>
      <c r="D16" s="8">
        <f t="shared" si="0"/>
        <v>3.5438092910621846</v>
      </c>
      <c r="E16" s="8">
        <v>11</v>
      </c>
      <c r="F16" s="8">
        <f t="shared" si="1"/>
        <v>3.1539902690453445</v>
      </c>
      <c r="G16" s="8">
        <v>0</v>
      </c>
      <c r="H16" s="8">
        <f t="shared" si="7"/>
        <v>3.1539902690453445</v>
      </c>
      <c r="I16" s="8">
        <v>34</v>
      </c>
      <c r="J16" s="9">
        <f t="shared" si="2"/>
        <v>41.260000000000005</v>
      </c>
      <c r="K16" s="8">
        <f t="shared" si="8"/>
        <v>2.081633577569927</v>
      </c>
      <c r="L16" s="10">
        <f t="shared" si="3"/>
        <v>0.09124969107155845</v>
      </c>
      <c r="M16" s="8">
        <f t="shared" si="4"/>
        <v>2.586883117033146</v>
      </c>
      <c r="N16" s="8">
        <v>16</v>
      </c>
      <c r="O16" s="8">
        <v>4.2</v>
      </c>
      <c r="P16" s="8">
        <f t="shared" si="5"/>
        <v>9.854792826792938</v>
      </c>
      <c r="Q16" s="15">
        <f t="shared" si="6"/>
        <v>0.6159245516745586</v>
      </c>
      <c r="R16" s="6"/>
      <c r="S16" s="6"/>
      <c r="T16" s="6"/>
      <c r="U16" s="6"/>
    </row>
    <row r="17" spans="1:21" ht="12" customHeight="1">
      <c r="A17" s="7">
        <v>1980</v>
      </c>
      <c r="B17" s="8">
        <f>'[1]SweetenersPerCap'!G22</f>
        <v>3.4550556370374927</v>
      </c>
      <c r="C17" s="8">
        <v>0</v>
      </c>
      <c r="D17" s="8">
        <f t="shared" si="0"/>
        <v>3.4550556370374927</v>
      </c>
      <c r="E17" s="8">
        <v>11</v>
      </c>
      <c r="F17" s="8">
        <f t="shared" si="1"/>
        <v>3.0749995169633686</v>
      </c>
      <c r="G17" s="8">
        <v>0</v>
      </c>
      <c r="H17" s="8">
        <f t="shared" si="7"/>
        <v>3.0749995169633686</v>
      </c>
      <c r="I17" s="8">
        <v>34</v>
      </c>
      <c r="J17" s="9">
        <f t="shared" si="2"/>
        <v>41.26</v>
      </c>
      <c r="K17" s="8">
        <f t="shared" si="8"/>
        <v>2.0294996811958232</v>
      </c>
      <c r="L17" s="10">
        <f t="shared" si="3"/>
        <v>0.08896436958666623</v>
      </c>
      <c r="M17" s="8">
        <f t="shared" si="4"/>
        <v>2.5220953955971943</v>
      </c>
      <c r="N17" s="8">
        <v>16</v>
      </c>
      <c r="O17" s="8">
        <v>4.2</v>
      </c>
      <c r="P17" s="8">
        <f t="shared" si="5"/>
        <v>9.607982459417883</v>
      </c>
      <c r="Q17" s="15">
        <f t="shared" si="6"/>
        <v>0.6004989037136177</v>
      </c>
      <c r="R17" s="6"/>
      <c r="S17" s="6"/>
      <c r="T17" s="6"/>
      <c r="U17" s="6"/>
    </row>
    <row r="18" spans="1:21" ht="12" customHeight="1">
      <c r="A18" s="11">
        <v>1981</v>
      </c>
      <c r="B18" s="33">
        <f>'[1]SweetenersPerCap'!G23</f>
        <v>3.3874572762930173</v>
      </c>
      <c r="C18" s="12">
        <v>0</v>
      </c>
      <c r="D18" s="12">
        <f t="shared" si="0"/>
        <v>3.3874572762930173</v>
      </c>
      <c r="E18" s="12">
        <v>11</v>
      </c>
      <c r="F18" s="12">
        <f t="shared" si="1"/>
        <v>3.0148369759007854</v>
      </c>
      <c r="G18" s="12">
        <v>0</v>
      </c>
      <c r="H18" s="33">
        <f t="shared" si="7"/>
        <v>3.0148369759007854</v>
      </c>
      <c r="I18" s="33">
        <v>34</v>
      </c>
      <c r="J18" s="13">
        <f t="shared" si="2"/>
        <v>41.26</v>
      </c>
      <c r="K18" s="33">
        <f t="shared" si="8"/>
        <v>1.9897924040945183</v>
      </c>
      <c r="L18" s="14">
        <f t="shared" si="3"/>
        <v>0.08722377661784189</v>
      </c>
      <c r="M18" s="12">
        <f t="shared" si="4"/>
        <v>2.4727504552275086</v>
      </c>
      <c r="N18" s="12">
        <v>16</v>
      </c>
      <c r="O18" s="12">
        <v>4.2</v>
      </c>
      <c r="P18" s="12">
        <f t="shared" si="5"/>
        <v>9.420001734200032</v>
      </c>
      <c r="Q18" s="16">
        <f t="shared" si="6"/>
        <v>0.588750108387502</v>
      </c>
      <c r="R18" s="6"/>
      <c r="S18" s="6"/>
      <c r="T18" s="6"/>
      <c r="U18" s="6"/>
    </row>
    <row r="19" spans="1:21" ht="12" customHeight="1">
      <c r="A19" s="11">
        <v>1982</v>
      </c>
      <c r="B19" s="33">
        <f>'[1]SweetenersPerCap'!G24</f>
        <v>3.374076179647527</v>
      </c>
      <c r="C19" s="12">
        <v>0</v>
      </c>
      <c r="D19" s="12">
        <f t="shared" si="0"/>
        <v>3.374076179647527</v>
      </c>
      <c r="E19" s="12">
        <v>11</v>
      </c>
      <c r="F19" s="12">
        <f t="shared" si="1"/>
        <v>3.002927799886299</v>
      </c>
      <c r="G19" s="12">
        <v>0</v>
      </c>
      <c r="H19" s="33">
        <f t="shared" si="7"/>
        <v>3.002927799886299</v>
      </c>
      <c r="I19" s="33">
        <v>34</v>
      </c>
      <c r="J19" s="13">
        <f t="shared" si="2"/>
        <v>41.260000000000005</v>
      </c>
      <c r="K19" s="33">
        <f t="shared" si="8"/>
        <v>1.9819323479249573</v>
      </c>
      <c r="L19" s="14">
        <f t="shared" si="3"/>
        <v>0.08687922621040908</v>
      </c>
      <c r="M19" s="12">
        <f t="shared" si="4"/>
        <v>2.462982623451992</v>
      </c>
      <c r="N19" s="12">
        <v>16</v>
      </c>
      <c r="O19" s="12">
        <v>4.2</v>
      </c>
      <c r="P19" s="12">
        <f t="shared" si="5"/>
        <v>9.382790946483778</v>
      </c>
      <c r="Q19" s="16">
        <f t="shared" si="6"/>
        <v>0.5864244341552362</v>
      </c>
      <c r="R19" s="6"/>
      <c r="S19" s="6"/>
      <c r="T19" s="6"/>
      <c r="U19" s="6"/>
    </row>
    <row r="20" spans="1:21" ht="12" customHeight="1">
      <c r="A20" s="11">
        <v>1983</v>
      </c>
      <c r="B20" s="33">
        <f>'[1]SweetenersPerCap'!G25</f>
        <v>3.3984558719969957</v>
      </c>
      <c r="C20" s="12">
        <v>0</v>
      </c>
      <c r="D20" s="12">
        <f t="shared" si="0"/>
        <v>3.3984558719969957</v>
      </c>
      <c r="E20" s="12">
        <v>11</v>
      </c>
      <c r="F20" s="12">
        <f t="shared" si="1"/>
        <v>3.024625726077326</v>
      </c>
      <c r="G20" s="12">
        <v>0</v>
      </c>
      <c r="H20" s="33">
        <f t="shared" si="7"/>
        <v>3.024625726077326</v>
      </c>
      <c r="I20" s="33">
        <v>34</v>
      </c>
      <c r="J20" s="13">
        <f t="shared" si="2"/>
        <v>41.26</v>
      </c>
      <c r="K20" s="33">
        <f t="shared" si="8"/>
        <v>1.9962529792110353</v>
      </c>
      <c r="L20" s="14">
        <f t="shared" si="3"/>
        <v>0.08750697991062073</v>
      </c>
      <c r="M20" s="12">
        <f t="shared" si="4"/>
        <v>2.480779126976142</v>
      </c>
      <c r="N20" s="12">
        <v>16</v>
      </c>
      <c r="O20" s="12">
        <v>4.2</v>
      </c>
      <c r="P20" s="12">
        <f t="shared" si="5"/>
        <v>9.450587150385303</v>
      </c>
      <c r="Q20" s="16">
        <f t="shared" si="6"/>
        <v>0.5906616968990814</v>
      </c>
      <c r="R20" s="6"/>
      <c r="S20" s="6"/>
      <c r="T20" s="6"/>
      <c r="U20" s="6"/>
    </row>
    <row r="21" spans="1:21" ht="12" customHeight="1">
      <c r="A21" s="11">
        <v>1984</v>
      </c>
      <c r="B21" s="33">
        <f>'[1]SweetenersPerCap'!G26</f>
        <v>3.45129216240459</v>
      </c>
      <c r="C21" s="12">
        <v>0</v>
      </c>
      <c r="D21" s="12">
        <f t="shared" si="0"/>
        <v>3.45129216240459</v>
      </c>
      <c r="E21" s="12">
        <v>11</v>
      </c>
      <c r="F21" s="12">
        <f t="shared" si="1"/>
        <v>3.071650024540085</v>
      </c>
      <c r="G21" s="12">
        <v>0</v>
      </c>
      <c r="H21" s="33">
        <f t="shared" si="7"/>
        <v>3.071650024540085</v>
      </c>
      <c r="I21" s="33">
        <v>34</v>
      </c>
      <c r="J21" s="13">
        <f t="shared" si="2"/>
        <v>41.26</v>
      </c>
      <c r="K21" s="33">
        <f t="shared" si="8"/>
        <v>2.0272890161964563</v>
      </c>
      <c r="L21" s="14">
        <f t="shared" si="3"/>
        <v>0.08886746372368028</v>
      </c>
      <c r="M21" s="12">
        <f t="shared" si="4"/>
        <v>2.519348162834474</v>
      </c>
      <c r="N21" s="12">
        <v>16</v>
      </c>
      <c r="O21" s="12">
        <v>4.2</v>
      </c>
      <c r="P21" s="12">
        <f t="shared" si="5"/>
        <v>9.597516810797995</v>
      </c>
      <c r="Q21" s="16">
        <f t="shared" si="6"/>
        <v>0.5998448006748747</v>
      </c>
      <c r="R21" s="6"/>
      <c r="S21" s="6"/>
      <c r="T21" s="6"/>
      <c r="U21" s="6"/>
    </row>
    <row r="22" spans="1:21" ht="12" customHeight="1">
      <c r="A22" s="11">
        <v>1985</v>
      </c>
      <c r="B22" s="33">
        <f>'[1]SweetenersPerCap'!G27</f>
        <v>3.504902166346565</v>
      </c>
      <c r="C22" s="12">
        <v>0</v>
      </c>
      <c r="D22" s="12">
        <f t="shared" si="0"/>
        <v>3.504902166346565</v>
      </c>
      <c r="E22" s="12">
        <v>11</v>
      </c>
      <c r="F22" s="12">
        <f t="shared" si="1"/>
        <v>3.1193629280484427</v>
      </c>
      <c r="G22" s="12">
        <v>0</v>
      </c>
      <c r="H22" s="33">
        <f t="shared" si="7"/>
        <v>3.1193629280484427</v>
      </c>
      <c r="I22" s="33">
        <v>34</v>
      </c>
      <c r="J22" s="13">
        <f t="shared" si="2"/>
        <v>41.26</v>
      </c>
      <c r="K22" s="33">
        <f t="shared" si="8"/>
        <v>2.058779532511972</v>
      </c>
      <c r="L22" s="14">
        <f t="shared" si="3"/>
        <v>0.09024786991833303</v>
      </c>
      <c r="M22" s="12">
        <f t="shared" si="4"/>
        <v>2.558481988249782</v>
      </c>
      <c r="N22" s="12">
        <v>16</v>
      </c>
      <c r="O22" s="12">
        <v>4.2</v>
      </c>
      <c r="P22" s="12">
        <f t="shared" si="5"/>
        <v>9.74659805047536</v>
      </c>
      <c r="Q22" s="16">
        <f t="shared" si="6"/>
        <v>0.60916237815471</v>
      </c>
      <c r="R22" s="6"/>
      <c r="S22" s="6"/>
      <c r="T22" s="6"/>
      <c r="U22" s="6"/>
    </row>
    <row r="23" spans="1:21" ht="12" customHeight="1">
      <c r="A23" s="7">
        <v>1986</v>
      </c>
      <c r="B23" s="8">
        <f>'[1]SweetenersPerCap'!G28</f>
        <v>3.5777702980664947</v>
      </c>
      <c r="C23" s="8">
        <v>0</v>
      </c>
      <c r="D23" s="8">
        <f t="shared" si="0"/>
        <v>3.5777702980664947</v>
      </c>
      <c r="E23" s="8">
        <v>11</v>
      </c>
      <c r="F23" s="8">
        <f t="shared" si="1"/>
        <v>3.1842155652791804</v>
      </c>
      <c r="G23" s="8">
        <v>0</v>
      </c>
      <c r="H23" s="8">
        <f t="shared" si="7"/>
        <v>3.1842155652791804</v>
      </c>
      <c r="I23" s="8">
        <v>34</v>
      </c>
      <c r="J23" s="9">
        <f t="shared" si="2"/>
        <v>41.260000000000005</v>
      </c>
      <c r="K23" s="8">
        <f t="shared" si="8"/>
        <v>2.101582273084259</v>
      </c>
      <c r="L23" s="10">
        <f t="shared" si="3"/>
        <v>0.09212415443657025</v>
      </c>
      <c r="M23" s="8">
        <f t="shared" si="4"/>
        <v>2.6116737161995482</v>
      </c>
      <c r="N23" s="8">
        <v>16</v>
      </c>
      <c r="O23" s="8">
        <v>4.2</v>
      </c>
      <c r="P23" s="8">
        <f t="shared" si="5"/>
        <v>9.949233204569707</v>
      </c>
      <c r="Q23" s="15">
        <f t="shared" si="6"/>
        <v>0.6218270752856067</v>
      </c>
      <c r="R23" s="6"/>
      <c r="S23" s="6"/>
      <c r="T23" s="6"/>
      <c r="U23" s="6"/>
    </row>
    <row r="24" spans="1:21" ht="12" customHeight="1">
      <c r="A24" s="7">
        <v>1987</v>
      </c>
      <c r="B24" s="8">
        <f>'[1]SweetenersPerCap'!G29</f>
        <v>3.632353667979111</v>
      </c>
      <c r="C24" s="8">
        <v>0</v>
      </c>
      <c r="D24" s="8">
        <f t="shared" si="0"/>
        <v>3.632353667979111</v>
      </c>
      <c r="E24" s="8">
        <v>11</v>
      </c>
      <c r="F24" s="8">
        <f t="shared" si="1"/>
        <v>3.2327947645014086</v>
      </c>
      <c r="G24" s="8">
        <v>0</v>
      </c>
      <c r="H24" s="8">
        <f t="shared" si="7"/>
        <v>3.2327947645014086</v>
      </c>
      <c r="I24" s="8">
        <v>34</v>
      </c>
      <c r="J24" s="9">
        <f t="shared" si="2"/>
        <v>41.26</v>
      </c>
      <c r="K24" s="8">
        <f t="shared" si="8"/>
        <v>2.13364454457093</v>
      </c>
      <c r="L24" s="10">
        <f t="shared" si="3"/>
        <v>0.09352962387160241</v>
      </c>
      <c r="M24" s="8">
        <f t="shared" si="4"/>
        <v>2.6515180719479923</v>
      </c>
      <c r="N24" s="8">
        <v>16</v>
      </c>
      <c r="O24" s="8">
        <v>4.2</v>
      </c>
      <c r="P24" s="8">
        <f t="shared" si="5"/>
        <v>10.101021226468541</v>
      </c>
      <c r="Q24" s="15">
        <f t="shared" si="6"/>
        <v>0.6313138266542838</v>
      </c>
      <c r="R24" s="6"/>
      <c r="S24" s="6"/>
      <c r="T24" s="6"/>
      <c r="U24" s="6"/>
    </row>
    <row r="25" spans="1:21" ht="12" customHeight="1">
      <c r="A25" s="7">
        <v>1988</v>
      </c>
      <c r="B25" s="8">
        <f>'[1]SweetenersPerCap'!G30</f>
        <v>3.685928961191082</v>
      </c>
      <c r="C25" s="8">
        <v>0</v>
      </c>
      <c r="D25" s="8">
        <f t="shared" si="0"/>
        <v>3.685928961191082</v>
      </c>
      <c r="E25" s="8">
        <v>11</v>
      </c>
      <c r="F25" s="8">
        <f t="shared" si="1"/>
        <v>3.280476775460063</v>
      </c>
      <c r="G25" s="8">
        <v>0</v>
      </c>
      <c r="H25" s="8">
        <f t="shared" si="7"/>
        <v>3.280476775460063</v>
      </c>
      <c r="I25" s="8">
        <v>34</v>
      </c>
      <c r="J25" s="9">
        <f t="shared" si="2"/>
        <v>41.26</v>
      </c>
      <c r="K25" s="8">
        <f t="shared" si="8"/>
        <v>2.1651146718036416</v>
      </c>
      <c r="L25" s="10">
        <f t="shared" si="3"/>
        <v>0.09490913629824183</v>
      </c>
      <c r="M25" s="8">
        <f t="shared" si="4"/>
        <v>2.6906265594870065</v>
      </c>
      <c r="N25" s="8">
        <v>16</v>
      </c>
      <c r="O25" s="8">
        <v>4.2</v>
      </c>
      <c r="P25" s="8">
        <f t="shared" si="5"/>
        <v>10.25000594090288</v>
      </c>
      <c r="Q25" s="15">
        <f t="shared" si="6"/>
        <v>0.64062537130643</v>
      </c>
      <c r="R25" s="6"/>
      <c r="S25" s="6"/>
      <c r="T25" s="6"/>
      <c r="U25" s="6"/>
    </row>
    <row r="26" spans="1:21" ht="12" customHeight="1">
      <c r="A26" s="7">
        <v>1989</v>
      </c>
      <c r="B26" s="8">
        <f>'[1]SweetenersPerCap'!G31</f>
        <v>3.540118420648333</v>
      </c>
      <c r="C26" s="8">
        <v>0</v>
      </c>
      <c r="D26" s="8">
        <f t="shared" si="0"/>
        <v>3.540118420648333</v>
      </c>
      <c r="E26" s="8">
        <v>11</v>
      </c>
      <c r="F26" s="8">
        <f t="shared" si="1"/>
        <v>3.1507053943770167</v>
      </c>
      <c r="G26" s="8">
        <v>0</v>
      </c>
      <c r="H26" s="8">
        <f t="shared" si="7"/>
        <v>3.1507053943770167</v>
      </c>
      <c r="I26" s="8">
        <v>34</v>
      </c>
      <c r="J26" s="9">
        <f t="shared" si="2"/>
        <v>41.259999999999984</v>
      </c>
      <c r="K26" s="8">
        <f t="shared" si="8"/>
        <v>2.0794655602888312</v>
      </c>
      <c r="L26" s="10">
        <f t="shared" si="3"/>
        <v>0.0911546546975926</v>
      </c>
      <c r="M26" s="8">
        <f t="shared" si="4"/>
        <v>2.5841888833494013</v>
      </c>
      <c r="N26" s="8">
        <v>16</v>
      </c>
      <c r="O26" s="8">
        <v>4.2</v>
      </c>
      <c r="P26" s="8">
        <f t="shared" si="5"/>
        <v>9.844529079426291</v>
      </c>
      <c r="Q26" s="15">
        <f t="shared" si="6"/>
        <v>0.6152830674641432</v>
      </c>
      <c r="R26" s="6"/>
      <c r="S26" s="6"/>
      <c r="T26" s="6"/>
      <c r="U26" s="6"/>
    </row>
    <row r="27" spans="1:21" ht="12" customHeight="1">
      <c r="A27" s="7">
        <v>1990</v>
      </c>
      <c r="B27" s="8">
        <f>'[1]SweetenersPerCap'!G32</f>
        <v>3.6391150776390067</v>
      </c>
      <c r="C27" s="8">
        <v>0</v>
      </c>
      <c r="D27" s="8">
        <f t="shared" si="0"/>
        <v>3.6391150776390067</v>
      </c>
      <c r="E27" s="8">
        <v>11</v>
      </c>
      <c r="F27" s="8">
        <f t="shared" si="1"/>
        <v>3.238812419098716</v>
      </c>
      <c r="G27" s="8">
        <v>0</v>
      </c>
      <c r="H27" s="8">
        <f t="shared" si="7"/>
        <v>3.238812419098716</v>
      </c>
      <c r="I27" s="8">
        <v>34</v>
      </c>
      <c r="J27" s="9">
        <f t="shared" si="2"/>
        <v>41.26</v>
      </c>
      <c r="K27" s="8">
        <f t="shared" si="8"/>
        <v>2.1376161966051526</v>
      </c>
      <c r="L27" s="10">
        <f t="shared" si="3"/>
        <v>0.0937037236868012</v>
      </c>
      <c r="M27" s="8">
        <f t="shared" si="4"/>
        <v>2.6564537146589706</v>
      </c>
      <c r="N27" s="8">
        <v>16</v>
      </c>
      <c r="O27" s="8">
        <v>4.2</v>
      </c>
      <c r="P27" s="8">
        <f t="shared" si="5"/>
        <v>10.119823674891316</v>
      </c>
      <c r="Q27" s="15">
        <f t="shared" si="6"/>
        <v>0.6324889796807073</v>
      </c>
      <c r="R27" s="6"/>
      <c r="S27" s="6"/>
      <c r="T27" s="6"/>
      <c r="U27" s="6"/>
    </row>
    <row r="28" spans="1:21" ht="12" customHeight="1">
      <c r="A28" s="11">
        <v>1991</v>
      </c>
      <c r="B28" s="33">
        <f>'[1]SweetenersPerCap'!G33</f>
        <v>3.651711649434107</v>
      </c>
      <c r="C28" s="12">
        <v>0</v>
      </c>
      <c r="D28" s="12">
        <f t="shared" si="0"/>
        <v>3.651711649434107</v>
      </c>
      <c r="E28" s="12">
        <v>11</v>
      </c>
      <c r="F28" s="12">
        <f t="shared" si="1"/>
        <v>3.2500233679963553</v>
      </c>
      <c r="G28" s="12">
        <v>0</v>
      </c>
      <c r="H28" s="33">
        <f t="shared" si="7"/>
        <v>3.2500233679963553</v>
      </c>
      <c r="I28" s="33">
        <v>34</v>
      </c>
      <c r="J28" s="13">
        <f t="shared" si="2"/>
        <v>41.260000000000005</v>
      </c>
      <c r="K28" s="33">
        <f t="shared" si="8"/>
        <v>2.145015422877594</v>
      </c>
      <c r="L28" s="14">
        <f t="shared" si="3"/>
        <v>0.09402807333162057</v>
      </c>
      <c r="M28" s="12">
        <f t="shared" si="4"/>
        <v>2.665648864914777</v>
      </c>
      <c r="N28" s="12">
        <v>16</v>
      </c>
      <c r="O28" s="12">
        <v>4.2</v>
      </c>
      <c r="P28" s="12">
        <f t="shared" si="5"/>
        <v>10.15485281872296</v>
      </c>
      <c r="Q28" s="16">
        <f t="shared" si="6"/>
        <v>0.634678301170185</v>
      </c>
      <c r="R28" s="6"/>
      <c r="S28" s="6"/>
      <c r="T28" s="6"/>
      <c r="U28" s="6"/>
    </row>
    <row r="29" spans="1:21" ht="12" customHeight="1">
      <c r="A29" s="11">
        <v>1992</v>
      </c>
      <c r="B29" s="33">
        <f>'[1]SweetenersPerCap'!G34</f>
        <v>3.5852715224470013</v>
      </c>
      <c r="C29" s="12">
        <v>0</v>
      </c>
      <c r="D29" s="12">
        <f t="shared" si="0"/>
        <v>3.5852715224470013</v>
      </c>
      <c r="E29" s="12">
        <v>11</v>
      </c>
      <c r="F29" s="12">
        <f t="shared" si="1"/>
        <v>3.1908916549778312</v>
      </c>
      <c r="G29" s="12">
        <v>0</v>
      </c>
      <c r="H29" s="33">
        <f t="shared" si="7"/>
        <v>3.1908916549778312</v>
      </c>
      <c r="I29" s="33">
        <v>34</v>
      </c>
      <c r="J29" s="13">
        <f t="shared" si="2"/>
        <v>41.26</v>
      </c>
      <c r="K29" s="33">
        <f t="shared" si="8"/>
        <v>2.105988492285369</v>
      </c>
      <c r="L29" s="14">
        <f t="shared" si="3"/>
        <v>0.09231730377141344</v>
      </c>
      <c r="M29" s="12">
        <f t="shared" si="4"/>
        <v>2.617149403267685</v>
      </c>
      <c r="N29" s="12">
        <v>16</v>
      </c>
      <c r="O29" s="12">
        <v>4.2</v>
      </c>
      <c r="P29" s="12">
        <f t="shared" si="5"/>
        <v>9.970092964829275</v>
      </c>
      <c r="Q29" s="16">
        <f t="shared" si="6"/>
        <v>0.6231308103018297</v>
      </c>
      <c r="R29" s="6"/>
      <c r="S29" s="6"/>
      <c r="T29" s="6"/>
      <c r="U29" s="6"/>
    </row>
    <row r="30" spans="1:21" ht="12" customHeight="1">
      <c r="A30" s="11">
        <v>1993</v>
      </c>
      <c r="B30" s="33">
        <f>'[1]SweetenersPerCap'!G35</f>
        <v>3.69834491146763</v>
      </c>
      <c r="C30" s="12">
        <v>0</v>
      </c>
      <c r="D30" s="12">
        <f t="shared" si="0"/>
        <v>3.69834491146763</v>
      </c>
      <c r="E30" s="12">
        <v>11</v>
      </c>
      <c r="F30" s="12">
        <f t="shared" si="1"/>
        <v>3.2915269712061908</v>
      </c>
      <c r="G30" s="12">
        <v>0</v>
      </c>
      <c r="H30" s="33">
        <f t="shared" si="7"/>
        <v>3.2915269712061908</v>
      </c>
      <c r="I30" s="33">
        <v>34</v>
      </c>
      <c r="J30" s="13">
        <f t="shared" si="2"/>
        <v>41.26</v>
      </c>
      <c r="K30" s="33">
        <f t="shared" si="8"/>
        <v>2.172407800996086</v>
      </c>
      <c r="L30" s="14">
        <f t="shared" si="3"/>
        <v>0.0952288351121572</v>
      </c>
      <c r="M30" s="12">
        <f t="shared" si="4"/>
        <v>2.6996898610121005</v>
      </c>
      <c r="N30" s="12">
        <v>16</v>
      </c>
      <c r="O30" s="12">
        <v>4.2</v>
      </c>
      <c r="P30" s="12">
        <f t="shared" si="5"/>
        <v>10.28453280385562</v>
      </c>
      <c r="Q30" s="16">
        <f t="shared" si="6"/>
        <v>0.6427833002409763</v>
      </c>
      <c r="R30" s="6"/>
      <c r="S30" s="6"/>
      <c r="T30" s="6"/>
      <c r="U30" s="6"/>
    </row>
    <row r="31" spans="1:21" ht="12" customHeight="1">
      <c r="A31" s="11">
        <v>1994</v>
      </c>
      <c r="B31" s="33">
        <f>'[1]SweetenersPerCap'!G36</f>
        <v>3.8122598844401296</v>
      </c>
      <c r="C31" s="12">
        <v>0</v>
      </c>
      <c r="D31" s="12">
        <f t="shared" si="0"/>
        <v>3.8122598844401296</v>
      </c>
      <c r="E31" s="12">
        <v>11</v>
      </c>
      <c r="F31" s="12">
        <f t="shared" si="1"/>
        <v>3.3929112971517155</v>
      </c>
      <c r="G31" s="12">
        <v>0</v>
      </c>
      <c r="H31" s="33">
        <f t="shared" si="7"/>
        <v>3.3929112971517155</v>
      </c>
      <c r="I31" s="33">
        <v>34</v>
      </c>
      <c r="J31" s="13">
        <f t="shared" si="2"/>
        <v>41.26</v>
      </c>
      <c r="K31" s="33">
        <f t="shared" si="8"/>
        <v>2.2393214561201322</v>
      </c>
      <c r="L31" s="14">
        <f t="shared" si="3"/>
        <v>0.09816203643266333</v>
      </c>
      <c r="M31" s="12">
        <f t="shared" si="4"/>
        <v>2.782844651847789</v>
      </c>
      <c r="N31" s="12">
        <v>16</v>
      </c>
      <c r="O31" s="12">
        <v>4.2</v>
      </c>
      <c r="P31" s="12">
        <f t="shared" si="5"/>
        <v>10.601312959420149</v>
      </c>
      <c r="Q31" s="16">
        <f t="shared" si="6"/>
        <v>0.6625820599637593</v>
      </c>
      <c r="R31" s="6"/>
      <c r="S31" s="6"/>
      <c r="T31" s="6"/>
      <c r="U31" s="6"/>
    </row>
    <row r="32" spans="1:21" ht="12" customHeight="1">
      <c r="A32" s="11">
        <v>1995</v>
      </c>
      <c r="B32" s="33">
        <f>'[1]SweetenersPerCap'!G37</f>
        <v>3.964272069974744</v>
      </c>
      <c r="C32" s="12">
        <v>0</v>
      </c>
      <c r="D32" s="12">
        <f t="shared" si="0"/>
        <v>3.964272069974744</v>
      </c>
      <c r="E32" s="12">
        <v>11</v>
      </c>
      <c r="F32" s="12">
        <f t="shared" si="1"/>
        <v>3.528202142277522</v>
      </c>
      <c r="G32" s="12">
        <v>0</v>
      </c>
      <c r="H32" s="33">
        <f t="shared" si="7"/>
        <v>3.528202142277522</v>
      </c>
      <c r="I32" s="33">
        <v>34</v>
      </c>
      <c r="J32" s="13">
        <f t="shared" si="2"/>
        <v>41.260000000000005</v>
      </c>
      <c r="K32" s="33">
        <f t="shared" si="8"/>
        <v>2.3286134139031645</v>
      </c>
      <c r="L32" s="14">
        <f t="shared" si="3"/>
        <v>0.10207620444507022</v>
      </c>
      <c r="M32" s="12">
        <f t="shared" si="4"/>
        <v>2.893809357915518</v>
      </c>
      <c r="N32" s="12">
        <v>16</v>
      </c>
      <c r="O32" s="12">
        <v>4.2</v>
      </c>
      <c r="P32" s="12">
        <f t="shared" si="5"/>
        <v>11.024035649201974</v>
      </c>
      <c r="Q32" s="16">
        <f t="shared" si="6"/>
        <v>0.6890022280751233</v>
      </c>
      <c r="R32" s="6"/>
      <c r="S32" s="6"/>
      <c r="T32" s="6"/>
      <c r="U32" s="6"/>
    </row>
    <row r="33" spans="1:21" ht="12" customHeight="1">
      <c r="A33" s="7">
        <v>1996</v>
      </c>
      <c r="B33" s="8">
        <f>'[1]SweetenersPerCap'!G38</f>
        <v>3.9850033739534467</v>
      </c>
      <c r="C33" s="8">
        <v>0</v>
      </c>
      <c r="D33" s="8">
        <f t="shared" si="0"/>
        <v>3.9850033739534467</v>
      </c>
      <c r="E33" s="8">
        <v>11</v>
      </c>
      <c r="F33" s="8">
        <f t="shared" si="1"/>
        <v>3.5466530028185677</v>
      </c>
      <c r="G33" s="8">
        <v>0</v>
      </c>
      <c r="H33" s="8">
        <f t="shared" si="7"/>
        <v>3.5466530028185677</v>
      </c>
      <c r="I33" s="8">
        <v>34</v>
      </c>
      <c r="J33" s="9">
        <f t="shared" si="2"/>
        <v>41.26</v>
      </c>
      <c r="K33" s="8">
        <f t="shared" si="8"/>
        <v>2.3407909818602546</v>
      </c>
      <c r="L33" s="10">
        <f t="shared" si="3"/>
        <v>0.10261001564318924</v>
      </c>
      <c r="M33" s="8">
        <f t="shared" si="4"/>
        <v>2.908942638476593</v>
      </c>
      <c r="N33" s="8">
        <v>16</v>
      </c>
      <c r="O33" s="8">
        <v>4.2</v>
      </c>
      <c r="P33" s="8">
        <f t="shared" si="5"/>
        <v>11.081686241815593</v>
      </c>
      <c r="Q33" s="15">
        <f t="shared" si="6"/>
        <v>0.6926053901134746</v>
      </c>
      <c r="R33" s="6"/>
      <c r="S33" s="6"/>
      <c r="T33" s="6"/>
      <c r="U33" s="6"/>
    </row>
    <row r="34" spans="1:21" ht="12" customHeight="1">
      <c r="A34" s="7">
        <v>1997</v>
      </c>
      <c r="B34" s="8">
        <f>'[1]SweetenersPerCap'!G39</f>
        <v>3.7459199424737206</v>
      </c>
      <c r="C34" s="8">
        <v>0</v>
      </c>
      <c r="D34" s="8">
        <f t="shared" si="0"/>
        <v>3.7459199424737206</v>
      </c>
      <c r="E34" s="8">
        <v>11</v>
      </c>
      <c r="F34" s="8">
        <f t="shared" si="1"/>
        <v>3.333868748801611</v>
      </c>
      <c r="G34" s="8">
        <v>0</v>
      </c>
      <c r="H34" s="8">
        <f t="shared" si="7"/>
        <v>3.333868748801611</v>
      </c>
      <c r="I34" s="8">
        <v>34</v>
      </c>
      <c r="J34" s="9">
        <f t="shared" si="2"/>
        <v>41.26</v>
      </c>
      <c r="K34" s="8">
        <f t="shared" si="8"/>
        <v>2.2003533742090635</v>
      </c>
      <c r="L34" s="10">
        <f t="shared" si="3"/>
        <v>0.09645384654067128</v>
      </c>
      <c r="M34" s="8">
        <f t="shared" si="4"/>
        <v>2.7344183225047605</v>
      </c>
      <c r="N34" s="8">
        <v>16</v>
      </c>
      <c r="O34" s="8">
        <v>4.2</v>
      </c>
      <c r="P34" s="8">
        <f t="shared" si="5"/>
        <v>10.416831704780039</v>
      </c>
      <c r="Q34" s="15">
        <f t="shared" si="6"/>
        <v>0.6510519815487524</v>
      </c>
      <c r="R34" s="6"/>
      <c r="S34" s="6"/>
      <c r="T34" s="6"/>
      <c r="U34" s="6"/>
    </row>
    <row r="35" spans="1:21" ht="12" customHeight="1">
      <c r="A35" s="7">
        <v>1998</v>
      </c>
      <c r="B35" s="8">
        <f>'[1]SweetenersPerCap'!G40</f>
        <v>3.635677818581656</v>
      </c>
      <c r="C35" s="8">
        <v>0</v>
      </c>
      <c r="D35" s="8">
        <f t="shared" si="0"/>
        <v>3.635677818581656</v>
      </c>
      <c r="E35" s="8">
        <v>11</v>
      </c>
      <c r="F35" s="8">
        <f t="shared" si="1"/>
        <v>3.235753258537674</v>
      </c>
      <c r="G35" s="8">
        <v>0</v>
      </c>
      <c r="H35" s="8">
        <f t="shared" si="7"/>
        <v>3.235753258537674</v>
      </c>
      <c r="I35" s="8">
        <v>34</v>
      </c>
      <c r="J35" s="9">
        <f t="shared" si="2"/>
        <v>41.26</v>
      </c>
      <c r="K35" s="8">
        <f t="shared" si="8"/>
        <v>2.1355971506348648</v>
      </c>
      <c r="L35" s="10">
        <f t="shared" si="3"/>
        <v>0.09361521756207626</v>
      </c>
      <c r="M35" s="8">
        <f t="shared" si="4"/>
        <v>2.653944610276081</v>
      </c>
      <c r="N35" s="8">
        <v>16</v>
      </c>
      <c r="O35" s="8">
        <v>4.2</v>
      </c>
      <c r="P35" s="8">
        <f t="shared" si="5"/>
        <v>10.110265182004117</v>
      </c>
      <c r="Q35" s="15">
        <f t="shared" si="6"/>
        <v>0.6318915738752573</v>
      </c>
      <c r="R35" s="6"/>
      <c r="S35" s="6"/>
      <c r="T35" s="6"/>
      <c r="U35" s="6"/>
    </row>
    <row r="36" spans="1:21" ht="12" customHeight="1">
      <c r="A36" s="7">
        <v>1999</v>
      </c>
      <c r="B36" s="8">
        <f>'[1]SweetenersPerCap'!G41</f>
        <v>3.496016603092386</v>
      </c>
      <c r="C36" s="8">
        <v>0</v>
      </c>
      <c r="D36" s="8">
        <f t="shared" si="0"/>
        <v>3.496016603092386</v>
      </c>
      <c r="E36" s="8">
        <v>11</v>
      </c>
      <c r="F36" s="8">
        <f t="shared" si="1"/>
        <v>3.1114547767522236</v>
      </c>
      <c r="G36" s="8">
        <v>0</v>
      </c>
      <c r="H36" s="8">
        <f t="shared" si="7"/>
        <v>3.1114547767522236</v>
      </c>
      <c r="I36" s="8">
        <v>34</v>
      </c>
      <c r="J36" s="9">
        <f t="shared" si="2"/>
        <v>41.26</v>
      </c>
      <c r="K36" s="8">
        <f t="shared" si="8"/>
        <v>2.0535601526564675</v>
      </c>
      <c r="L36" s="10">
        <f t="shared" si="3"/>
        <v>0.09001907518494104</v>
      </c>
      <c r="M36" s="8">
        <f t="shared" si="4"/>
        <v>2.551995771955486</v>
      </c>
      <c r="N36" s="8">
        <v>16</v>
      </c>
      <c r="O36" s="8">
        <v>4.2</v>
      </c>
      <c r="P36" s="8">
        <f t="shared" si="5"/>
        <v>9.721888655068518</v>
      </c>
      <c r="Q36" s="15">
        <f t="shared" si="6"/>
        <v>0.6076180409417824</v>
      </c>
      <c r="R36" s="6"/>
      <c r="S36" s="6"/>
      <c r="T36" s="6"/>
      <c r="U36" s="6"/>
    </row>
    <row r="37" spans="1:21" ht="12" customHeight="1">
      <c r="A37" s="7">
        <v>2000</v>
      </c>
      <c r="B37" s="8">
        <f>'[1]SweetenersPerCap'!G42</f>
        <v>3.3695704139603024</v>
      </c>
      <c r="C37" s="8">
        <v>0</v>
      </c>
      <c r="D37" s="8">
        <f t="shared" si="0"/>
        <v>3.3695704139603024</v>
      </c>
      <c r="E37" s="8">
        <v>11</v>
      </c>
      <c r="F37" s="8">
        <f t="shared" si="1"/>
        <v>2.998917668424669</v>
      </c>
      <c r="G37" s="8">
        <v>0</v>
      </c>
      <c r="H37" s="8">
        <f t="shared" si="7"/>
        <v>2.998917668424669</v>
      </c>
      <c r="I37" s="8">
        <v>34</v>
      </c>
      <c r="J37" s="9">
        <f t="shared" si="2"/>
        <v>41.26</v>
      </c>
      <c r="K37" s="8">
        <f t="shared" si="8"/>
        <v>1.9792856611602816</v>
      </c>
      <c r="L37" s="10">
        <f t="shared" si="3"/>
        <v>0.08676320706456028</v>
      </c>
      <c r="M37" s="8">
        <f t="shared" si="4"/>
        <v>2.459693538676752</v>
      </c>
      <c r="N37" s="8">
        <v>16</v>
      </c>
      <c r="O37" s="8">
        <v>4.2</v>
      </c>
      <c r="P37" s="8">
        <f t="shared" si="5"/>
        <v>9.370261099720958</v>
      </c>
      <c r="Q37" s="15">
        <f t="shared" si="6"/>
        <v>0.5856413187325599</v>
      </c>
      <c r="R37" s="6"/>
      <c r="S37" s="6"/>
      <c r="T37" s="6"/>
      <c r="U37" s="6"/>
    </row>
    <row r="38" spans="1:21" ht="12" customHeight="1">
      <c r="A38" s="11">
        <v>2001</v>
      </c>
      <c r="B38" s="33">
        <f>'[1]SweetenersPerCap'!G43</f>
        <v>3.290723650608788</v>
      </c>
      <c r="C38" s="12">
        <v>0</v>
      </c>
      <c r="D38" s="12">
        <f t="shared" si="0"/>
        <v>3.290723650608788</v>
      </c>
      <c r="E38" s="12">
        <v>11</v>
      </c>
      <c r="F38" s="12">
        <f t="shared" si="1"/>
        <v>2.9287440490418213</v>
      </c>
      <c r="G38" s="12">
        <v>0</v>
      </c>
      <c r="H38" s="33">
        <f t="shared" si="7"/>
        <v>2.9287440490418213</v>
      </c>
      <c r="I38" s="33">
        <v>34</v>
      </c>
      <c r="J38" s="13">
        <f t="shared" si="2"/>
        <v>41.260000000000005</v>
      </c>
      <c r="K38" s="33">
        <f t="shared" si="8"/>
        <v>1.932971072367602</v>
      </c>
      <c r="L38" s="14">
        <f t="shared" si="3"/>
        <v>0.08473297851474419</v>
      </c>
      <c r="M38" s="12">
        <f t="shared" si="4"/>
        <v>2.4021375744037403</v>
      </c>
      <c r="N38" s="12">
        <v>16</v>
      </c>
      <c r="O38" s="12">
        <v>4.2</v>
      </c>
      <c r="P38" s="12">
        <f t="shared" si="5"/>
        <v>9.15100028344282</v>
      </c>
      <c r="Q38" s="16">
        <f t="shared" si="6"/>
        <v>0.5719375177151762</v>
      </c>
      <c r="R38" s="6"/>
      <c r="S38" s="6"/>
      <c r="T38" s="6"/>
      <c r="U38" s="6"/>
    </row>
    <row r="39" spans="1:21" ht="12" customHeight="1">
      <c r="A39" s="11">
        <v>2002</v>
      </c>
      <c r="B39" s="33">
        <f>'[1]SweetenersPerCap'!G44</f>
        <v>3.2826711353373477</v>
      </c>
      <c r="C39" s="12">
        <v>0</v>
      </c>
      <c r="D39" s="12">
        <f t="shared" si="0"/>
        <v>3.2826711353373477</v>
      </c>
      <c r="E39" s="12">
        <v>11</v>
      </c>
      <c r="F39" s="12">
        <f t="shared" si="1"/>
        <v>2.9215773104502394</v>
      </c>
      <c r="G39" s="12">
        <v>0</v>
      </c>
      <c r="H39" s="33">
        <f t="shared" si="7"/>
        <v>2.9215773104502394</v>
      </c>
      <c r="I39" s="33">
        <v>34</v>
      </c>
      <c r="J39" s="13">
        <f t="shared" si="2"/>
        <v>41.26</v>
      </c>
      <c r="K39" s="33">
        <f t="shared" si="8"/>
        <v>1.928241024897158</v>
      </c>
      <c r="L39" s="14">
        <f t="shared" si="3"/>
        <v>0.0845256339680946</v>
      </c>
      <c r="M39" s="12">
        <f t="shared" si="4"/>
        <v>2.3962594601784977</v>
      </c>
      <c r="N39" s="12">
        <v>16</v>
      </c>
      <c r="O39" s="12">
        <v>4.2</v>
      </c>
      <c r="P39" s="12">
        <f t="shared" si="5"/>
        <v>9.128607467346658</v>
      </c>
      <c r="Q39" s="16">
        <f t="shared" si="6"/>
        <v>0.5705379667091661</v>
      </c>
      <c r="R39" s="6"/>
      <c r="S39" s="6"/>
      <c r="T39" s="6"/>
      <c r="U39" s="6"/>
    </row>
    <row r="40" spans="1:21" ht="12" customHeight="1">
      <c r="A40" s="11">
        <v>2003</v>
      </c>
      <c r="B40" s="33">
        <f>'[1]SweetenersPerCap'!G45</f>
        <v>3.086430379979957</v>
      </c>
      <c r="C40" s="12">
        <v>0</v>
      </c>
      <c r="D40" s="12">
        <f t="shared" si="0"/>
        <v>3.086430379979957</v>
      </c>
      <c r="E40" s="12">
        <v>11</v>
      </c>
      <c r="F40" s="12">
        <f t="shared" si="1"/>
        <v>2.7469230381821617</v>
      </c>
      <c r="G40" s="12">
        <v>0</v>
      </c>
      <c r="H40" s="33">
        <f t="shared" si="7"/>
        <v>2.7469230381821617</v>
      </c>
      <c r="I40" s="33">
        <v>34</v>
      </c>
      <c r="J40" s="13">
        <f t="shared" si="2"/>
        <v>41.26</v>
      </c>
      <c r="K40" s="33">
        <f t="shared" si="8"/>
        <v>1.8129692052002269</v>
      </c>
      <c r="L40" s="14">
        <f t="shared" si="3"/>
        <v>0.07947262269370857</v>
      </c>
      <c r="M40" s="12">
        <f t="shared" si="4"/>
        <v>2.253009117055291</v>
      </c>
      <c r="N40" s="12">
        <v>16</v>
      </c>
      <c r="O40" s="12">
        <v>4.2</v>
      </c>
      <c r="P40" s="12">
        <f t="shared" si="5"/>
        <v>8.582891874496346</v>
      </c>
      <c r="Q40" s="16">
        <f t="shared" si="6"/>
        <v>0.5364307421560216</v>
      </c>
      <c r="R40" s="6"/>
      <c r="S40" s="6"/>
      <c r="T40" s="6"/>
      <c r="U40" s="6"/>
    </row>
    <row r="41" spans="1:21" ht="12" customHeight="1">
      <c r="A41" s="11">
        <v>2004</v>
      </c>
      <c r="B41" s="33">
        <f>'[1]SweetenersPerCap'!G46</f>
        <v>3.3156366926782384</v>
      </c>
      <c r="C41" s="12">
        <v>0</v>
      </c>
      <c r="D41" s="12">
        <f t="shared" si="0"/>
        <v>3.3156366926782384</v>
      </c>
      <c r="E41" s="12">
        <v>11</v>
      </c>
      <c r="F41" s="12">
        <f t="shared" si="1"/>
        <v>2.950916656483632</v>
      </c>
      <c r="G41" s="12">
        <v>0</v>
      </c>
      <c r="H41" s="33">
        <f t="shared" si="7"/>
        <v>2.950916656483632</v>
      </c>
      <c r="I41" s="33">
        <v>34</v>
      </c>
      <c r="J41" s="13">
        <f t="shared" si="2"/>
        <v>41.26</v>
      </c>
      <c r="K41" s="33">
        <f t="shared" si="8"/>
        <v>1.9476049932791972</v>
      </c>
      <c r="L41" s="14">
        <f t="shared" si="3"/>
        <v>0.08537446545881412</v>
      </c>
      <c r="M41" s="12">
        <f t="shared" si="4"/>
        <v>2.4203234085246508</v>
      </c>
      <c r="N41" s="12">
        <v>16</v>
      </c>
      <c r="O41" s="12">
        <v>4.2</v>
      </c>
      <c r="P41" s="12">
        <f t="shared" si="5"/>
        <v>9.220279651522478</v>
      </c>
      <c r="Q41" s="16">
        <f t="shared" si="6"/>
        <v>0.5762674782201549</v>
      </c>
      <c r="R41" s="6"/>
      <c r="S41" s="6"/>
      <c r="T41" s="6"/>
      <c r="U41" s="6"/>
    </row>
    <row r="42" spans="1:21" ht="12" customHeight="1">
      <c r="A42" s="11">
        <v>2005</v>
      </c>
      <c r="B42" s="33">
        <f>'[1]SweetenersPerCap'!G47</f>
        <v>3.246217617184015</v>
      </c>
      <c r="C42" s="12">
        <v>0</v>
      </c>
      <c r="D42" s="12">
        <f t="shared" si="0"/>
        <v>3.246217617184015</v>
      </c>
      <c r="E42" s="12">
        <v>11</v>
      </c>
      <c r="F42" s="12">
        <f t="shared" si="1"/>
        <v>2.8891336792937734</v>
      </c>
      <c r="G42" s="12">
        <v>0</v>
      </c>
      <c r="H42" s="33">
        <f t="shared" si="7"/>
        <v>2.8891336792937734</v>
      </c>
      <c r="I42" s="33">
        <v>34</v>
      </c>
      <c r="J42" s="13">
        <f t="shared" si="2"/>
        <v>41.26</v>
      </c>
      <c r="K42" s="33">
        <f t="shared" si="8"/>
        <v>1.9068282283338904</v>
      </c>
      <c r="L42" s="14">
        <f t="shared" si="3"/>
        <v>0.08358699083107465</v>
      </c>
      <c r="M42" s="12">
        <f t="shared" si="4"/>
        <v>2.369649396565551</v>
      </c>
      <c r="N42" s="12">
        <v>16</v>
      </c>
      <c r="O42" s="12">
        <v>4.2</v>
      </c>
      <c r="P42" s="12">
        <f t="shared" si="5"/>
        <v>9.027235796440193</v>
      </c>
      <c r="Q42" s="16">
        <f t="shared" si="6"/>
        <v>0.5642022372775121</v>
      </c>
      <c r="R42" s="6"/>
      <c r="S42" s="6"/>
      <c r="T42" s="6"/>
      <c r="U42" s="6"/>
    </row>
    <row r="43" spans="1:21" ht="12" customHeight="1">
      <c r="A43" s="7">
        <v>2006</v>
      </c>
      <c r="B43" s="8">
        <f>'[1]SweetenersPerCap'!G48</f>
        <v>3.098389319571422</v>
      </c>
      <c r="C43" s="8">
        <v>0</v>
      </c>
      <c r="D43" s="8">
        <f t="shared" si="0"/>
        <v>3.098389319571422</v>
      </c>
      <c r="E43" s="8">
        <v>11</v>
      </c>
      <c r="F43" s="8">
        <f t="shared" si="1"/>
        <v>2.7575664944185654</v>
      </c>
      <c r="G43" s="8">
        <v>0</v>
      </c>
      <c r="H43" s="8">
        <f t="shared" si="7"/>
        <v>2.7575664944185654</v>
      </c>
      <c r="I43" s="8">
        <v>34</v>
      </c>
      <c r="J43" s="9">
        <f t="shared" si="2"/>
        <v>41.260000000000005</v>
      </c>
      <c r="K43" s="8">
        <f t="shared" si="8"/>
        <v>1.819993886316253</v>
      </c>
      <c r="L43" s="10">
        <f t="shared" si="3"/>
        <v>0.07978055392071245</v>
      </c>
      <c r="M43" s="8">
        <f t="shared" si="4"/>
        <v>2.2617388133752376</v>
      </c>
      <c r="N43" s="8">
        <v>16</v>
      </c>
      <c r="O43" s="8">
        <v>4.2</v>
      </c>
      <c r="P43" s="8">
        <f t="shared" si="5"/>
        <v>8.616147860477096</v>
      </c>
      <c r="Q43" s="15">
        <f t="shared" si="6"/>
        <v>0.5385092412798185</v>
      </c>
      <c r="R43" s="6"/>
      <c r="S43" s="6"/>
      <c r="T43" s="6"/>
      <c r="U43" s="6"/>
    </row>
    <row r="44" spans="1:21" ht="12" customHeight="1">
      <c r="A44" s="7">
        <v>2007</v>
      </c>
      <c r="B44" s="8">
        <f>'[1]SweetenersPerCap'!G49</f>
        <v>2.9690473076959263</v>
      </c>
      <c r="C44" s="8">
        <v>0</v>
      </c>
      <c r="D44" s="8">
        <f t="shared" si="0"/>
        <v>2.9690473076959263</v>
      </c>
      <c r="E44" s="8">
        <v>11</v>
      </c>
      <c r="F44" s="8">
        <f t="shared" si="1"/>
        <v>2.6424521038493745</v>
      </c>
      <c r="G44" s="8">
        <v>0</v>
      </c>
      <c r="H44" s="8">
        <f t="shared" si="7"/>
        <v>2.6424521038493745</v>
      </c>
      <c r="I44" s="8">
        <v>34</v>
      </c>
      <c r="J44" s="9">
        <f t="shared" si="2"/>
        <v>41.26</v>
      </c>
      <c r="K44" s="8">
        <f t="shared" si="8"/>
        <v>1.7440183885405873</v>
      </c>
      <c r="L44" s="10">
        <f t="shared" si="3"/>
        <v>0.07645012114150519</v>
      </c>
      <c r="M44" s="8">
        <f t="shared" si="4"/>
        <v>2.1673227093011014</v>
      </c>
      <c r="N44" s="8">
        <v>16</v>
      </c>
      <c r="O44" s="8">
        <v>4.2</v>
      </c>
      <c r="P44" s="8">
        <f t="shared" si="5"/>
        <v>8.256467464004196</v>
      </c>
      <c r="Q44" s="15">
        <f t="shared" si="6"/>
        <v>0.5160292165002622</v>
      </c>
      <c r="R44" s="6"/>
      <c r="S44" s="6"/>
      <c r="T44" s="6"/>
      <c r="U44" s="6"/>
    </row>
    <row r="45" spans="1:21" ht="12" customHeight="1">
      <c r="A45" s="7">
        <v>2008</v>
      </c>
      <c r="B45" s="8">
        <f>'[1]SweetenersPerCap'!G50</f>
        <v>2.7505060588692714</v>
      </c>
      <c r="C45" s="8">
        <v>0</v>
      </c>
      <c r="D45" s="8">
        <f t="shared" si="0"/>
        <v>2.7505060588692714</v>
      </c>
      <c r="E45" s="8">
        <v>11</v>
      </c>
      <c r="F45" s="8">
        <f t="shared" si="1"/>
        <v>2.4479503923936514</v>
      </c>
      <c r="G45" s="8">
        <v>0</v>
      </c>
      <c r="H45" s="8">
        <f t="shared" si="7"/>
        <v>2.4479503923936514</v>
      </c>
      <c r="I45" s="8">
        <v>34</v>
      </c>
      <c r="J45" s="9">
        <f t="shared" si="2"/>
        <v>41.26</v>
      </c>
      <c r="K45" s="8">
        <f t="shared" si="8"/>
        <v>1.61564725897981</v>
      </c>
      <c r="L45" s="10">
        <f t="shared" si="3"/>
        <v>0.07082289354432045</v>
      </c>
      <c r="M45" s="8">
        <f t="shared" si="4"/>
        <v>2.0077936205347124</v>
      </c>
      <c r="N45" s="8">
        <v>16</v>
      </c>
      <c r="O45" s="8">
        <v>4.2</v>
      </c>
      <c r="P45" s="8">
        <f t="shared" si="5"/>
        <v>7.6487376020369995</v>
      </c>
      <c r="Q45" s="15">
        <f t="shared" si="6"/>
        <v>0.47804610012731247</v>
      </c>
      <c r="R45" s="6"/>
      <c r="S45" s="6"/>
      <c r="T45" s="6"/>
      <c r="U45" s="6"/>
    </row>
    <row r="46" spans="1:21" ht="12" customHeight="1">
      <c r="A46" s="7">
        <v>2009</v>
      </c>
      <c r="B46" s="8">
        <f>'[1]SweetenersPerCap'!G51</f>
        <v>2.7120093938684944</v>
      </c>
      <c r="C46" s="8">
        <v>0</v>
      </c>
      <c r="D46" s="8">
        <f t="shared" si="0"/>
        <v>2.7120093938684944</v>
      </c>
      <c r="E46" s="8">
        <v>11</v>
      </c>
      <c r="F46" s="8">
        <f t="shared" si="1"/>
        <v>2.41368836054296</v>
      </c>
      <c r="G46" s="8">
        <v>0</v>
      </c>
      <c r="H46" s="8">
        <f t="shared" si="7"/>
        <v>2.41368836054296</v>
      </c>
      <c r="I46" s="8">
        <v>34</v>
      </c>
      <c r="J46" s="9">
        <f t="shared" si="2"/>
        <v>41.260000000000005</v>
      </c>
      <c r="K46" s="8">
        <f t="shared" si="8"/>
        <v>1.5930343179583535</v>
      </c>
      <c r="L46" s="10">
        <f t="shared" si="3"/>
        <v>0.0698316413351607</v>
      </c>
      <c r="M46" s="8">
        <f t="shared" si="4"/>
        <v>1.9796921160311383</v>
      </c>
      <c r="N46" s="8">
        <v>16</v>
      </c>
      <c r="O46" s="8">
        <v>4.2</v>
      </c>
      <c r="P46" s="8">
        <f t="shared" si="5"/>
        <v>7.541684251547193</v>
      </c>
      <c r="Q46" s="15">
        <f t="shared" si="6"/>
        <v>0.47135526572169956</v>
      </c>
      <c r="R46" s="6"/>
      <c r="S46" s="6"/>
      <c r="T46" s="6"/>
      <c r="U46" s="6"/>
    </row>
    <row r="47" spans="1:17" ht="12" customHeight="1">
      <c r="A47" s="7">
        <v>2010</v>
      </c>
      <c r="B47" s="8">
        <f>'[1]SweetenersPerCap'!G52</f>
        <v>2.9074357457650777</v>
      </c>
      <c r="C47" s="8">
        <v>0</v>
      </c>
      <c r="D47" s="8">
        <f t="shared" si="0"/>
        <v>2.9074357457650777</v>
      </c>
      <c r="E47" s="8">
        <v>11</v>
      </c>
      <c r="F47" s="8">
        <f t="shared" si="1"/>
        <v>2.587617813730919</v>
      </c>
      <c r="G47" s="8">
        <v>0</v>
      </c>
      <c r="H47" s="8">
        <f t="shared" si="7"/>
        <v>2.587617813730919</v>
      </c>
      <c r="I47" s="8">
        <v>34</v>
      </c>
      <c r="J47" s="9">
        <f t="shared" si="2"/>
        <v>41.260000000000005</v>
      </c>
      <c r="K47" s="8">
        <f t="shared" si="8"/>
        <v>1.7078277570624065</v>
      </c>
      <c r="L47" s="10">
        <f t="shared" si="3"/>
        <v>0.07486368250136577</v>
      </c>
      <c r="M47" s="8">
        <f t="shared" si="4"/>
        <v>2.1223479670724688</v>
      </c>
      <c r="N47" s="8">
        <v>16</v>
      </c>
      <c r="O47" s="8">
        <v>4.2</v>
      </c>
      <c r="P47" s="8">
        <f t="shared" si="5"/>
        <v>8.085135112657024</v>
      </c>
      <c r="Q47" s="15">
        <f t="shared" si="6"/>
        <v>0.505320944541064</v>
      </c>
    </row>
    <row r="48" spans="1:17" ht="12" customHeight="1">
      <c r="A48" s="11">
        <v>2011</v>
      </c>
      <c r="B48" s="33">
        <f>'[1]SweetenersPerCap'!G53</f>
        <v>2.8592263587634767</v>
      </c>
      <c r="C48" s="12">
        <v>0</v>
      </c>
      <c r="D48" s="12">
        <f t="shared" si="0"/>
        <v>2.8592263587634767</v>
      </c>
      <c r="E48" s="12">
        <v>11</v>
      </c>
      <c r="F48" s="12">
        <f t="shared" si="1"/>
        <v>2.5447114592994944</v>
      </c>
      <c r="G48" s="12">
        <v>0</v>
      </c>
      <c r="H48" s="33">
        <f t="shared" si="7"/>
        <v>2.5447114592994944</v>
      </c>
      <c r="I48" s="33">
        <v>34</v>
      </c>
      <c r="J48" s="13">
        <f t="shared" si="2"/>
        <v>41.26</v>
      </c>
      <c r="K48" s="33">
        <f t="shared" si="8"/>
        <v>1.6795095631376662</v>
      </c>
      <c r="L48" s="14">
        <f t="shared" si="3"/>
        <v>0.07362233701425386</v>
      </c>
      <c r="M48" s="12">
        <f t="shared" si="4"/>
        <v>2.08715644318559</v>
      </c>
      <c r="N48" s="12">
        <v>16</v>
      </c>
      <c r="O48" s="12">
        <v>4.2</v>
      </c>
      <c r="P48" s="12">
        <f t="shared" si="5"/>
        <v>7.951072164516532</v>
      </c>
      <c r="Q48" s="16">
        <f t="shared" si="6"/>
        <v>0.49694201028228324</v>
      </c>
    </row>
    <row r="49" spans="1:17" ht="12" customHeight="1">
      <c r="A49" s="32">
        <v>2012</v>
      </c>
      <c r="B49" s="33">
        <f>'[1]SweetenersPerCap'!G54</f>
        <v>2.676476671207229</v>
      </c>
      <c r="C49" s="33">
        <v>0</v>
      </c>
      <c r="D49" s="33">
        <f aca="true" t="shared" si="9" ref="D49:D56">+B49-B49*(C49/100)</f>
        <v>2.676476671207229</v>
      </c>
      <c r="E49" s="33">
        <v>11</v>
      </c>
      <c r="F49" s="33">
        <f aca="true" t="shared" si="10" ref="F49:F56">+(D49-D49*(E49)/100)</f>
        <v>2.3820642373744336</v>
      </c>
      <c r="G49" s="33">
        <v>0</v>
      </c>
      <c r="H49" s="33">
        <f t="shared" si="7"/>
        <v>2.3820642373744336</v>
      </c>
      <c r="I49" s="33">
        <v>34</v>
      </c>
      <c r="J49" s="13">
        <f aca="true" t="shared" si="11" ref="J49:J56">100-(K49/B49*100)</f>
        <v>41.260000000000005</v>
      </c>
      <c r="K49" s="33">
        <f t="shared" si="8"/>
        <v>1.572162396667126</v>
      </c>
      <c r="L49" s="14">
        <f aca="true" t="shared" si="12" ref="L49:L56">+(K49/365)*16</f>
        <v>0.0689167077991069</v>
      </c>
      <c r="M49" s="33">
        <f aca="true" t="shared" si="13" ref="M49:M56">+L49*28.3495</f>
        <v>1.953754207750781</v>
      </c>
      <c r="N49" s="33">
        <v>16</v>
      </c>
      <c r="O49" s="33">
        <v>4.2</v>
      </c>
      <c r="P49" s="33">
        <f aca="true" t="shared" si="14" ref="P49:P56">+Q49*N49</f>
        <v>7.442873172383927</v>
      </c>
      <c r="Q49" s="16">
        <f aca="true" t="shared" si="15" ref="Q49:Q56">+M49/O49</f>
        <v>0.46517957327399545</v>
      </c>
    </row>
    <row r="50" spans="1:17" ht="12" customHeight="1">
      <c r="A50" s="32">
        <v>2013</v>
      </c>
      <c r="B50" s="33">
        <f>'[1]SweetenersPerCap'!G55</f>
        <v>2.6238094905764267</v>
      </c>
      <c r="C50" s="33">
        <v>0</v>
      </c>
      <c r="D50" s="33">
        <f t="shared" si="9"/>
        <v>2.6238094905764267</v>
      </c>
      <c r="E50" s="33">
        <v>11</v>
      </c>
      <c r="F50" s="33">
        <f t="shared" si="10"/>
        <v>2.3351904466130198</v>
      </c>
      <c r="G50" s="33">
        <v>0</v>
      </c>
      <c r="H50" s="33">
        <f t="shared" si="7"/>
        <v>2.3351904466130198</v>
      </c>
      <c r="I50" s="33">
        <v>34</v>
      </c>
      <c r="J50" s="13">
        <f t="shared" si="11"/>
        <v>41.26</v>
      </c>
      <c r="K50" s="33">
        <f t="shared" si="8"/>
        <v>1.541225694764593</v>
      </c>
      <c r="L50" s="14">
        <f t="shared" si="12"/>
        <v>0.0675605784006397</v>
      </c>
      <c r="M50" s="33">
        <f t="shared" si="13"/>
        <v>1.915308617368935</v>
      </c>
      <c r="N50" s="33">
        <v>16</v>
      </c>
      <c r="O50" s="33">
        <v>4.2</v>
      </c>
      <c r="P50" s="33">
        <f t="shared" si="14"/>
        <v>7.2964137804530855</v>
      </c>
      <c r="Q50" s="16">
        <f t="shared" si="15"/>
        <v>0.45602586127831785</v>
      </c>
    </row>
    <row r="51" spans="1:17" ht="12" customHeight="1">
      <c r="A51" s="32">
        <v>2014</v>
      </c>
      <c r="B51" s="33">
        <f>'[1]SweetenersPerCap'!G56</f>
        <v>2.9661834773270463</v>
      </c>
      <c r="C51" s="33">
        <v>0</v>
      </c>
      <c r="D51" s="33">
        <f t="shared" si="9"/>
        <v>2.9661834773270463</v>
      </c>
      <c r="E51" s="33">
        <v>11</v>
      </c>
      <c r="F51" s="33">
        <f t="shared" si="10"/>
        <v>2.6399032948210714</v>
      </c>
      <c r="G51" s="33">
        <v>0</v>
      </c>
      <c r="H51" s="33">
        <f t="shared" si="7"/>
        <v>2.6399032948210714</v>
      </c>
      <c r="I51" s="33">
        <v>34</v>
      </c>
      <c r="J51" s="13">
        <f t="shared" si="11"/>
        <v>41.26</v>
      </c>
      <c r="K51" s="33">
        <f t="shared" si="8"/>
        <v>1.742336174581907</v>
      </c>
      <c r="L51" s="14">
        <f t="shared" si="12"/>
        <v>0.07637638025564523</v>
      </c>
      <c r="M51" s="33">
        <f t="shared" si="13"/>
        <v>2.1652321920574145</v>
      </c>
      <c r="N51" s="33">
        <v>16</v>
      </c>
      <c r="O51" s="33">
        <v>4.2</v>
      </c>
      <c r="P51" s="33">
        <f t="shared" si="14"/>
        <v>8.24850358879015</v>
      </c>
      <c r="Q51" s="16">
        <f t="shared" si="15"/>
        <v>0.5155314742993844</v>
      </c>
    </row>
    <row r="52" spans="1:17" ht="12" customHeight="1">
      <c r="A52" s="37">
        <v>2015</v>
      </c>
      <c r="B52" s="33">
        <f>'[1]SweetenersPerCap'!G57</f>
        <v>2.964378779345804</v>
      </c>
      <c r="C52" s="38">
        <v>0</v>
      </c>
      <c r="D52" s="38">
        <f t="shared" si="9"/>
        <v>2.964378779345804</v>
      </c>
      <c r="E52" s="38">
        <v>11</v>
      </c>
      <c r="F52" s="38">
        <f t="shared" si="10"/>
        <v>2.6382971136177655</v>
      </c>
      <c r="G52" s="38">
        <v>0</v>
      </c>
      <c r="H52" s="33">
        <f t="shared" si="7"/>
        <v>2.6382971136177655</v>
      </c>
      <c r="I52" s="38">
        <v>34</v>
      </c>
      <c r="J52" s="39">
        <f t="shared" si="11"/>
        <v>41.26</v>
      </c>
      <c r="K52" s="33">
        <f t="shared" si="8"/>
        <v>1.7412760949877253</v>
      </c>
      <c r="L52" s="40">
        <f t="shared" si="12"/>
        <v>0.07632991101316056</v>
      </c>
      <c r="M52" s="38">
        <f t="shared" si="13"/>
        <v>2.163914812267595</v>
      </c>
      <c r="N52" s="38">
        <v>16</v>
      </c>
      <c r="O52" s="38">
        <v>4.2</v>
      </c>
      <c r="P52" s="38">
        <f t="shared" si="14"/>
        <v>8.243484999114647</v>
      </c>
      <c r="Q52" s="45">
        <f t="shared" si="15"/>
        <v>0.5152178124446655</v>
      </c>
    </row>
    <row r="53" spans="1:17" ht="12" customHeight="1">
      <c r="A53" s="50">
        <v>2016</v>
      </c>
      <c r="B53" s="56">
        <f>'[1]SweetenersPerCap'!G58</f>
        <v>2.7424409793305173</v>
      </c>
      <c r="C53" s="51">
        <v>0</v>
      </c>
      <c r="D53" s="51">
        <f t="shared" si="9"/>
        <v>2.7424409793305173</v>
      </c>
      <c r="E53" s="51">
        <v>11</v>
      </c>
      <c r="F53" s="51">
        <f t="shared" si="10"/>
        <v>2.4407724716041606</v>
      </c>
      <c r="G53" s="51">
        <v>0</v>
      </c>
      <c r="H53" s="8">
        <f t="shared" si="7"/>
        <v>2.4407724716041606</v>
      </c>
      <c r="I53" s="51">
        <v>34</v>
      </c>
      <c r="J53" s="52">
        <f t="shared" si="11"/>
        <v>41.260000000000005</v>
      </c>
      <c r="K53" s="8">
        <f t="shared" si="8"/>
        <v>1.6109098312587458</v>
      </c>
      <c r="L53" s="53">
        <f t="shared" si="12"/>
        <v>0.07061522547983543</v>
      </c>
      <c r="M53" s="51">
        <f t="shared" si="13"/>
        <v>2.0019063347405943</v>
      </c>
      <c r="N53" s="51">
        <v>16</v>
      </c>
      <c r="O53" s="51">
        <v>4.2</v>
      </c>
      <c r="P53" s="51">
        <f t="shared" si="14"/>
        <v>7.626309846630835</v>
      </c>
      <c r="Q53" s="54">
        <f t="shared" si="15"/>
        <v>0.4766443654144272</v>
      </c>
    </row>
    <row r="54" spans="1:17" ht="12" customHeight="1">
      <c r="A54" s="57">
        <v>2017</v>
      </c>
      <c r="B54" s="56">
        <f>'[1]SweetenersPerCap'!G59</f>
        <v>2.968534714254923</v>
      </c>
      <c r="C54" s="59">
        <v>0</v>
      </c>
      <c r="D54" s="59">
        <f t="shared" si="9"/>
        <v>2.968534714254923</v>
      </c>
      <c r="E54" s="59">
        <v>11</v>
      </c>
      <c r="F54" s="59">
        <f t="shared" si="10"/>
        <v>2.6419958956868816</v>
      </c>
      <c r="G54" s="59">
        <v>0</v>
      </c>
      <c r="H54" s="60">
        <f>F54-(F54*G54/100)</f>
        <v>2.6419958956868816</v>
      </c>
      <c r="I54" s="59">
        <v>34</v>
      </c>
      <c r="J54" s="61">
        <f t="shared" si="11"/>
        <v>41.26</v>
      </c>
      <c r="K54" s="60">
        <f>+H54-H54*I54/100</f>
        <v>1.7437172911533418</v>
      </c>
      <c r="L54" s="62">
        <f t="shared" si="12"/>
        <v>0.07643692235192731</v>
      </c>
      <c r="M54" s="59">
        <f t="shared" si="13"/>
        <v>2.1669485302159632</v>
      </c>
      <c r="N54" s="59">
        <v>16</v>
      </c>
      <c r="O54" s="59">
        <v>4.2</v>
      </c>
      <c r="P54" s="59">
        <f t="shared" si="14"/>
        <v>8.255042019870336</v>
      </c>
      <c r="Q54" s="69">
        <f t="shared" si="15"/>
        <v>0.515940126241896</v>
      </c>
    </row>
    <row r="55" spans="1:17" ht="12" customHeight="1">
      <c r="A55" s="50">
        <v>2018</v>
      </c>
      <c r="B55" s="56">
        <f>'[1]SweetenersPerCap'!G60</f>
        <v>2.946825926332286</v>
      </c>
      <c r="C55" s="51">
        <v>0</v>
      </c>
      <c r="D55" s="51">
        <f t="shared" si="9"/>
        <v>2.946825926332286</v>
      </c>
      <c r="E55" s="51">
        <v>11</v>
      </c>
      <c r="F55" s="51">
        <f t="shared" si="10"/>
        <v>2.6226750744357346</v>
      </c>
      <c r="G55" s="51">
        <v>0</v>
      </c>
      <c r="H55" s="8">
        <f>F55-(F55*G55/100)</f>
        <v>2.6226750744357346</v>
      </c>
      <c r="I55" s="51">
        <v>34</v>
      </c>
      <c r="J55" s="52">
        <f t="shared" si="11"/>
        <v>41.26</v>
      </c>
      <c r="K55" s="8">
        <f>+H55-H55*I55/100</f>
        <v>1.7309655491275848</v>
      </c>
      <c r="L55" s="53">
        <f t="shared" si="12"/>
        <v>0.07587794187956536</v>
      </c>
      <c r="M55" s="51">
        <f t="shared" si="13"/>
        <v>2.151101713314738</v>
      </c>
      <c r="N55" s="51">
        <v>16</v>
      </c>
      <c r="O55" s="51">
        <v>4.2</v>
      </c>
      <c r="P55" s="51">
        <f t="shared" si="14"/>
        <v>8.194673193579954</v>
      </c>
      <c r="Q55" s="54">
        <f t="shared" si="15"/>
        <v>0.5121670745987471</v>
      </c>
    </row>
    <row r="56" spans="1:17" ht="12" customHeight="1" thickBot="1">
      <c r="A56" s="63">
        <v>2019</v>
      </c>
      <c r="B56" s="56">
        <f>'[1]SweetenersPerCap'!G61</f>
        <v>2.8708589609299064</v>
      </c>
      <c r="C56" s="65">
        <v>0</v>
      </c>
      <c r="D56" s="65">
        <f t="shared" si="9"/>
        <v>2.8708589609299064</v>
      </c>
      <c r="E56" s="65">
        <v>11</v>
      </c>
      <c r="F56" s="65">
        <f t="shared" si="10"/>
        <v>2.5550644752276166</v>
      </c>
      <c r="G56" s="65">
        <v>0</v>
      </c>
      <c r="H56" s="66">
        <f>F56-(F56*G56/100)</f>
        <v>2.5550644752276166</v>
      </c>
      <c r="I56" s="65">
        <v>34</v>
      </c>
      <c r="J56" s="67">
        <f t="shared" si="11"/>
        <v>41.260000000000005</v>
      </c>
      <c r="K56" s="66">
        <f>+H56-H56*I56/100</f>
        <v>1.6863425536502268</v>
      </c>
      <c r="L56" s="68">
        <f t="shared" si="12"/>
        <v>0.07392186536548939</v>
      </c>
      <c r="M56" s="65">
        <f t="shared" si="13"/>
        <v>2.0956479221789412</v>
      </c>
      <c r="N56" s="65">
        <v>16</v>
      </c>
      <c r="O56" s="65">
        <v>4.2</v>
      </c>
      <c r="P56" s="65">
        <f t="shared" si="14"/>
        <v>7.983420655919776</v>
      </c>
      <c r="Q56" s="70">
        <f t="shared" si="15"/>
        <v>0.498963790994986</v>
      </c>
    </row>
    <row r="57" spans="1:17" ht="12" customHeight="1" thickTop="1">
      <c r="A57" s="101" t="s">
        <v>47</v>
      </c>
      <c r="B57" s="102"/>
      <c r="C57" s="102"/>
      <c r="D57" s="102"/>
      <c r="E57" s="102"/>
      <c r="F57" s="102"/>
      <c r="G57" s="102"/>
      <c r="H57" s="102"/>
      <c r="I57" s="102"/>
      <c r="J57" s="102"/>
      <c r="K57" s="102"/>
      <c r="L57" s="102"/>
      <c r="M57" s="102"/>
      <c r="N57" s="102"/>
      <c r="O57" s="102"/>
      <c r="P57" s="102"/>
      <c r="Q57" s="103"/>
    </row>
    <row r="58" spans="1:17" ht="12" customHeight="1">
      <c r="A58" s="71"/>
      <c r="B58" s="72"/>
      <c r="C58" s="72"/>
      <c r="D58" s="72"/>
      <c r="E58" s="72"/>
      <c r="F58" s="72"/>
      <c r="G58" s="72"/>
      <c r="H58" s="72"/>
      <c r="I58" s="72"/>
      <c r="J58" s="72"/>
      <c r="K58" s="72"/>
      <c r="L58" s="72"/>
      <c r="M58" s="72"/>
      <c r="N58" s="72"/>
      <c r="O58" s="72"/>
      <c r="P58" s="72"/>
      <c r="Q58" s="73"/>
    </row>
    <row r="59" spans="1:17" ht="12" customHeight="1">
      <c r="A59" s="94" t="s">
        <v>55</v>
      </c>
      <c r="B59" s="78"/>
      <c r="C59" s="78"/>
      <c r="D59" s="78"/>
      <c r="E59" s="78"/>
      <c r="F59" s="78"/>
      <c r="G59" s="78"/>
      <c r="H59" s="78"/>
      <c r="I59" s="78"/>
      <c r="J59" s="78"/>
      <c r="K59" s="78"/>
      <c r="L59" s="78"/>
      <c r="M59" s="78"/>
      <c r="N59" s="78"/>
      <c r="O59" s="78"/>
      <c r="P59" s="78"/>
      <c r="Q59" s="79"/>
    </row>
    <row r="60" spans="1:17" ht="12" customHeight="1">
      <c r="A60" s="77"/>
      <c r="B60" s="78"/>
      <c r="C60" s="78"/>
      <c r="D60" s="78"/>
      <c r="E60" s="78"/>
      <c r="F60" s="78"/>
      <c r="G60" s="78"/>
      <c r="H60" s="78"/>
      <c r="I60" s="78"/>
      <c r="J60" s="78"/>
      <c r="K60" s="78"/>
      <c r="L60" s="78"/>
      <c r="M60" s="78"/>
      <c r="N60" s="78"/>
      <c r="O60" s="78"/>
      <c r="P60" s="78"/>
      <c r="Q60" s="79"/>
    </row>
    <row r="61" spans="1:17" ht="12" customHeight="1">
      <c r="A61" s="95"/>
      <c r="B61" s="96"/>
      <c r="C61" s="96"/>
      <c r="D61" s="96"/>
      <c r="E61" s="96"/>
      <c r="F61" s="96"/>
      <c r="G61" s="96"/>
      <c r="H61" s="96"/>
      <c r="I61" s="96"/>
      <c r="J61" s="96"/>
      <c r="K61" s="96"/>
      <c r="L61" s="96"/>
      <c r="M61" s="96"/>
      <c r="N61" s="96"/>
      <c r="O61" s="96"/>
      <c r="P61" s="96"/>
      <c r="Q61" s="97"/>
    </row>
    <row r="62" spans="1:17" ht="12" customHeight="1">
      <c r="A62" s="77" t="s">
        <v>57</v>
      </c>
      <c r="B62" s="78"/>
      <c r="C62" s="78"/>
      <c r="D62" s="78"/>
      <c r="E62" s="78"/>
      <c r="F62" s="78"/>
      <c r="G62" s="78"/>
      <c r="H62" s="78"/>
      <c r="I62" s="78"/>
      <c r="J62" s="78"/>
      <c r="K62" s="78"/>
      <c r="L62" s="78"/>
      <c r="M62" s="78"/>
      <c r="N62" s="78"/>
      <c r="O62" s="78"/>
      <c r="P62" s="78"/>
      <c r="Q62" s="79"/>
    </row>
    <row r="63" spans="1:17" ht="12" customHeight="1">
      <c r="A63" s="77"/>
      <c r="B63" s="78"/>
      <c r="C63" s="78"/>
      <c r="D63" s="78"/>
      <c r="E63" s="78"/>
      <c r="F63" s="78"/>
      <c r="G63" s="78"/>
      <c r="H63" s="78"/>
      <c r="I63" s="78"/>
      <c r="J63" s="78"/>
      <c r="K63" s="78"/>
      <c r="L63" s="78"/>
      <c r="M63" s="78"/>
      <c r="N63" s="78"/>
      <c r="O63" s="78"/>
      <c r="P63" s="78"/>
      <c r="Q63" s="79"/>
    </row>
  </sheetData>
  <sheetProtection/>
  <mergeCells count="22">
    <mergeCell ref="I3:I5"/>
    <mergeCell ref="H3:H5"/>
    <mergeCell ref="F2:F5"/>
    <mergeCell ref="G2:I2"/>
    <mergeCell ref="K2:M5"/>
    <mergeCell ref="J2:J5"/>
    <mergeCell ref="A1:Q1"/>
    <mergeCell ref="C2:C5"/>
    <mergeCell ref="D2:D5"/>
    <mergeCell ref="E2:E5"/>
    <mergeCell ref="N2:N5"/>
    <mergeCell ref="Q2:Q5"/>
    <mergeCell ref="A2:A5"/>
    <mergeCell ref="G3:G5"/>
    <mergeCell ref="B2:B5"/>
    <mergeCell ref="O2:O5"/>
    <mergeCell ref="A62:Q63"/>
    <mergeCell ref="A57:Q57"/>
    <mergeCell ref="A58:Q58"/>
    <mergeCell ref="A61:Q61"/>
    <mergeCell ref="A59:Q60"/>
    <mergeCell ref="P2:P5"/>
  </mergeCells>
  <printOptions horizontalCentered="1"/>
  <pageMargins left="0.34" right="0.3" top="0.61" bottom="0.56" header="0.5" footer="0.5"/>
  <pageSetup fitToHeight="1" fitToWidth="1" horizontalDpi="600" verticalDpi="600" orientation="landscape" scale="77" r:id="rId1"/>
</worksheet>
</file>

<file path=xl/worksheets/sheet9.xml><?xml version="1.0" encoding="utf-8"?>
<worksheet xmlns="http://schemas.openxmlformats.org/spreadsheetml/2006/main" xmlns:r="http://schemas.openxmlformats.org/officeDocument/2006/relationships">
  <sheetPr>
    <pageSetUpPr fitToPage="1"/>
  </sheetPr>
  <dimension ref="A1:AA65"/>
  <sheetViews>
    <sheetView zoomScalePageLayoutView="0" workbookViewId="0" topLeftCell="A1">
      <pane ySplit="6" topLeftCell="A7" activePane="bottomLeft" state="frozen"/>
      <selection pane="topLeft" activeCell="A1" sqref="A1"/>
      <selection pane="bottomLeft" activeCell="A1" sqref="A1:K1"/>
    </sheetView>
  </sheetViews>
  <sheetFormatPr defaultColWidth="10.7109375" defaultRowHeight="12" customHeight="1"/>
  <cols>
    <col min="1" max="10" width="10.7109375" style="1" customWidth="1"/>
    <col min="11" max="11" width="11.7109375" style="1" customWidth="1"/>
    <col min="12" max="16384" width="10.7109375" style="1" customWidth="1"/>
  </cols>
  <sheetData>
    <row r="1" spans="1:11" ht="12" customHeight="1" thickBot="1">
      <c r="A1" s="88" t="s">
        <v>45</v>
      </c>
      <c r="B1" s="88"/>
      <c r="C1" s="88"/>
      <c r="D1" s="88"/>
      <c r="E1" s="88"/>
      <c r="F1" s="88"/>
      <c r="G1" s="88"/>
      <c r="H1" s="88"/>
      <c r="I1" s="88"/>
      <c r="J1" s="88"/>
      <c r="K1" s="88"/>
    </row>
    <row r="2" spans="1:11" ht="12" customHeight="1" thickTop="1">
      <c r="A2" s="81" t="s">
        <v>0</v>
      </c>
      <c r="B2" s="83" t="s">
        <v>7</v>
      </c>
      <c r="C2" s="83" t="s">
        <v>1</v>
      </c>
      <c r="D2" s="83" t="s">
        <v>8</v>
      </c>
      <c r="E2" s="99" t="s">
        <v>51</v>
      </c>
      <c r="F2" s="83" t="s">
        <v>9</v>
      </c>
      <c r="G2" s="74" t="s">
        <v>21</v>
      </c>
      <c r="H2" s="85"/>
      <c r="I2" s="85"/>
      <c r="J2" s="74" t="s">
        <v>28</v>
      </c>
      <c r="K2" s="74" t="s">
        <v>29</v>
      </c>
    </row>
    <row r="3" spans="1:11" ht="12" customHeight="1">
      <c r="A3" s="81"/>
      <c r="B3" s="83"/>
      <c r="C3" s="83"/>
      <c r="D3" s="83"/>
      <c r="E3" s="92"/>
      <c r="F3" s="83"/>
      <c r="G3" s="75"/>
      <c r="H3" s="85"/>
      <c r="I3" s="85"/>
      <c r="J3" s="75"/>
      <c r="K3" s="75"/>
    </row>
    <row r="4" spans="1:11" ht="12" customHeight="1">
      <c r="A4" s="81"/>
      <c r="B4" s="83"/>
      <c r="C4" s="83"/>
      <c r="D4" s="83"/>
      <c r="E4" s="92"/>
      <c r="F4" s="83"/>
      <c r="G4" s="75"/>
      <c r="H4" s="85"/>
      <c r="I4" s="85"/>
      <c r="J4" s="75"/>
      <c r="K4" s="75"/>
    </row>
    <row r="5" spans="1:11" ht="12" customHeight="1">
      <c r="A5" s="82"/>
      <c r="B5" s="84"/>
      <c r="C5" s="84"/>
      <c r="D5" s="84"/>
      <c r="E5" s="93"/>
      <c r="F5" s="84"/>
      <c r="G5" s="76"/>
      <c r="H5" s="86"/>
      <c r="I5" s="86"/>
      <c r="J5" s="76"/>
      <c r="K5" s="76"/>
    </row>
    <row r="6" spans="1:27" ht="12" customHeight="1">
      <c r="A6" s="20"/>
      <c r="B6" s="34" t="s">
        <v>31</v>
      </c>
      <c r="C6" s="34" t="s">
        <v>31</v>
      </c>
      <c r="D6" s="34" t="s">
        <v>31</v>
      </c>
      <c r="E6" s="35" t="s">
        <v>31</v>
      </c>
      <c r="F6" s="34" t="s">
        <v>32</v>
      </c>
      <c r="G6" s="34" t="s">
        <v>31</v>
      </c>
      <c r="H6" s="34" t="s">
        <v>33</v>
      </c>
      <c r="I6" s="34" t="s">
        <v>34</v>
      </c>
      <c r="J6" s="34" t="s">
        <v>35</v>
      </c>
      <c r="K6" s="34" t="s">
        <v>37</v>
      </c>
      <c r="L6" s="19"/>
      <c r="M6" s="19"/>
      <c r="N6" s="19"/>
      <c r="O6" s="19"/>
      <c r="P6" s="19"/>
      <c r="Q6" s="19"/>
      <c r="R6" s="19"/>
      <c r="S6" s="19"/>
      <c r="T6" s="19"/>
      <c r="U6" s="19"/>
      <c r="V6" s="19"/>
      <c r="W6" s="19"/>
      <c r="X6" s="19"/>
      <c r="Y6" s="19"/>
      <c r="Z6" s="19"/>
      <c r="AA6" s="19"/>
    </row>
    <row r="7" spans="1:27" ht="12" customHeight="1">
      <c r="A7" s="7">
        <v>1970</v>
      </c>
      <c r="B7" s="8">
        <f>SUM('High fructose corn syrup'!B7,Glucose!B7,Dextrose!B7)</f>
        <v>15.890856623236363</v>
      </c>
      <c r="C7" s="8">
        <f>SUM('High fructose corn syrup'!D7,Glucose!D7,Dextrose!D7)</f>
        <v>15.890856623236363</v>
      </c>
      <c r="D7" s="8">
        <f>SUM('High fructose corn syrup'!F7,Glucose!F7,Dextrose!F7)</f>
        <v>14.142862394680364</v>
      </c>
      <c r="E7" s="8">
        <f>SUM('High fructose corn syrup'!H7,Glucose!H7,Dextrose!H7)</f>
        <v>14.142862394680364</v>
      </c>
      <c r="F7" s="8">
        <f aca="true" t="shared" si="0" ref="F7:F48">100-(G7/B7*100)</f>
        <v>41.26</v>
      </c>
      <c r="G7" s="8">
        <f>SUM('High fructose corn syrup'!K7,Glucose!K7,Dextrose!K7)</f>
        <v>9.33428918048904</v>
      </c>
      <c r="H7" s="8">
        <f>SUM('High fructose corn syrup'!L7,Glucose!L7,Dextrose!L7)</f>
        <v>0.4091743202406154</v>
      </c>
      <c r="I7" s="8">
        <f>SUM('High fructose corn syrup'!M7,Glucose!M7,Dextrose!M7)</f>
        <v>11.599887391661326</v>
      </c>
      <c r="J7" s="8">
        <f>SUM('High fructose corn syrup'!P7,Glucose!P7,Dextrose!P7)</f>
        <v>44.190047206328856</v>
      </c>
      <c r="K7" s="8">
        <f>SUM('High fructose corn syrup'!Q7,Glucose!Q7,Dextrose!Q7)</f>
        <v>2.7618779503955535</v>
      </c>
      <c r="L7" s="6"/>
      <c r="M7" s="6"/>
      <c r="N7" s="6"/>
      <c r="O7" s="6"/>
      <c r="P7" s="6"/>
      <c r="Q7" s="6"/>
      <c r="R7" s="6"/>
      <c r="S7" s="6"/>
      <c r="T7" s="6"/>
      <c r="U7" s="6"/>
      <c r="V7" s="6"/>
      <c r="W7" s="6"/>
      <c r="X7" s="6"/>
      <c r="Y7" s="6"/>
      <c r="Z7" s="6"/>
      <c r="AA7" s="6"/>
    </row>
    <row r="8" spans="1:27" ht="12" customHeight="1">
      <c r="A8" s="11">
        <v>1971</v>
      </c>
      <c r="B8" s="12">
        <f>SUM('High fructose corn syrup'!B8,Glucose!B8,Dextrose!B8)</f>
        <v>16.666695928966252</v>
      </c>
      <c r="C8" s="12">
        <f>SUM('High fructose corn syrup'!D8,Glucose!D8,Dextrose!D8)</f>
        <v>16.666695928966252</v>
      </c>
      <c r="D8" s="12">
        <f>SUM('High fructose corn syrup'!F8,Glucose!F8,Dextrose!F8)</f>
        <v>14.833359376779963</v>
      </c>
      <c r="E8" s="33">
        <f>SUM('High fructose corn syrup'!H8,Glucose!H8,Dextrose!H8)</f>
        <v>14.833359376779963</v>
      </c>
      <c r="F8" s="12">
        <f t="shared" si="0"/>
        <v>41.26000000000002</v>
      </c>
      <c r="G8" s="12">
        <f>SUM('High fructose corn syrup'!K8,Glucose!K8,Dextrose!K8)</f>
        <v>9.790017188674774</v>
      </c>
      <c r="H8" s="12">
        <f>SUM('High fructose corn syrup'!L8,Glucose!L8,Dextrose!L8)</f>
        <v>0.42915143840766135</v>
      </c>
      <c r="I8" s="12">
        <f>SUM('High fructose corn syrup'!M8,Glucose!M8,Dextrose!M8)</f>
        <v>12.166228703137996</v>
      </c>
      <c r="J8" s="12">
        <f>SUM('High fructose corn syrup'!P8,Glucose!P8,Dextrose!P8)</f>
        <v>46.34753791671618</v>
      </c>
      <c r="K8" s="12">
        <f>SUM('High fructose corn syrup'!Q8,Glucose!Q8,Dextrose!Q8)</f>
        <v>2.896721119794761</v>
      </c>
      <c r="L8" s="6"/>
      <c r="M8" s="6"/>
      <c r="N8" s="6"/>
      <c r="O8" s="6"/>
      <c r="P8" s="6"/>
      <c r="Q8" s="6"/>
      <c r="R8" s="6"/>
      <c r="S8" s="6"/>
      <c r="T8" s="6"/>
      <c r="U8" s="6"/>
      <c r="V8" s="6"/>
      <c r="W8" s="6"/>
      <c r="X8" s="6"/>
      <c r="Y8" s="6"/>
      <c r="Z8" s="6"/>
      <c r="AA8" s="6"/>
    </row>
    <row r="9" spans="1:27" ht="12" customHeight="1">
      <c r="A9" s="11">
        <v>1972</v>
      </c>
      <c r="B9" s="12">
        <f>SUM('High fructose corn syrup'!B9,Glucose!B9,Dextrose!B9)</f>
        <v>17.75161780761099</v>
      </c>
      <c r="C9" s="12">
        <f>SUM('High fructose corn syrup'!D9,Glucose!D9,Dextrose!D9)</f>
        <v>17.75161780761099</v>
      </c>
      <c r="D9" s="12">
        <f>SUM('High fructose corn syrup'!F9,Glucose!F9,Dextrose!F9)</f>
        <v>15.79893984877378</v>
      </c>
      <c r="E9" s="33">
        <f>SUM('High fructose corn syrup'!H9,Glucose!H9,Dextrose!H9)</f>
        <v>15.79893984877378</v>
      </c>
      <c r="F9" s="12">
        <f t="shared" si="0"/>
        <v>41.260000000000005</v>
      </c>
      <c r="G9" s="12">
        <f>SUM('High fructose corn syrup'!K9,Glucose!K9,Dextrose!K9)</f>
        <v>10.427300300190694</v>
      </c>
      <c r="H9" s="12">
        <f>SUM('High fructose corn syrup'!L9,Glucose!L9,Dextrose!L9)</f>
        <v>0.4570871364467154</v>
      </c>
      <c r="I9" s="12">
        <f>SUM('High fructose corn syrup'!M9,Glucose!M9,Dextrose!M9)</f>
        <v>12.958191774696159</v>
      </c>
      <c r="J9" s="12">
        <f>SUM('High fructose corn syrup'!P9,Glucose!P9,Dextrose!P9)</f>
        <v>49.3645400940806</v>
      </c>
      <c r="K9" s="12">
        <f>SUM('High fructose corn syrup'!Q9,Glucose!Q9,Dextrose!Q9)</f>
        <v>3.0852837558800377</v>
      </c>
      <c r="L9" s="6"/>
      <c r="M9" s="6"/>
      <c r="N9" s="6"/>
      <c r="O9" s="6"/>
      <c r="P9" s="6"/>
      <c r="Q9" s="6"/>
      <c r="R9" s="6"/>
      <c r="S9" s="6"/>
      <c r="T9" s="6"/>
      <c r="U9" s="6"/>
      <c r="V9" s="6"/>
      <c r="W9" s="6"/>
      <c r="X9" s="6"/>
      <c r="Y9" s="6"/>
      <c r="Z9" s="6"/>
      <c r="AA9" s="6"/>
    </row>
    <row r="10" spans="1:27" ht="12" customHeight="1">
      <c r="A10" s="11">
        <v>1973</v>
      </c>
      <c r="B10" s="12">
        <f>SUM('High fructose corn syrup'!B10,Glucose!B10,Dextrose!B10)</f>
        <v>19.74804190576523</v>
      </c>
      <c r="C10" s="12">
        <f>SUM('High fructose corn syrup'!D10,Glucose!D10,Dextrose!D10)</f>
        <v>19.74804190576523</v>
      </c>
      <c r="D10" s="12">
        <f>SUM('High fructose corn syrup'!F10,Glucose!F10,Dextrose!F10)</f>
        <v>17.575757296131055</v>
      </c>
      <c r="E10" s="33">
        <f>SUM('High fructose corn syrup'!H10,Glucose!H10,Dextrose!H10)</f>
        <v>17.575757296131055</v>
      </c>
      <c r="F10" s="12">
        <f t="shared" si="0"/>
        <v>41.260000000000005</v>
      </c>
      <c r="G10" s="12">
        <f>SUM('High fructose corn syrup'!K10,Glucose!K10,Dextrose!K10)</f>
        <v>11.599999815446495</v>
      </c>
      <c r="H10" s="12">
        <f>SUM('High fructose corn syrup'!L10,Glucose!L10,Dextrose!L10)</f>
        <v>0.5084931425949148</v>
      </c>
      <c r="I10" s="12">
        <f>SUM('High fructose corn syrup'!M10,Glucose!M10,Dextrose!M10)</f>
        <v>14.41552634599454</v>
      </c>
      <c r="J10" s="12">
        <f>SUM('High fructose corn syrup'!P10,Glucose!P10,Dextrose!P10)</f>
        <v>54.91629084188395</v>
      </c>
      <c r="K10" s="12">
        <f>SUM('High fructose corn syrup'!Q10,Glucose!Q10,Dextrose!Q10)</f>
        <v>3.432268177617747</v>
      </c>
      <c r="L10" s="6"/>
      <c r="M10" s="6"/>
      <c r="N10" s="6"/>
      <c r="O10" s="6"/>
      <c r="P10" s="6"/>
      <c r="Q10" s="6"/>
      <c r="R10" s="6"/>
      <c r="S10" s="6"/>
      <c r="T10" s="6"/>
      <c r="U10" s="6"/>
      <c r="V10" s="6"/>
      <c r="W10" s="6"/>
      <c r="X10" s="6"/>
      <c r="Y10" s="6"/>
      <c r="Z10" s="6"/>
      <c r="AA10" s="6"/>
    </row>
    <row r="11" spans="1:27" ht="12" customHeight="1">
      <c r="A11" s="11">
        <v>1974</v>
      </c>
      <c r="B11" s="12">
        <f>SUM('High fructose corn syrup'!B11,Glucose!B11,Dextrose!B11)</f>
        <v>21.156742585057223</v>
      </c>
      <c r="C11" s="12">
        <f>SUM('High fructose corn syrup'!D11,Glucose!D11,Dextrose!D11)</f>
        <v>21.156742585057223</v>
      </c>
      <c r="D11" s="12">
        <f>SUM('High fructose corn syrup'!F11,Glucose!F11,Dextrose!F11)</f>
        <v>18.82950090070093</v>
      </c>
      <c r="E11" s="33">
        <f>SUM('High fructose corn syrup'!H11,Glucose!H11,Dextrose!H11)</f>
        <v>18.82950090070093</v>
      </c>
      <c r="F11" s="12">
        <f t="shared" si="0"/>
        <v>41.260000000000005</v>
      </c>
      <c r="G11" s="12">
        <f>SUM('High fructose corn syrup'!K11,Glucose!K11,Dextrose!K11)</f>
        <v>12.427470594462612</v>
      </c>
      <c r="H11" s="12">
        <f>SUM('High fructose corn syrup'!L11,Glucose!L11,Dextrose!L11)</f>
        <v>0.5447658342778131</v>
      </c>
      <c r="I11" s="12">
        <f>SUM('High fructose corn syrup'!M11,Glucose!M11,Dextrose!M11)</f>
        <v>15.443839018858863</v>
      </c>
      <c r="J11" s="12">
        <f>SUM('High fructose corn syrup'!P11,Glucose!P11,Dextrose!P11)</f>
        <v>58.83367245279566</v>
      </c>
      <c r="K11" s="12">
        <f>SUM('High fructose corn syrup'!Q11,Glucose!Q11,Dextrose!Q11)</f>
        <v>3.677104528299729</v>
      </c>
      <c r="L11" s="6"/>
      <c r="M11" s="6"/>
      <c r="N11" s="6"/>
      <c r="O11" s="6"/>
      <c r="P11" s="6"/>
      <c r="Q11" s="6"/>
      <c r="R11" s="6"/>
      <c r="S11" s="6"/>
      <c r="T11" s="6"/>
      <c r="U11" s="6"/>
      <c r="V11" s="6"/>
      <c r="W11" s="6"/>
      <c r="X11" s="6"/>
      <c r="Y11" s="6"/>
      <c r="Z11" s="6"/>
      <c r="AA11" s="6"/>
    </row>
    <row r="12" spans="1:27" ht="12" customHeight="1">
      <c r="A12" s="11">
        <v>1975</v>
      </c>
      <c r="B12" s="12">
        <f>SUM('High fructose corn syrup'!B12,Glucose!B12,Dextrose!B12)</f>
        <v>23.285936204988587</v>
      </c>
      <c r="C12" s="12">
        <f>SUM('High fructose corn syrup'!D12,Glucose!D12,Dextrose!D12)</f>
        <v>23.285936204988587</v>
      </c>
      <c r="D12" s="12">
        <f>SUM('High fructose corn syrup'!F12,Glucose!F12,Dextrose!F12)</f>
        <v>20.724483222439837</v>
      </c>
      <c r="E12" s="33">
        <f>SUM('High fructose corn syrup'!H12,Glucose!H12,Dextrose!H12)</f>
        <v>20.724483222439837</v>
      </c>
      <c r="F12" s="12">
        <f t="shared" si="0"/>
        <v>41.260000000000005</v>
      </c>
      <c r="G12" s="12">
        <f>SUM('High fructose corn syrup'!K12,Glucose!K12,Dextrose!K12)</f>
        <v>13.678158926810294</v>
      </c>
      <c r="H12" s="12">
        <f>SUM('High fructose corn syrup'!L12,Glucose!L12,Dextrose!L12)</f>
        <v>0.5995905282985334</v>
      </c>
      <c r="I12" s="12">
        <f>SUM('High fructose corn syrup'!M12,Glucose!M12,Dextrose!M12)</f>
        <v>16.998091681999274</v>
      </c>
      <c r="J12" s="12">
        <f>SUM('High fructose corn syrup'!P12,Glucose!P12,Dextrose!P12)</f>
        <v>64.75463497904484</v>
      </c>
      <c r="K12" s="12">
        <f>SUM('High fructose corn syrup'!Q12,Glucose!Q12,Dextrose!Q12)</f>
        <v>4.047164686190302</v>
      </c>
      <c r="L12" s="6"/>
      <c r="M12" s="6"/>
      <c r="N12" s="6"/>
      <c r="O12" s="6"/>
      <c r="P12" s="6"/>
      <c r="Q12" s="6"/>
      <c r="R12" s="6"/>
      <c r="S12" s="6"/>
      <c r="T12" s="6"/>
      <c r="U12" s="6"/>
      <c r="V12" s="6"/>
      <c r="W12" s="6"/>
      <c r="X12" s="6"/>
      <c r="Y12" s="6"/>
      <c r="Z12" s="6"/>
      <c r="AA12" s="6"/>
    </row>
    <row r="13" spans="1:27" ht="12" customHeight="1">
      <c r="A13" s="7">
        <v>1976</v>
      </c>
      <c r="B13" s="8">
        <f>SUM('High fructose corn syrup'!B13,Glucose!B13,Dextrose!B13)</f>
        <v>25.206479607171474</v>
      </c>
      <c r="C13" s="8">
        <f>SUM('High fructose corn syrup'!D13,Glucose!D13,Dextrose!D13)</f>
        <v>25.206479607171474</v>
      </c>
      <c r="D13" s="8">
        <f>SUM('High fructose corn syrup'!F13,Glucose!F13,Dextrose!F13)</f>
        <v>22.43376685038261</v>
      </c>
      <c r="E13" s="8">
        <f>SUM('High fructose corn syrup'!H13,Glucose!H13,Dextrose!H13)</f>
        <v>22.43376685038261</v>
      </c>
      <c r="F13" s="8">
        <f t="shared" si="0"/>
        <v>41.260000000000005</v>
      </c>
      <c r="G13" s="8">
        <f>SUM('High fructose corn syrup'!K13,Glucose!K13,Dextrose!K13)</f>
        <v>14.806286121252523</v>
      </c>
      <c r="H13" s="8">
        <f>SUM('High fructose corn syrup'!L13,Glucose!L13,Dextrose!L13)</f>
        <v>0.6490426792877819</v>
      </c>
      <c r="I13" s="8">
        <f>SUM('High fructose corn syrup'!M13,Glucose!M13,Dextrose!M13)</f>
        <v>18.400035436468972</v>
      </c>
      <c r="J13" s="8">
        <f>SUM('High fructose corn syrup'!P13,Glucose!P13,Dextrose!P13)</f>
        <v>70.09537309131036</v>
      </c>
      <c r="K13" s="8">
        <f>SUM('High fructose corn syrup'!Q13,Glucose!Q13,Dextrose!Q13)</f>
        <v>4.380960818206898</v>
      </c>
      <c r="L13" s="6"/>
      <c r="M13" s="6"/>
      <c r="N13" s="6"/>
      <c r="O13" s="6"/>
      <c r="P13" s="6"/>
      <c r="Q13" s="6"/>
      <c r="R13" s="6"/>
      <c r="S13" s="6"/>
      <c r="T13" s="6"/>
      <c r="U13" s="6"/>
      <c r="V13" s="6"/>
      <c r="W13" s="6"/>
      <c r="X13" s="6"/>
      <c r="Y13" s="6"/>
      <c r="Z13" s="6"/>
      <c r="AA13" s="6"/>
    </row>
    <row r="14" spans="1:27" ht="12" customHeight="1">
      <c r="A14" s="7">
        <v>1977</v>
      </c>
      <c r="B14" s="8">
        <f>SUM('High fructose corn syrup'!B14,Glucose!B14,Dextrose!B14)</f>
        <v>27.266647932656433</v>
      </c>
      <c r="C14" s="8">
        <f>SUM('High fructose corn syrup'!D14,Glucose!D14,Dextrose!D14)</f>
        <v>27.266647932656433</v>
      </c>
      <c r="D14" s="8">
        <f>SUM('High fructose corn syrup'!F14,Glucose!F14,Dextrose!F14)</f>
        <v>24.26731666006423</v>
      </c>
      <c r="E14" s="8">
        <f>SUM('High fructose corn syrup'!H14,Glucose!H14,Dextrose!H14)</f>
        <v>24.26731666006423</v>
      </c>
      <c r="F14" s="8">
        <f t="shared" si="0"/>
        <v>41.26</v>
      </c>
      <c r="G14" s="8">
        <f>SUM('High fructose corn syrup'!K14,Glucose!K14,Dextrose!K14)</f>
        <v>16.01642899564239</v>
      </c>
      <c r="H14" s="8">
        <f>SUM('High fructose corn syrup'!L14,Glucose!L14,Dextrose!L14)</f>
        <v>0.7020900381651458</v>
      </c>
      <c r="I14" s="8">
        <f>SUM('High fructose corn syrup'!M14,Glucose!M14,Dextrose!M14)</f>
        <v>19.903901536962803</v>
      </c>
      <c r="J14" s="8">
        <f>SUM('High fructose corn syrup'!P14,Glucose!P14,Dextrose!P14)</f>
        <v>75.82438680747734</v>
      </c>
      <c r="K14" s="8">
        <f>SUM('High fructose corn syrup'!Q14,Glucose!Q14,Dextrose!Q14)</f>
        <v>4.739024175467334</v>
      </c>
      <c r="L14" s="6"/>
      <c r="M14" s="6"/>
      <c r="N14" s="6"/>
      <c r="O14" s="6"/>
      <c r="P14" s="6"/>
      <c r="Q14" s="6"/>
      <c r="R14" s="6"/>
      <c r="S14" s="6"/>
      <c r="T14" s="6"/>
      <c r="U14" s="6"/>
      <c r="V14" s="6"/>
      <c r="W14" s="6"/>
      <c r="X14" s="6"/>
      <c r="Y14" s="6"/>
      <c r="Z14" s="6"/>
      <c r="AA14" s="6"/>
    </row>
    <row r="15" spans="1:27" ht="12" customHeight="1">
      <c r="A15" s="7">
        <v>1978</v>
      </c>
      <c r="B15" s="8">
        <f>SUM('High fructose corn syrup'!B15,Glucose!B15,Dextrose!B15)</f>
        <v>28.389125670483097</v>
      </c>
      <c r="C15" s="8">
        <f>SUM('High fructose corn syrup'!D15,Glucose!D15,Dextrose!D15)</f>
        <v>28.389125670483097</v>
      </c>
      <c r="D15" s="8">
        <f>SUM('High fructose corn syrup'!F15,Glucose!F15,Dextrose!F15)</f>
        <v>25.266321846729955</v>
      </c>
      <c r="E15" s="8">
        <f>SUM('High fructose corn syrup'!H15,Glucose!H15,Dextrose!H15)</f>
        <v>25.266321846729955</v>
      </c>
      <c r="F15" s="8">
        <f t="shared" si="0"/>
        <v>41.26</v>
      </c>
      <c r="G15" s="8">
        <f>SUM('High fructose corn syrup'!K15,Glucose!K15,Dextrose!K15)</f>
        <v>16.67577241884177</v>
      </c>
      <c r="H15" s="8">
        <f>SUM('High fructose corn syrup'!L15,Glucose!L15,Dextrose!L15)</f>
        <v>0.7309927635656666</v>
      </c>
      <c r="I15" s="8">
        <f>SUM('High fructose corn syrup'!M15,Glucose!M15,Dextrose!M15)</f>
        <v>20.723279350704864</v>
      </c>
      <c r="J15" s="8">
        <f>SUM('High fructose corn syrup'!P15,Glucose!P15,Dextrose!P15)</f>
        <v>78.94582609792329</v>
      </c>
      <c r="K15" s="8">
        <f>SUM('High fructose corn syrup'!Q15,Glucose!Q15,Dextrose!Q15)</f>
        <v>4.9341141311202055</v>
      </c>
      <c r="L15" s="6"/>
      <c r="M15" s="6"/>
      <c r="N15" s="6"/>
      <c r="O15" s="6"/>
      <c r="P15" s="6"/>
      <c r="Q15" s="6"/>
      <c r="R15" s="6"/>
      <c r="S15" s="6"/>
      <c r="T15" s="6"/>
      <c r="U15" s="6"/>
      <c r="V15" s="6"/>
      <c r="W15" s="6"/>
      <c r="X15" s="6"/>
      <c r="Y15" s="6"/>
      <c r="Z15" s="6"/>
      <c r="AA15" s="6"/>
    </row>
    <row r="16" spans="1:27" ht="12" customHeight="1">
      <c r="A16" s="7">
        <v>1979</v>
      </c>
      <c r="B16" s="8">
        <f>SUM('High fructose corn syrup'!B16,Glucose!B16,Dextrose!B16)</f>
        <v>31.79459377184777</v>
      </c>
      <c r="C16" s="8">
        <f>SUM('High fructose corn syrup'!D16,Glucose!D16,Dextrose!D16)</f>
        <v>31.79459377184777</v>
      </c>
      <c r="D16" s="8">
        <f>SUM('High fructose corn syrup'!F16,Glucose!F16,Dextrose!F16)</f>
        <v>28.297188456944514</v>
      </c>
      <c r="E16" s="8">
        <f>SUM('High fructose corn syrup'!H16,Glucose!H16,Dextrose!H16)</f>
        <v>28.297188456944514</v>
      </c>
      <c r="F16" s="8">
        <f t="shared" si="0"/>
        <v>41.26</v>
      </c>
      <c r="G16" s="8">
        <f>SUM('High fructose corn syrup'!K16,Glucose!K16,Dextrose!K16)</f>
        <v>18.67614438158338</v>
      </c>
      <c r="H16" s="8">
        <f>SUM('High fructose corn syrup'!L16,Glucose!L16,Dextrose!L16)</f>
        <v>0.8186803016584495</v>
      </c>
      <c r="I16" s="8">
        <f>SUM('High fructose corn syrup'!M16,Glucose!M16,Dextrose!M16)</f>
        <v>23.209177211866212</v>
      </c>
      <c r="J16" s="8">
        <f>SUM('High fructose corn syrup'!P16,Glucose!P16,Dextrose!P16)</f>
        <v>88.41591318806175</v>
      </c>
      <c r="K16" s="8">
        <f>SUM('High fructose corn syrup'!Q16,Glucose!Q16,Dextrose!Q16)</f>
        <v>5.525994574253859</v>
      </c>
      <c r="L16" s="6"/>
      <c r="M16" s="6"/>
      <c r="N16" s="6"/>
      <c r="O16" s="6"/>
      <c r="P16" s="6"/>
      <c r="Q16" s="6"/>
      <c r="R16" s="6"/>
      <c r="S16" s="6"/>
      <c r="T16" s="6"/>
      <c r="U16" s="6"/>
      <c r="V16" s="6"/>
      <c r="W16" s="6"/>
      <c r="X16" s="6"/>
      <c r="Y16" s="6"/>
      <c r="Z16" s="6"/>
      <c r="AA16" s="6"/>
    </row>
    <row r="17" spans="1:27" ht="12" customHeight="1">
      <c r="A17" s="7">
        <v>1980</v>
      </c>
      <c r="B17" s="8">
        <f>SUM('High fructose corn syrup'!B17,Glucose!B17,Dextrose!B17)</f>
        <v>35.337091929126316</v>
      </c>
      <c r="C17" s="8">
        <f>SUM('High fructose corn syrup'!D17,Glucose!D17,Dextrose!D17)</f>
        <v>35.337091929126316</v>
      </c>
      <c r="D17" s="8">
        <f>SUM('High fructose corn syrup'!F17,Glucose!F17,Dextrose!F17)</f>
        <v>31.450011816922423</v>
      </c>
      <c r="E17" s="8">
        <f>SUM('High fructose corn syrup'!H17,Glucose!H17,Dextrose!H17)</f>
        <v>31.450011816922423</v>
      </c>
      <c r="F17" s="8">
        <f t="shared" si="0"/>
        <v>41.260000000000005</v>
      </c>
      <c r="G17" s="8">
        <f>SUM('High fructose corn syrup'!K17,Glucose!K17,Dextrose!K17)</f>
        <v>20.757007799168797</v>
      </c>
      <c r="H17" s="8">
        <f>SUM('High fructose corn syrup'!L17,Glucose!L17,Dextrose!L17)</f>
        <v>0.909896232292331</v>
      </c>
      <c r="I17" s="8">
        <f>SUM('High fructose corn syrup'!M17,Glucose!M17,Dextrose!M17)</f>
        <v>25.795103237371432</v>
      </c>
      <c r="J17" s="8">
        <f>SUM('High fructose corn syrup'!P17,Glucose!P17,Dextrose!P17)</f>
        <v>98.26705995189117</v>
      </c>
      <c r="K17" s="8">
        <f>SUM('High fructose corn syrup'!Q17,Glucose!Q17,Dextrose!Q17)</f>
        <v>6.141691246993198</v>
      </c>
      <c r="L17" s="6"/>
      <c r="M17" s="6"/>
      <c r="N17" s="6"/>
      <c r="O17" s="6"/>
      <c r="P17" s="6"/>
      <c r="Q17" s="6"/>
      <c r="R17" s="6"/>
      <c r="S17" s="6"/>
      <c r="T17" s="6"/>
      <c r="U17" s="6"/>
      <c r="V17" s="6"/>
      <c r="W17" s="6"/>
      <c r="X17" s="6"/>
      <c r="Y17" s="6"/>
      <c r="Z17" s="6"/>
      <c r="AA17" s="6"/>
    </row>
    <row r="18" spans="1:27" ht="12" customHeight="1">
      <c r="A18" s="11">
        <v>1981</v>
      </c>
      <c r="B18" s="12">
        <f>SUM('High fructose corn syrup'!B18,Glucose!B18,Dextrose!B18)</f>
        <v>39.14610336109608</v>
      </c>
      <c r="C18" s="12">
        <f>SUM('High fructose corn syrup'!D18,Glucose!D18,Dextrose!D18)</f>
        <v>39.14610336109608</v>
      </c>
      <c r="D18" s="12">
        <f>SUM('High fructose corn syrup'!F18,Glucose!F18,Dextrose!F18)</f>
        <v>34.840031991375504</v>
      </c>
      <c r="E18" s="33">
        <f>SUM('High fructose corn syrup'!H18,Glucose!H18,Dextrose!H18)</f>
        <v>34.840031991375504</v>
      </c>
      <c r="F18" s="12">
        <f t="shared" si="0"/>
        <v>41.260000000000005</v>
      </c>
      <c r="G18" s="12">
        <f>SUM('High fructose corn syrup'!K18,Glucose!K18,Dextrose!K18)</f>
        <v>22.994421114307837</v>
      </c>
      <c r="H18" s="12">
        <f>SUM('High fructose corn syrup'!L18,Glucose!L18,Dextrose!L18)</f>
        <v>1.0079746241888365</v>
      </c>
      <c r="I18" s="12">
        <f>SUM('High fructose corn syrup'!M18,Glucose!M18,Dextrose!M18)</f>
        <v>28.57557660844142</v>
      </c>
      <c r="J18" s="12">
        <f>SUM('High fructose corn syrup'!P18,Glucose!P18,Dextrose!P18)</f>
        <v>108.85933946072922</v>
      </c>
      <c r="K18" s="12">
        <f>SUM('High fructose corn syrup'!Q18,Glucose!Q18,Dextrose!Q18)</f>
        <v>6.803708716295576</v>
      </c>
      <c r="L18" s="6"/>
      <c r="M18" s="6"/>
      <c r="N18" s="6"/>
      <c r="O18" s="6"/>
      <c r="P18" s="6"/>
      <c r="Q18" s="6"/>
      <c r="R18" s="6"/>
      <c r="S18" s="6"/>
      <c r="T18" s="6"/>
      <c r="U18" s="6"/>
      <c r="V18" s="6"/>
      <c r="W18" s="6"/>
      <c r="X18" s="6"/>
      <c r="Y18" s="6"/>
      <c r="Z18" s="6"/>
      <c r="AA18" s="6"/>
    </row>
    <row r="19" spans="1:27" ht="12" customHeight="1">
      <c r="A19" s="11">
        <v>1982</v>
      </c>
      <c r="B19" s="12">
        <f>SUM('High fructose corn syrup'!B19,Glucose!B19,Dextrose!B19)</f>
        <v>42.733145350004044</v>
      </c>
      <c r="C19" s="12">
        <f>SUM('High fructose corn syrup'!D19,Glucose!D19,Dextrose!D19)</f>
        <v>42.733145350004044</v>
      </c>
      <c r="D19" s="12">
        <f>SUM('High fructose corn syrup'!F19,Glucose!F19,Dextrose!F19)</f>
        <v>38.0324993615036</v>
      </c>
      <c r="E19" s="33">
        <f>SUM('High fructose corn syrup'!H19,Glucose!H19,Dextrose!H19)</f>
        <v>38.0324993615036</v>
      </c>
      <c r="F19" s="12">
        <f t="shared" si="0"/>
        <v>41.259999999999984</v>
      </c>
      <c r="G19" s="12">
        <f>SUM('High fructose corn syrup'!K19,Glucose!K19,Dextrose!K19)</f>
        <v>25.10144957859238</v>
      </c>
      <c r="H19" s="12">
        <f>SUM('High fructose corn syrup'!L19,Glucose!L19,Dextrose!L19)</f>
        <v>1.1003375157739126</v>
      </c>
      <c r="I19" s="12">
        <f>SUM('High fructose corn syrup'!M19,Glucose!M19,Dextrose!M19)</f>
        <v>31.194018403432537</v>
      </c>
      <c r="J19" s="12">
        <f>SUM('High fructose corn syrup'!P19,Glucose!P19,Dextrose!P19)</f>
        <v>118.83435582260013</v>
      </c>
      <c r="K19" s="12">
        <f>SUM('High fructose corn syrup'!Q19,Glucose!Q19,Dextrose!Q19)</f>
        <v>7.427147238912508</v>
      </c>
      <c r="L19" s="6"/>
      <c r="M19" s="6"/>
      <c r="N19" s="6"/>
      <c r="O19" s="6"/>
      <c r="P19" s="6"/>
      <c r="Q19" s="6"/>
      <c r="R19" s="6"/>
      <c r="S19" s="6"/>
      <c r="T19" s="6"/>
      <c r="U19" s="6"/>
      <c r="V19" s="6"/>
      <c r="W19" s="6"/>
      <c r="X19" s="6"/>
      <c r="Y19" s="6"/>
      <c r="Z19" s="6"/>
      <c r="AA19" s="6"/>
    </row>
    <row r="20" spans="1:27" ht="12" customHeight="1">
      <c r="A20" s="11">
        <v>1983</v>
      </c>
      <c r="B20" s="12">
        <f>SUM('High fructose corn syrup'!B20,Glucose!B20,Dextrose!B20)</f>
        <v>47.60418382720107</v>
      </c>
      <c r="C20" s="12">
        <f>SUM('High fructose corn syrup'!D20,Glucose!D20,Dextrose!D20)</f>
        <v>47.60418382720107</v>
      </c>
      <c r="D20" s="12">
        <f>SUM('High fructose corn syrup'!F20,Glucose!F20,Dextrose!F20)</f>
        <v>42.367723606208955</v>
      </c>
      <c r="E20" s="33">
        <f>SUM('High fructose corn syrup'!H20,Glucose!H20,Dextrose!H20)</f>
        <v>42.367723606208955</v>
      </c>
      <c r="F20" s="12">
        <f t="shared" si="0"/>
        <v>41.259999999999984</v>
      </c>
      <c r="G20" s="12">
        <f>SUM('High fructose corn syrup'!K20,Glucose!K20,Dextrose!K20)</f>
        <v>27.962697580097913</v>
      </c>
      <c r="H20" s="12">
        <f>SUM('High fructose corn syrup'!L20,Glucose!L20,Dextrose!L20)</f>
        <v>1.225762085702922</v>
      </c>
      <c r="I20" s="12">
        <f>SUM('High fructose corn syrup'!M20,Glucose!M20,Dextrose!M20)</f>
        <v>34.749742248634995</v>
      </c>
      <c r="J20" s="12">
        <f>SUM('High fructose corn syrup'!P20,Glucose!P20,Dextrose!P20)</f>
        <v>132.37997047099043</v>
      </c>
      <c r="K20" s="12">
        <f>SUM('High fructose corn syrup'!Q20,Glucose!Q20,Dextrose!Q20)</f>
        <v>8.273748154436902</v>
      </c>
      <c r="L20" s="6"/>
      <c r="M20" s="6"/>
      <c r="N20" s="6"/>
      <c r="O20" s="6"/>
      <c r="P20" s="6"/>
      <c r="Q20" s="6"/>
      <c r="R20" s="6"/>
      <c r="S20" s="6"/>
      <c r="T20" s="6"/>
      <c r="U20" s="6"/>
      <c r="V20" s="6"/>
      <c r="W20" s="6"/>
      <c r="X20" s="6"/>
      <c r="Y20" s="6"/>
      <c r="Z20" s="6"/>
      <c r="AA20" s="6"/>
    </row>
    <row r="21" spans="1:27" ht="12" customHeight="1">
      <c r="A21" s="11">
        <v>1984</v>
      </c>
      <c r="B21" s="12">
        <f>SUM('High fructose corn syrup'!B21,Glucose!B21,Dextrose!B21)</f>
        <v>53.812537021679894</v>
      </c>
      <c r="C21" s="12">
        <f>SUM('High fructose corn syrup'!D21,Glucose!D21,Dextrose!D21)</f>
        <v>53.812537021679894</v>
      </c>
      <c r="D21" s="12">
        <f>SUM('High fructose corn syrup'!F21,Glucose!F21,Dextrose!F21)</f>
        <v>47.8931579492951</v>
      </c>
      <c r="E21" s="33">
        <f>SUM('High fructose corn syrup'!H21,Glucose!H21,Dextrose!H21)</f>
        <v>47.8931579492951</v>
      </c>
      <c r="F21" s="12">
        <f t="shared" si="0"/>
        <v>41.26</v>
      </c>
      <c r="G21" s="12">
        <f>SUM('High fructose corn syrup'!K21,Glucose!K21,Dextrose!K21)</f>
        <v>31.60948424653477</v>
      </c>
      <c r="H21" s="12">
        <f>SUM('High fructose corn syrup'!L21,Glucose!L21,Dextrose!L21)</f>
        <v>1.3856212272453599</v>
      </c>
      <c r="I21" s="12">
        <f>SUM('High fructose corn syrup'!M21,Glucose!M21,Dextrose!M21)</f>
        <v>39.28166898179232</v>
      </c>
      <c r="J21" s="12">
        <f>SUM('High fructose corn syrup'!P21,Glucose!P21,Dextrose!P21)</f>
        <v>149.64445326397075</v>
      </c>
      <c r="K21" s="12">
        <f>SUM('High fructose corn syrup'!Q21,Glucose!Q21,Dextrose!Q21)</f>
        <v>9.352778328998172</v>
      </c>
      <c r="L21" s="6"/>
      <c r="M21" s="6"/>
      <c r="N21" s="6"/>
      <c r="O21" s="6"/>
      <c r="P21" s="6"/>
      <c r="Q21" s="6"/>
      <c r="R21" s="6"/>
      <c r="S21" s="6"/>
      <c r="T21" s="6"/>
      <c r="U21" s="6"/>
      <c r="V21" s="6"/>
      <c r="W21" s="6"/>
      <c r="X21" s="6"/>
      <c r="Y21" s="6"/>
      <c r="Z21" s="6"/>
      <c r="AA21" s="6"/>
    </row>
    <row r="22" spans="1:27" ht="12" customHeight="1">
      <c r="A22" s="11">
        <v>1985</v>
      </c>
      <c r="B22" s="12">
        <f>SUM('High fructose corn syrup'!B22,Glucose!B22,Dextrose!B22)</f>
        <v>62.1568273883908</v>
      </c>
      <c r="C22" s="12">
        <f>SUM('High fructose corn syrup'!D22,Glucose!D22,Dextrose!D22)</f>
        <v>62.1568273883908</v>
      </c>
      <c r="D22" s="12">
        <f>SUM('High fructose corn syrup'!F22,Glucose!F22,Dextrose!F22)</f>
        <v>55.319576375667815</v>
      </c>
      <c r="E22" s="33">
        <f>SUM('High fructose corn syrup'!H22,Glucose!H22,Dextrose!H22)</f>
        <v>55.319576375667815</v>
      </c>
      <c r="F22" s="12">
        <f t="shared" si="0"/>
        <v>41.260000000000005</v>
      </c>
      <c r="G22" s="12">
        <f>SUM('High fructose corn syrup'!K22,Glucose!K22,Dextrose!K22)</f>
        <v>36.51092040794075</v>
      </c>
      <c r="H22" s="12">
        <f>SUM('High fructose corn syrup'!L22,Glucose!L22,Dextrose!L22)</f>
        <v>1.6004787028138412</v>
      </c>
      <c r="I22" s="12">
        <f>SUM('High fructose corn syrup'!M22,Glucose!M22,Dextrose!M22)</f>
        <v>45.37277098542099</v>
      </c>
      <c r="J22" s="12">
        <f>SUM('High fructose corn syrup'!P22,Glucose!P22,Dextrose!P22)</f>
        <v>172.84865137303234</v>
      </c>
      <c r="K22" s="12">
        <f>SUM('High fructose corn syrup'!Q22,Glucose!Q22,Dextrose!Q22)</f>
        <v>10.803040710814521</v>
      </c>
      <c r="L22" s="6"/>
      <c r="M22" s="6"/>
      <c r="N22" s="6"/>
      <c r="O22" s="6"/>
      <c r="P22" s="6"/>
      <c r="Q22" s="6"/>
      <c r="R22" s="6"/>
      <c r="S22" s="6"/>
      <c r="T22" s="6"/>
      <c r="U22" s="6"/>
      <c r="V22" s="6"/>
      <c r="W22" s="6"/>
      <c r="X22" s="6"/>
      <c r="Y22" s="6"/>
      <c r="Z22" s="6"/>
      <c r="AA22" s="6"/>
    </row>
    <row r="23" spans="1:27" ht="12" customHeight="1">
      <c r="A23" s="7">
        <v>1986</v>
      </c>
      <c r="B23" s="8">
        <f>SUM('High fructose corn syrup'!B23,Glucose!B23,Dextrose!B23)</f>
        <v>62.83871664775961</v>
      </c>
      <c r="C23" s="8">
        <f>SUM('High fructose corn syrup'!D23,Glucose!D23,Dextrose!D23)</f>
        <v>62.83871664775961</v>
      </c>
      <c r="D23" s="8">
        <f>SUM('High fructose corn syrup'!F23,Glucose!F23,Dextrose!F23)</f>
        <v>55.92645781650605</v>
      </c>
      <c r="E23" s="8">
        <f>SUM('High fructose corn syrup'!H23,Glucose!H23,Dextrose!H23)</f>
        <v>55.92645781650605</v>
      </c>
      <c r="F23" s="8">
        <f t="shared" si="0"/>
        <v>41.26</v>
      </c>
      <c r="G23" s="8">
        <f>SUM('High fructose corn syrup'!K23,Glucose!K23,Dextrose!K23)</f>
        <v>36.911462158894</v>
      </c>
      <c r="H23" s="8">
        <f>SUM('High fructose corn syrup'!L23,Glucose!L23,Dextrose!L23)</f>
        <v>1.6180366973761753</v>
      </c>
      <c r="I23" s="8">
        <f>SUM('High fructose corn syrup'!M23,Glucose!M23,Dextrose!M23)</f>
        <v>45.87053135226588</v>
      </c>
      <c r="J23" s="8">
        <f>SUM('High fructose corn syrup'!P23,Glucose!P23,Dextrose!P23)</f>
        <v>174.74488134196525</v>
      </c>
      <c r="K23" s="8">
        <f>SUM('High fructose corn syrup'!Q23,Glucose!Q23,Dextrose!Q23)</f>
        <v>10.921555083872828</v>
      </c>
      <c r="L23" s="6"/>
      <c r="M23" s="6"/>
      <c r="N23" s="6"/>
      <c r="O23" s="6"/>
      <c r="P23" s="6"/>
      <c r="Q23" s="6"/>
      <c r="R23" s="6"/>
      <c r="S23" s="6"/>
      <c r="T23" s="6"/>
      <c r="U23" s="6"/>
      <c r="V23" s="6"/>
      <c r="W23" s="6"/>
      <c r="X23" s="6"/>
      <c r="Y23" s="6"/>
      <c r="Z23" s="6"/>
      <c r="AA23" s="6"/>
    </row>
    <row r="24" spans="1:27" ht="12" customHeight="1">
      <c r="A24" s="7">
        <v>1987</v>
      </c>
      <c r="B24" s="8">
        <f>SUM('High fructose corn syrup'!B24,Glucose!B24,Dextrose!B24)</f>
        <v>65.17322614124974</v>
      </c>
      <c r="C24" s="8">
        <f>SUM('High fructose corn syrup'!D24,Glucose!D24,Dextrose!D24)</f>
        <v>65.17322614124974</v>
      </c>
      <c r="D24" s="8">
        <f>SUM('High fructose corn syrup'!F24,Glucose!F24,Dextrose!F24)</f>
        <v>58.00417126571226</v>
      </c>
      <c r="E24" s="8">
        <f>SUM('High fructose corn syrup'!H24,Glucose!H24,Dextrose!H24)</f>
        <v>58.00417126571226</v>
      </c>
      <c r="F24" s="8">
        <f t="shared" si="0"/>
        <v>41.260000000000005</v>
      </c>
      <c r="G24" s="8">
        <f>SUM('High fructose corn syrup'!K24,Glucose!K24,Dextrose!K24)</f>
        <v>38.28275303537009</v>
      </c>
      <c r="H24" s="8">
        <f>SUM('High fructose corn syrup'!L24,Glucose!L24,Dextrose!L24)</f>
        <v>1.6781480782627989</v>
      </c>
      <c r="I24" s="8">
        <f>SUM('High fructose corn syrup'!M24,Glucose!M24,Dextrose!M24)</f>
        <v>47.57465894471121</v>
      </c>
      <c r="J24" s="8">
        <f>SUM('High fructose corn syrup'!P24,Glucose!P24,Dextrose!P24)</f>
        <v>181.23679597985222</v>
      </c>
      <c r="K24" s="8">
        <f>SUM('High fructose corn syrup'!Q24,Glucose!Q24,Dextrose!Q24)</f>
        <v>11.327299748740764</v>
      </c>
      <c r="L24" s="6"/>
      <c r="M24" s="6"/>
      <c r="N24" s="6"/>
      <c r="O24" s="6"/>
      <c r="P24" s="6"/>
      <c r="Q24" s="6"/>
      <c r="R24" s="6"/>
      <c r="S24" s="6"/>
      <c r="T24" s="6"/>
      <c r="U24" s="6"/>
      <c r="V24" s="6"/>
      <c r="W24" s="6"/>
      <c r="X24" s="6"/>
      <c r="Y24" s="6"/>
      <c r="Z24" s="6"/>
      <c r="AA24" s="6"/>
    </row>
    <row r="25" spans="1:27" ht="12" customHeight="1">
      <c r="A25" s="7">
        <v>1988</v>
      </c>
      <c r="B25" s="8">
        <f>SUM('High fructose corn syrup'!B25,Glucose!B25,Dextrose!B25)</f>
        <v>66.90671207774028</v>
      </c>
      <c r="C25" s="8">
        <f>SUM('High fructose corn syrup'!D25,Glucose!D25,Dextrose!D25)</f>
        <v>66.90671207774028</v>
      </c>
      <c r="D25" s="8">
        <f>SUM('High fructose corn syrup'!F25,Glucose!F25,Dextrose!F25)</f>
        <v>59.54697374918885</v>
      </c>
      <c r="E25" s="8">
        <f>SUM('High fructose corn syrup'!H25,Glucose!H25,Dextrose!H25)</f>
        <v>59.54697374918885</v>
      </c>
      <c r="F25" s="8">
        <f t="shared" si="0"/>
        <v>41.26</v>
      </c>
      <c r="G25" s="8">
        <f>SUM('High fructose corn syrup'!K25,Glucose!K25,Dextrose!K25)</f>
        <v>39.30100267446464</v>
      </c>
      <c r="H25" s="8">
        <f>SUM('High fructose corn syrup'!L25,Glucose!L25,Dextrose!L25)</f>
        <v>1.7227836788806417</v>
      </c>
      <c r="I25" s="8">
        <f>SUM('High fructose corn syrup'!M25,Glucose!M25,Dextrose!M25)</f>
        <v>48.840055904426755</v>
      </c>
      <c r="J25" s="8">
        <f>SUM('High fructose corn syrup'!P25,Glucose!P25,Dextrose!P25)</f>
        <v>186.0573558263876</v>
      </c>
      <c r="K25" s="8">
        <f>SUM('High fructose corn syrup'!Q25,Glucose!Q25,Dextrose!Q25)</f>
        <v>11.628584739149225</v>
      </c>
      <c r="L25" s="6"/>
      <c r="M25" s="6"/>
      <c r="N25" s="6"/>
      <c r="O25" s="6"/>
      <c r="P25" s="6"/>
      <c r="Q25" s="6"/>
      <c r="R25" s="6"/>
      <c r="S25" s="6"/>
      <c r="T25" s="6"/>
      <c r="U25" s="6"/>
      <c r="V25" s="6"/>
      <c r="W25" s="6"/>
      <c r="X25" s="6"/>
      <c r="Y25" s="6"/>
      <c r="Z25" s="6"/>
      <c r="AA25" s="6"/>
    </row>
    <row r="26" spans="1:27" ht="12" customHeight="1">
      <c r="A26" s="7">
        <v>1989</v>
      </c>
      <c r="B26" s="8">
        <f>SUM('High fructose corn syrup'!B26,Glucose!B26,Dextrose!B26)</f>
        <v>64.56787698692659</v>
      </c>
      <c r="C26" s="8">
        <f>SUM('High fructose corn syrup'!D26,Glucose!D26,Dextrose!D26)</f>
        <v>64.56787698692659</v>
      </c>
      <c r="D26" s="8">
        <f>SUM('High fructose corn syrup'!F26,Glucose!F26,Dextrose!F26)</f>
        <v>57.46541051836468</v>
      </c>
      <c r="E26" s="8">
        <f>SUM('High fructose corn syrup'!H26,Glucose!H26,Dextrose!H26)</f>
        <v>57.46541051836468</v>
      </c>
      <c r="F26" s="8">
        <f t="shared" si="0"/>
        <v>41.26</v>
      </c>
      <c r="G26" s="8">
        <f>SUM('High fructose corn syrup'!K26,Glucose!K26,Dextrose!K26)</f>
        <v>37.92717094212068</v>
      </c>
      <c r="H26" s="8">
        <f>SUM('High fructose corn syrup'!L26,Glucose!L26,Dextrose!L26)</f>
        <v>1.6625609180107697</v>
      </c>
      <c r="I26" s="8">
        <f>SUM('High fructose corn syrup'!M26,Glucose!M26,Dextrose!M26)</f>
        <v>47.13277074514631</v>
      </c>
      <c r="J26" s="8">
        <f>SUM('High fructose corn syrup'!P26,Glucose!P26,Dextrose!P26)</f>
        <v>179.55341236246213</v>
      </c>
      <c r="K26" s="8">
        <f>SUM('High fructose corn syrup'!Q26,Glucose!Q26,Dextrose!Q26)</f>
        <v>11.222088272653883</v>
      </c>
      <c r="L26" s="6"/>
      <c r="M26" s="6"/>
      <c r="N26" s="6"/>
      <c r="O26" s="6"/>
      <c r="P26" s="6"/>
      <c r="Q26" s="6"/>
      <c r="R26" s="6"/>
      <c r="S26" s="6"/>
      <c r="T26" s="6"/>
      <c r="U26" s="6"/>
      <c r="V26" s="6"/>
      <c r="W26" s="6"/>
      <c r="X26" s="6"/>
      <c r="Y26" s="6"/>
      <c r="Z26" s="6"/>
      <c r="AA26" s="6"/>
    </row>
    <row r="27" spans="1:27" ht="12" customHeight="1">
      <c r="A27" s="7">
        <v>1990</v>
      </c>
      <c r="B27" s="8">
        <f>SUM('High fructose corn syrup'!B27,Glucose!B27,Dextrose!B27)</f>
        <v>66.82928966699934</v>
      </c>
      <c r="C27" s="8">
        <f>SUM('High fructose corn syrup'!D27,Glucose!D27,Dextrose!D27)</f>
        <v>66.82928966699934</v>
      </c>
      <c r="D27" s="8">
        <f>SUM('High fructose corn syrup'!F27,Glucose!F27,Dextrose!F27)</f>
        <v>59.47806780362942</v>
      </c>
      <c r="E27" s="8">
        <f>SUM('High fructose corn syrup'!H27,Glucose!H27,Dextrose!H27)</f>
        <v>59.47806780362942</v>
      </c>
      <c r="F27" s="8">
        <f t="shared" si="0"/>
        <v>41.26</v>
      </c>
      <c r="G27" s="8">
        <f>SUM('High fructose corn syrup'!K27,Glucose!K27,Dextrose!K27)</f>
        <v>39.255524750395416</v>
      </c>
      <c r="H27" s="8">
        <f>SUM('High fructose corn syrup'!L27,Glucose!L27,Dextrose!L27)</f>
        <v>1.7207901260447307</v>
      </c>
      <c r="I27" s="8">
        <f>SUM('High fructose corn syrup'!M27,Glucose!M27,Dextrose!M27)</f>
        <v>48.7835396783051</v>
      </c>
      <c r="J27" s="8">
        <f>SUM('High fructose corn syrup'!P27,Glucose!P27,Dextrose!P27)</f>
        <v>185.8420559173527</v>
      </c>
      <c r="K27" s="8">
        <f>SUM('High fructose corn syrup'!Q27,Glucose!Q27,Dextrose!Q27)</f>
        <v>11.615128494834543</v>
      </c>
      <c r="L27" s="6"/>
      <c r="M27" s="6"/>
      <c r="N27" s="6"/>
      <c r="O27" s="6"/>
      <c r="P27" s="6"/>
      <c r="Q27" s="6"/>
      <c r="R27" s="6"/>
      <c r="S27" s="6"/>
      <c r="T27" s="6"/>
      <c r="U27" s="6"/>
      <c r="V27" s="6"/>
      <c r="W27" s="6"/>
      <c r="X27" s="6"/>
      <c r="Y27" s="6"/>
      <c r="Z27" s="6"/>
      <c r="AA27" s="6"/>
    </row>
    <row r="28" spans="1:27" ht="12" customHeight="1">
      <c r="A28" s="11">
        <v>1991</v>
      </c>
      <c r="B28" s="12">
        <f>SUM('High fructose corn syrup'!B28,Glucose!B28,Dextrose!B28)</f>
        <v>67.96997637784798</v>
      </c>
      <c r="C28" s="12">
        <f>SUM('High fructose corn syrup'!D28,Glucose!D28,Dextrose!D28)</f>
        <v>67.96997637784798</v>
      </c>
      <c r="D28" s="12">
        <f>SUM('High fructose corn syrup'!F28,Glucose!F28,Dextrose!F28)</f>
        <v>60.493278976284714</v>
      </c>
      <c r="E28" s="33">
        <f>SUM('High fructose corn syrup'!H28,Glucose!H28,Dextrose!H28)</f>
        <v>60.493278976284714</v>
      </c>
      <c r="F28" s="12">
        <f t="shared" si="0"/>
        <v>41.26</v>
      </c>
      <c r="G28" s="12">
        <f>SUM('High fructose corn syrup'!K28,Glucose!K28,Dextrose!K28)</f>
        <v>39.92556412434791</v>
      </c>
      <c r="H28" s="12">
        <f>SUM('High fructose corn syrup'!L28,Glucose!L28,Dextrose!L28)</f>
        <v>1.7501617150399085</v>
      </c>
      <c r="I28" s="12">
        <f>SUM('High fructose corn syrup'!M28,Glucose!M28,Dextrose!M28)</f>
        <v>49.61620954052388</v>
      </c>
      <c r="J28" s="12">
        <f>SUM('High fructose corn syrup'!P28,Glucose!P28,Dextrose!P28)</f>
        <v>189.0141315829481</v>
      </c>
      <c r="K28" s="12">
        <f>SUM('High fructose corn syrup'!Q28,Glucose!Q28,Dextrose!Q28)</f>
        <v>11.813383223934256</v>
      </c>
      <c r="L28" s="6"/>
      <c r="M28" s="6"/>
      <c r="N28" s="6"/>
      <c r="O28" s="6"/>
      <c r="P28" s="6"/>
      <c r="Q28" s="6"/>
      <c r="R28" s="6"/>
      <c r="S28" s="6"/>
      <c r="T28" s="6"/>
      <c r="U28" s="6"/>
      <c r="V28" s="6"/>
      <c r="W28" s="6"/>
      <c r="X28" s="6"/>
      <c r="Y28" s="6"/>
      <c r="Z28" s="6"/>
      <c r="AA28" s="6"/>
    </row>
    <row r="29" spans="1:27" ht="12" customHeight="1">
      <c r="A29" s="11">
        <v>1992</v>
      </c>
      <c r="B29" s="12">
        <f>SUM('High fructose corn syrup'!B29,Glucose!B29,Dextrose!B29)</f>
        <v>70.50274980373321</v>
      </c>
      <c r="C29" s="12">
        <f>SUM('High fructose corn syrup'!D29,Glucose!D29,Dextrose!D29)</f>
        <v>70.50274980373321</v>
      </c>
      <c r="D29" s="12">
        <f>SUM('High fructose corn syrup'!F29,Glucose!F29,Dextrose!F29)</f>
        <v>62.74744732532257</v>
      </c>
      <c r="E29" s="33">
        <f>SUM('High fructose corn syrup'!H29,Glucose!H29,Dextrose!H29)</f>
        <v>62.74744732532257</v>
      </c>
      <c r="F29" s="12">
        <f t="shared" si="0"/>
        <v>41.26</v>
      </c>
      <c r="G29" s="12">
        <f>SUM('High fructose corn syrup'!K29,Glucose!K29,Dextrose!K29)</f>
        <v>41.41331523471289</v>
      </c>
      <c r="H29" s="12">
        <f>SUM('High fructose corn syrup'!L29,Glucose!L29,Dextrose!L29)</f>
        <v>1.815378202069606</v>
      </c>
      <c r="I29" s="12">
        <f>SUM('High fructose corn syrup'!M29,Glucose!M29,Dextrose!M29)</f>
        <v>51.465064339572294</v>
      </c>
      <c r="J29" s="12">
        <f>SUM('High fructose corn syrup'!P29,Glucose!P29,Dextrose!P29)</f>
        <v>196.0573879602754</v>
      </c>
      <c r="K29" s="12">
        <f>SUM('High fructose corn syrup'!Q29,Glucose!Q29,Dextrose!Q29)</f>
        <v>12.253586747517213</v>
      </c>
      <c r="L29" s="6"/>
      <c r="M29" s="6"/>
      <c r="N29" s="6"/>
      <c r="O29" s="6"/>
      <c r="P29" s="6"/>
      <c r="Q29" s="6"/>
      <c r="R29" s="6"/>
      <c r="S29" s="6"/>
      <c r="T29" s="6"/>
      <c r="U29" s="6"/>
      <c r="V29" s="6"/>
      <c r="W29" s="6"/>
      <c r="X29" s="6"/>
      <c r="Y29" s="6"/>
      <c r="Z29" s="6"/>
      <c r="AA29" s="6"/>
    </row>
    <row r="30" spans="1:27" ht="12" customHeight="1">
      <c r="A30" s="11">
        <v>1993</v>
      </c>
      <c r="B30" s="12">
        <f>SUM('High fructose corn syrup'!B30,Glucose!B30,Dextrose!B30)</f>
        <v>73.90431646574079</v>
      </c>
      <c r="C30" s="12">
        <f>SUM('High fructose corn syrup'!D30,Glucose!D30,Dextrose!D30)</f>
        <v>73.90431646574079</v>
      </c>
      <c r="D30" s="12">
        <f>SUM('High fructose corn syrup'!F30,Glucose!F30,Dextrose!F30)</f>
        <v>65.7748416545093</v>
      </c>
      <c r="E30" s="33">
        <f>SUM('High fructose corn syrup'!H30,Glucose!H30,Dextrose!H30)</f>
        <v>65.7748416545093</v>
      </c>
      <c r="F30" s="12">
        <f t="shared" si="0"/>
        <v>41.260000000000005</v>
      </c>
      <c r="G30" s="12">
        <f>SUM('High fructose corn syrup'!K30,Glucose!K30,Dextrose!K30)</f>
        <v>43.41139549197614</v>
      </c>
      <c r="H30" s="12">
        <f>SUM('High fructose corn syrup'!L30,Glucose!L30,Dextrose!L30)</f>
        <v>1.90296528184005</v>
      </c>
      <c r="I30" s="12">
        <f>SUM('High fructose corn syrup'!M30,Glucose!M30,Dextrose!M30)</f>
        <v>53.948114257524495</v>
      </c>
      <c r="J30" s="12">
        <f>SUM('High fructose corn syrup'!P30,Glucose!P30,Dextrose!P30)</f>
        <v>205.51662574295042</v>
      </c>
      <c r="K30" s="12">
        <f>SUM('High fructose corn syrup'!Q30,Glucose!Q30,Dextrose!Q30)</f>
        <v>12.844789108934402</v>
      </c>
      <c r="L30" s="6"/>
      <c r="M30" s="6"/>
      <c r="N30" s="6"/>
      <c r="O30" s="6"/>
      <c r="P30" s="6"/>
      <c r="Q30" s="6"/>
      <c r="R30" s="6"/>
      <c r="S30" s="6"/>
      <c r="T30" s="6"/>
      <c r="U30" s="6"/>
      <c r="V30" s="6"/>
      <c r="W30" s="6"/>
      <c r="X30" s="6"/>
      <c r="Y30" s="6"/>
      <c r="Z30" s="6"/>
      <c r="AA30" s="6"/>
    </row>
    <row r="31" spans="1:27" ht="12" customHeight="1">
      <c r="A31" s="11">
        <v>1994</v>
      </c>
      <c r="B31" s="12">
        <f>SUM('High fructose corn syrup'!B31,Glucose!B31,Dextrose!B31)</f>
        <v>75.86635869233032</v>
      </c>
      <c r="C31" s="12">
        <f>SUM('High fructose corn syrup'!D31,Glucose!D31,Dextrose!D31)</f>
        <v>75.86635869233032</v>
      </c>
      <c r="D31" s="12">
        <f>SUM('High fructose corn syrup'!F31,Glucose!F31,Dextrose!F31)</f>
        <v>67.52105923617398</v>
      </c>
      <c r="E31" s="33">
        <f>SUM('High fructose corn syrup'!H31,Glucose!H31,Dextrose!H31)</f>
        <v>67.52105923617398</v>
      </c>
      <c r="F31" s="12">
        <f t="shared" si="0"/>
        <v>41.26</v>
      </c>
      <c r="G31" s="12">
        <f>SUM('High fructose corn syrup'!K31,Glucose!K31,Dextrose!K31)</f>
        <v>44.56389909587483</v>
      </c>
      <c r="H31" s="12">
        <f>SUM('High fructose corn syrup'!L31,Glucose!L31,Dextrose!L31)</f>
        <v>1.9534859877643762</v>
      </c>
      <c r="I31" s="12">
        <f>SUM('High fructose corn syrup'!M31,Glucose!M31,Dextrose!M31)</f>
        <v>55.380351010126184</v>
      </c>
      <c r="J31" s="12">
        <f>SUM('High fructose corn syrup'!P31,Glucose!P31,Dextrose!P31)</f>
        <v>210.97276575286165</v>
      </c>
      <c r="K31" s="12">
        <f>SUM('High fructose corn syrup'!Q31,Glucose!Q31,Dextrose!Q31)</f>
        <v>13.185797859553853</v>
      </c>
      <c r="L31" s="6"/>
      <c r="M31" s="6"/>
      <c r="N31" s="6"/>
      <c r="O31" s="6"/>
      <c r="P31" s="6"/>
      <c r="Q31" s="6"/>
      <c r="R31" s="6"/>
      <c r="S31" s="6"/>
      <c r="T31" s="6"/>
      <c r="U31" s="6"/>
      <c r="V31" s="6"/>
      <c r="W31" s="6"/>
      <c r="X31" s="6"/>
      <c r="Y31" s="6"/>
      <c r="Z31" s="6"/>
      <c r="AA31" s="6"/>
    </row>
    <row r="32" spans="1:27" ht="12" customHeight="1">
      <c r="A32" s="11">
        <v>1995</v>
      </c>
      <c r="B32" s="12">
        <f>SUM('High fructose corn syrup'!B32,Glucose!B32,Dextrose!B32)</f>
        <v>77.88495919670912</v>
      </c>
      <c r="C32" s="12">
        <f>SUM('High fructose corn syrup'!D32,Glucose!D32,Dextrose!D32)</f>
        <v>77.88495919670912</v>
      </c>
      <c r="D32" s="12">
        <f>SUM('High fructose corn syrup'!F32,Glucose!F32,Dextrose!F32)</f>
        <v>69.31761368507112</v>
      </c>
      <c r="E32" s="33">
        <f>SUM('High fructose corn syrup'!H32,Glucose!H32,Dextrose!H32)</f>
        <v>69.31761368507112</v>
      </c>
      <c r="F32" s="12">
        <f t="shared" si="0"/>
        <v>41.259999999999984</v>
      </c>
      <c r="G32" s="12">
        <f>SUM('High fructose corn syrup'!K32,Glucose!K32,Dextrose!K32)</f>
        <v>45.749625032146945</v>
      </c>
      <c r="H32" s="12">
        <f>SUM('High fructose corn syrup'!L32,Glucose!L32,Dextrose!L32)</f>
        <v>2.0054630151078108</v>
      </c>
      <c r="I32" s="12">
        <f>SUM('High fructose corn syrup'!M32,Glucose!M32,Dextrose!M32)</f>
        <v>56.85387374679889</v>
      </c>
      <c r="J32" s="12">
        <f>SUM('High fructose corn syrup'!P32,Glucose!P32,Dextrose!P32)</f>
        <v>216.58618570209103</v>
      </c>
      <c r="K32" s="12">
        <f>SUM('High fructose corn syrup'!Q32,Glucose!Q32,Dextrose!Q32)</f>
        <v>13.53663660638069</v>
      </c>
      <c r="L32" s="6"/>
      <c r="M32" s="6"/>
      <c r="N32" s="6"/>
      <c r="O32" s="6"/>
      <c r="P32" s="6"/>
      <c r="Q32" s="6"/>
      <c r="R32" s="6"/>
      <c r="S32" s="6"/>
      <c r="T32" s="6"/>
      <c r="U32" s="6"/>
      <c r="V32" s="6"/>
      <c r="W32" s="6"/>
      <c r="X32" s="6"/>
      <c r="Y32" s="6"/>
      <c r="Z32" s="6"/>
      <c r="AA32" s="6"/>
    </row>
    <row r="33" spans="1:27" ht="12" customHeight="1">
      <c r="A33" s="7">
        <v>1996</v>
      </c>
      <c r="B33" s="8">
        <f>SUM('High fructose corn syrup'!B33,Glucose!B33,Dextrose!B33)</f>
        <v>77.85669569207388</v>
      </c>
      <c r="C33" s="8">
        <f>SUM('High fructose corn syrup'!D33,Glucose!D33,Dextrose!D33)</f>
        <v>77.85669569207388</v>
      </c>
      <c r="D33" s="8">
        <f>SUM('High fructose corn syrup'!F33,Glucose!F33,Dextrose!F33)</f>
        <v>69.29245916594576</v>
      </c>
      <c r="E33" s="8">
        <f>SUM('High fructose corn syrup'!H33,Glucose!H33,Dextrose!H33)</f>
        <v>69.29245916594576</v>
      </c>
      <c r="F33" s="8">
        <f t="shared" si="0"/>
        <v>41.260000000000005</v>
      </c>
      <c r="G33" s="8">
        <f>SUM('High fructose corn syrup'!K33,Glucose!K33,Dextrose!K33)</f>
        <v>45.73302304952419</v>
      </c>
      <c r="H33" s="8">
        <f>SUM('High fructose corn syrup'!L33,Glucose!L33,Dextrose!L33)</f>
        <v>2.0047352569654437</v>
      </c>
      <c r="I33" s="8">
        <f>SUM('High fructose corn syrup'!M33,Glucose!M33,Dextrose!M33)</f>
        <v>56.83324216734186</v>
      </c>
      <c r="J33" s="8">
        <f>SUM('High fructose corn syrup'!P33,Glucose!P33,Dextrose!P33)</f>
        <v>216.50758920892133</v>
      </c>
      <c r="K33" s="8">
        <f>SUM('High fructose corn syrup'!Q33,Glucose!Q33,Dextrose!Q33)</f>
        <v>13.531724325557583</v>
      </c>
      <c r="L33" s="6"/>
      <c r="M33" s="6"/>
      <c r="N33" s="6"/>
      <c r="O33" s="6"/>
      <c r="P33" s="6"/>
      <c r="Q33" s="6"/>
      <c r="R33" s="6"/>
      <c r="S33" s="6"/>
      <c r="T33" s="6"/>
      <c r="U33" s="6"/>
      <c r="V33" s="6"/>
      <c r="W33" s="6"/>
      <c r="X33" s="6"/>
      <c r="Y33" s="6"/>
      <c r="Z33" s="6"/>
      <c r="AA33" s="6"/>
    </row>
    <row r="34" spans="1:27" ht="12" customHeight="1">
      <c r="A34" s="7">
        <v>1997</v>
      </c>
      <c r="B34" s="8">
        <f>SUM('High fructose corn syrup'!B34,Glucose!B34,Dextrose!B34)</f>
        <v>81.72297155590142</v>
      </c>
      <c r="C34" s="8">
        <f>SUM('High fructose corn syrup'!D34,Glucose!D34,Dextrose!D34)</f>
        <v>81.72297155590142</v>
      </c>
      <c r="D34" s="8">
        <f>SUM('High fructose corn syrup'!F34,Glucose!F34,Dextrose!F34)</f>
        <v>72.73344468475226</v>
      </c>
      <c r="E34" s="8">
        <f>SUM('High fructose corn syrup'!H34,Glucose!H34,Dextrose!H34)</f>
        <v>72.73344468475226</v>
      </c>
      <c r="F34" s="8">
        <f t="shared" si="0"/>
        <v>41.26</v>
      </c>
      <c r="G34" s="8">
        <f>SUM('High fructose corn syrup'!K34,Glucose!K34,Dextrose!K34)</f>
        <v>48.0040734919365</v>
      </c>
      <c r="H34" s="8">
        <f>SUM('High fructose corn syrup'!L34,Glucose!L34,Dextrose!L34)</f>
        <v>2.104288153071189</v>
      </c>
      <c r="I34" s="8">
        <f>SUM('High fructose corn syrup'!M34,Glucose!M34,Dextrose!M34)</f>
        <v>59.65551699549167</v>
      </c>
      <c r="J34" s="8">
        <f>SUM('High fructose corn syrup'!P34,Glucose!P34,Dextrose!P34)</f>
        <v>227.2591123637778</v>
      </c>
      <c r="K34" s="8">
        <f>SUM('High fructose corn syrup'!Q34,Glucose!Q34,Dextrose!Q34)</f>
        <v>14.203694522736113</v>
      </c>
      <c r="L34" s="6"/>
      <c r="M34" s="6"/>
      <c r="N34" s="6"/>
      <c r="O34" s="6"/>
      <c r="P34" s="6"/>
      <c r="Q34" s="6"/>
      <c r="R34" s="6"/>
      <c r="S34" s="6"/>
      <c r="T34" s="6"/>
      <c r="U34" s="6"/>
      <c r="V34" s="6"/>
      <c r="W34" s="6"/>
      <c r="X34" s="6"/>
      <c r="Y34" s="6"/>
      <c r="Z34" s="6"/>
      <c r="AA34" s="6"/>
    </row>
    <row r="35" spans="1:27" ht="12" customHeight="1">
      <c r="A35" s="7">
        <v>1998</v>
      </c>
      <c r="B35" s="8">
        <f>SUM('High fructose corn syrup'!B35,Glucose!B35,Dextrose!B35)</f>
        <v>82.74287988816866</v>
      </c>
      <c r="C35" s="8">
        <f>SUM('High fructose corn syrup'!D35,Glucose!D35,Dextrose!D35)</f>
        <v>82.74287988816866</v>
      </c>
      <c r="D35" s="8">
        <f>SUM('High fructose corn syrup'!F35,Glucose!F35,Dextrose!F35)</f>
        <v>73.64116310047011</v>
      </c>
      <c r="E35" s="8">
        <f>SUM('High fructose corn syrup'!H35,Glucose!H35,Dextrose!H35)</f>
        <v>73.64116310047011</v>
      </c>
      <c r="F35" s="8">
        <f t="shared" si="0"/>
        <v>41.26</v>
      </c>
      <c r="G35" s="8">
        <f>SUM('High fructose corn syrup'!K35,Glucose!K35,Dextrose!K35)</f>
        <v>48.603167646310276</v>
      </c>
      <c r="H35" s="8">
        <f>SUM('High fructose corn syrup'!L35,Glucose!L35,Dextrose!L35)</f>
        <v>2.130549814632779</v>
      </c>
      <c r="I35" s="8">
        <f>SUM('High fructose corn syrup'!M35,Glucose!M35,Dextrose!M35)</f>
        <v>60.40002196993196</v>
      </c>
      <c r="J35" s="8">
        <f>SUM('High fructose corn syrup'!P35,Glucose!P35,Dextrose!P35)</f>
        <v>230.095321790217</v>
      </c>
      <c r="K35" s="8">
        <f>SUM('High fructose corn syrup'!Q35,Glucose!Q35,Dextrose!Q35)</f>
        <v>14.380957611888563</v>
      </c>
      <c r="L35" s="6"/>
      <c r="M35" s="6"/>
      <c r="N35" s="6"/>
      <c r="O35" s="6"/>
      <c r="P35" s="6"/>
      <c r="Q35" s="6"/>
      <c r="R35" s="6"/>
      <c r="S35" s="6"/>
      <c r="T35" s="6"/>
      <c r="U35" s="6"/>
      <c r="V35" s="6"/>
      <c r="W35" s="6"/>
      <c r="X35" s="6"/>
      <c r="Y35" s="6"/>
      <c r="Z35" s="6"/>
      <c r="AA35" s="6"/>
    </row>
    <row r="36" spans="1:27" ht="12" customHeight="1">
      <c r="A36" s="7">
        <v>1999</v>
      </c>
      <c r="B36" s="8">
        <f>SUM('High fructose corn syrup'!B36,Glucose!B36,Dextrose!B36)</f>
        <v>83.58786886025666</v>
      </c>
      <c r="C36" s="8">
        <f>SUM('High fructose corn syrup'!D36,Glucose!D36,Dextrose!D36)</f>
        <v>83.58786886025666</v>
      </c>
      <c r="D36" s="8">
        <f>SUM('High fructose corn syrup'!F36,Glucose!F36,Dextrose!F36)</f>
        <v>74.39320328562843</v>
      </c>
      <c r="E36" s="8">
        <f>SUM('High fructose corn syrup'!H36,Glucose!H36,Dextrose!H36)</f>
        <v>74.39320328562843</v>
      </c>
      <c r="F36" s="8">
        <f t="shared" si="0"/>
        <v>41.26</v>
      </c>
      <c r="G36" s="8">
        <f>SUM('High fructose corn syrup'!K36,Glucose!K36,Dextrose!K36)</f>
        <v>49.099514168514766</v>
      </c>
      <c r="H36" s="8">
        <f>SUM('High fructose corn syrup'!L36,Glucose!L36,Dextrose!L36)</f>
        <v>2.1523074704006477</v>
      </c>
      <c r="I36" s="8">
        <f>SUM('High fructose corn syrup'!M36,Glucose!M36,Dextrose!M36)</f>
        <v>61.01684063212316</v>
      </c>
      <c r="J36" s="8">
        <f>SUM('High fructose corn syrup'!P36,Glucose!P36,Dextrose!P36)</f>
        <v>232.44510716999295</v>
      </c>
      <c r="K36" s="8">
        <f>SUM('High fructose corn syrup'!Q36,Glucose!Q36,Dextrose!Q36)</f>
        <v>14.52781919812456</v>
      </c>
      <c r="L36" s="6"/>
      <c r="M36" s="6"/>
      <c r="N36" s="6"/>
      <c r="O36" s="6"/>
      <c r="P36" s="6"/>
      <c r="Q36" s="6"/>
      <c r="R36" s="6"/>
      <c r="S36" s="6"/>
      <c r="T36" s="6"/>
      <c r="U36" s="6"/>
      <c r="V36" s="6"/>
      <c r="W36" s="6"/>
      <c r="X36" s="6"/>
      <c r="Y36" s="6"/>
      <c r="Z36" s="6"/>
      <c r="AA36" s="6"/>
    </row>
    <row r="37" spans="1:27" ht="12" customHeight="1">
      <c r="A37" s="7">
        <v>2000</v>
      </c>
      <c r="B37" s="8">
        <f>SUM('High fructose corn syrup'!B37,Glucose!B37,Dextrose!B37)</f>
        <v>81.64637803693228</v>
      </c>
      <c r="C37" s="8">
        <f>SUM('High fructose corn syrup'!D37,Glucose!D37,Dextrose!D37)</f>
        <v>81.64637803693228</v>
      </c>
      <c r="D37" s="8">
        <f>SUM('High fructose corn syrup'!F37,Glucose!F37,Dextrose!F37)</f>
        <v>72.66527645286973</v>
      </c>
      <c r="E37" s="8">
        <f>SUM('High fructose corn syrup'!H37,Glucose!H37,Dextrose!H37)</f>
        <v>72.66527645286973</v>
      </c>
      <c r="F37" s="8">
        <f t="shared" si="0"/>
        <v>41.260000000000005</v>
      </c>
      <c r="G37" s="8">
        <f>SUM('High fructose corn syrup'!K37,Glucose!K37,Dextrose!K37)</f>
        <v>47.95908245889402</v>
      </c>
      <c r="H37" s="8">
        <f>SUM('High fructose corn syrup'!L37,Glucose!L37,Dextrose!L37)</f>
        <v>2.102315943403573</v>
      </c>
      <c r="I37" s="8">
        <f>SUM('High fructose corn syrup'!M37,Glucose!M37,Dextrose!M37)</f>
        <v>59.5996058375196</v>
      </c>
      <c r="J37" s="8">
        <f>SUM('High fructose corn syrup'!P37,Glucose!P37,Dextrose!P37)</f>
        <v>227.04611747626512</v>
      </c>
      <c r="K37" s="8">
        <f>SUM('High fructose corn syrup'!Q37,Glucose!Q37,Dextrose!Q37)</f>
        <v>14.19038234226657</v>
      </c>
      <c r="L37" s="6"/>
      <c r="M37" s="6"/>
      <c r="N37" s="6"/>
      <c r="O37" s="6"/>
      <c r="P37" s="6"/>
      <c r="Q37" s="6"/>
      <c r="R37" s="6"/>
      <c r="S37" s="6"/>
      <c r="T37" s="6"/>
      <c r="U37" s="6"/>
      <c r="V37" s="6"/>
      <c r="W37" s="6"/>
      <c r="X37" s="6"/>
      <c r="Y37" s="6"/>
      <c r="Z37" s="6"/>
      <c r="AA37" s="6"/>
    </row>
    <row r="38" spans="1:27" ht="12" customHeight="1">
      <c r="A38" s="11">
        <v>2001</v>
      </c>
      <c r="B38" s="12">
        <f>SUM('High fructose corn syrup'!B38,Glucose!B38,Dextrose!B38)</f>
        <v>80.92743351704277</v>
      </c>
      <c r="C38" s="12">
        <f>SUM('High fructose corn syrup'!D38,Glucose!D38,Dextrose!D38)</f>
        <v>80.92743351704277</v>
      </c>
      <c r="D38" s="12">
        <f>SUM('High fructose corn syrup'!F38,Glucose!F38,Dextrose!F38)</f>
        <v>72.02541583016807</v>
      </c>
      <c r="E38" s="33">
        <f>SUM('High fructose corn syrup'!H38,Glucose!H38,Dextrose!H38)</f>
        <v>72.02541583016807</v>
      </c>
      <c r="F38" s="12">
        <f t="shared" si="0"/>
        <v>41.259999999999984</v>
      </c>
      <c r="G38" s="12">
        <f>SUM('High fructose corn syrup'!K38,Glucose!K38,Dextrose!K38)</f>
        <v>47.536774447910936</v>
      </c>
      <c r="H38" s="12">
        <f>SUM('High fructose corn syrup'!L38,Glucose!L38,Dextrose!L38)</f>
        <v>2.0838038114152737</v>
      </c>
      <c r="I38" s="12">
        <f>SUM('High fructose corn syrup'!M38,Glucose!M38,Dextrose!M38)</f>
        <v>59.0747961517173</v>
      </c>
      <c r="J38" s="12">
        <f>SUM('High fructose corn syrup'!P38,Glucose!P38,Dextrose!P38)</f>
        <v>225.04684248273256</v>
      </c>
      <c r="K38" s="12">
        <f>SUM('High fructose corn syrup'!Q38,Glucose!Q38,Dextrose!Q38)</f>
        <v>14.065427655170785</v>
      </c>
      <c r="L38" s="6"/>
      <c r="M38" s="6"/>
      <c r="N38" s="6"/>
      <c r="O38" s="6"/>
      <c r="P38" s="6"/>
      <c r="Q38" s="6"/>
      <c r="R38" s="6"/>
      <c r="S38" s="6"/>
      <c r="T38" s="6"/>
      <c r="U38" s="6"/>
      <c r="V38" s="6"/>
      <c r="W38" s="6"/>
      <c r="X38" s="6"/>
      <c r="Y38" s="6"/>
      <c r="Z38" s="6"/>
      <c r="AA38" s="6"/>
    </row>
    <row r="39" spans="1:27" ht="12" customHeight="1">
      <c r="A39" s="11">
        <v>2002</v>
      </c>
      <c r="B39" s="12">
        <f>SUM('High fructose corn syrup'!B39,Glucose!B39,Dextrose!B39)</f>
        <v>81.1792876965539</v>
      </c>
      <c r="C39" s="12">
        <f>SUM('High fructose corn syrup'!D39,Glucose!D39,Dextrose!D39)</f>
        <v>81.1792876965539</v>
      </c>
      <c r="D39" s="12">
        <f>SUM('High fructose corn syrup'!F39,Glucose!F39,Dextrose!F39)</f>
        <v>72.24956604993298</v>
      </c>
      <c r="E39" s="33">
        <f>SUM('High fructose corn syrup'!H39,Glucose!H39,Dextrose!H39)</f>
        <v>72.24956604993298</v>
      </c>
      <c r="F39" s="12">
        <f t="shared" si="0"/>
        <v>41.26</v>
      </c>
      <c r="G39" s="12">
        <f>SUM('High fructose corn syrup'!K39,Glucose!K39,Dextrose!K39)</f>
        <v>47.68471359295576</v>
      </c>
      <c r="H39" s="12">
        <f>SUM('High fructose corn syrup'!L39,Glucose!L39,Dextrose!L39)</f>
        <v>2.090288815033677</v>
      </c>
      <c r="I39" s="12">
        <f>SUM('High fructose corn syrup'!M39,Glucose!M39,Dextrose!M39)</f>
        <v>59.258642761797226</v>
      </c>
      <c r="J39" s="12">
        <f>SUM('High fructose corn syrup'!P39,Glucose!P39,Dextrose!P39)</f>
        <v>225.74721052113227</v>
      </c>
      <c r="K39" s="12">
        <f>SUM('High fructose corn syrup'!Q39,Glucose!Q39,Dextrose!Q39)</f>
        <v>14.109200657570767</v>
      </c>
      <c r="L39" s="6"/>
      <c r="M39" s="6"/>
      <c r="N39" s="6"/>
      <c r="O39" s="6"/>
      <c r="P39" s="6"/>
      <c r="Q39" s="6"/>
      <c r="R39" s="6"/>
      <c r="S39" s="6"/>
      <c r="T39" s="6"/>
      <c r="U39" s="6"/>
      <c r="V39" s="6"/>
      <c r="W39" s="6"/>
      <c r="X39" s="6"/>
      <c r="Y39" s="6"/>
      <c r="Z39" s="6"/>
      <c r="AA39" s="6"/>
    </row>
    <row r="40" spans="1:27" ht="12" customHeight="1">
      <c r="A40" s="11">
        <v>2003</v>
      </c>
      <c r="B40" s="12">
        <f>SUM('High fructose corn syrup'!B40,Glucose!B40,Dextrose!B40)</f>
        <v>78.7496662444585</v>
      </c>
      <c r="C40" s="12">
        <f>SUM('High fructose corn syrup'!D40,Glucose!D40,Dextrose!D40)</f>
        <v>78.7496662444585</v>
      </c>
      <c r="D40" s="12">
        <f>SUM('High fructose corn syrup'!F40,Glucose!F40,Dextrose!F40)</f>
        <v>70.08720295756805</v>
      </c>
      <c r="E40" s="33">
        <f>SUM('High fructose corn syrup'!H40,Glucose!H40,Dextrose!H40)</f>
        <v>70.08720295756805</v>
      </c>
      <c r="F40" s="12">
        <f t="shared" si="0"/>
        <v>41.260000000000005</v>
      </c>
      <c r="G40" s="12">
        <f>SUM('High fructose corn syrup'!K40,Glucose!K40,Dextrose!K40)</f>
        <v>46.257553951994915</v>
      </c>
      <c r="H40" s="12">
        <f>SUM('High fructose corn syrup'!L40,Glucose!L40,Dextrose!L40)</f>
        <v>2.0277283924162153</v>
      </c>
      <c r="I40" s="12">
        <f>SUM('High fructose corn syrup'!M40,Glucose!M40,Dextrose!M40)</f>
        <v>57.4850860608035</v>
      </c>
      <c r="J40" s="12">
        <f>SUM('High fructose corn syrup'!P40,Glucose!P40,Dextrose!P40)</f>
        <v>218.9908040411562</v>
      </c>
      <c r="K40" s="12">
        <f>SUM('High fructose corn syrup'!Q40,Glucose!Q40,Dextrose!Q40)</f>
        <v>13.686925252572262</v>
      </c>
      <c r="L40" s="6"/>
      <c r="M40" s="6"/>
      <c r="N40" s="6"/>
      <c r="O40" s="6"/>
      <c r="P40" s="6"/>
      <c r="Q40" s="6"/>
      <c r="R40" s="6"/>
      <c r="S40" s="6"/>
      <c r="T40" s="6"/>
      <c r="U40" s="6"/>
      <c r="V40" s="6"/>
      <c r="W40" s="6"/>
      <c r="X40" s="6"/>
      <c r="Y40" s="6"/>
      <c r="Z40" s="6"/>
      <c r="AA40" s="6"/>
    </row>
    <row r="41" spans="1:27" ht="12" customHeight="1">
      <c r="A41" s="11">
        <v>2004</v>
      </c>
      <c r="B41" s="12">
        <f>SUM('High fructose corn syrup'!B41,Glucose!B41,Dextrose!B41)</f>
        <v>78.48324541033092</v>
      </c>
      <c r="C41" s="12">
        <f>SUM('High fructose corn syrup'!D41,Glucose!D41,Dextrose!D41)</f>
        <v>78.48324541033092</v>
      </c>
      <c r="D41" s="12">
        <f>SUM('High fructose corn syrup'!F41,Glucose!F41,Dextrose!F41)</f>
        <v>69.8500884151945</v>
      </c>
      <c r="E41" s="33">
        <f>SUM('High fructose corn syrup'!H41,Glucose!H41,Dextrose!H41)</f>
        <v>69.8500884151945</v>
      </c>
      <c r="F41" s="12">
        <f t="shared" si="0"/>
        <v>41.260000000000005</v>
      </c>
      <c r="G41" s="12">
        <f>SUM('High fructose corn syrup'!K41,Glucose!K41,Dextrose!K41)</f>
        <v>46.10105835402838</v>
      </c>
      <c r="H41" s="12">
        <f>SUM('High fructose corn syrup'!L41,Glucose!L41,Dextrose!L41)</f>
        <v>2.020868311409463</v>
      </c>
      <c r="I41" s="12">
        <f>SUM('High fructose corn syrup'!M41,Glucose!M41,Dextrose!M41)</f>
        <v>57.29060619430258</v>
      </c>
      <c r="J41" s="12">
        <f>SUM('High fructose corn syrup'!P41,Glucose!P41,Dextrose!P41)</f>
        <v>218.24992835924792</v>
      </c>
      <c r="K41" s="12">
        <f>SUM('High fructose corn syrup'!Q41,Glucose!Q41,Dextrose!Q41)</f>
        <v>13.640620522452995</v>
      </c>
      <c r="L41" s="6"/>
      <c r="M41" s="6"/>
      <c r="N41" s="6"/>
      <c r="O41" s="6"/>
      <c r="P41" s="6"/>
      <c r="Q41" s="6"/>
      <c r="R41" s="6"/>
      <c r="S41" s="6"/>
      <c r="T41" s="6"/>
      <c r="U41" s="6"/>
      <c r="V41" s="6"/>
      <c r="W41" s="6"/>
      <c r="X41" s="6"/>
      <c r="Y41" s="6"/>
      <c r="Z41" s="6"/>
      <c r="AA41" s="6"/>
    </row>
    <row r="42" spans="1:27" ht="12" customHeight="1">
      <c r="A42" s="11">
        <v>2005</v>
      </c>
      <c r="B42" s="12">
        <f>SUM('High fructose corn syrup'!B42,Glucose!B42,Dextrose!B42)</f>
        <v>77.30467296256552</v>
      </c>
      <c r="C42" s="12">
        <f>SUM('High fructose corn syrup'!D42,Glucose!D42,Dextrose!D42)</f>
        <v>77.30467296256552</v>
      </c>
      <c r="D42" s="12">
        <f>SUM('High fructose corn syrup'!F42,Glucose!F42,Dextrose!F42)</f>
        <v>68.80115893668331</v>
      </c>
      <c r="E42" s="33">
        <f>SUM('High fructose corn syrup'!H42,Glucose!H42,Dextrose!H42)</f>
        <v>68.80115893668331</v>
      </c>
      <c r="F42" s="12">
        <f t="shared" si="0"/>
        <v>41.260000000000005</v>
      </c>
      <c r="G42" s="12">
        <f>SUM('High fructose corn syrup'!K42,Glucose!K42,Dextrose!K42)</f>
        <v>45.40876489821098</v>
      </c>
      <c r="H42" s="12">
        <f>SUM('High fructose corn syrup'!L42,Glucose!L42,Dextrose!L42)</f>
        <v>1.9905212010174675</v>
      </c>
      <c r="I42" s="12">
        <f>SUM('High fructose corn syrup'!M42,Glucose!M42,Dextrose!M42)</f>
        <v>56.4302807882447</v>
      </c>
      <c r="J42" s="12">
        <f>SUM('High fructose corn syrup'!P42,Glucose!P42,Dextrose!P42)</f>
        <v>214.97249824093214</v>
      </c>
      <c r="K42" s="12">
        <f>SUM('High fructose corn syrup'!Q42,Glucose!Q42,Dextrose!Q42)</f>
        <v>13.435781140058259</v>
      </c>
      <c r="L42" s="6"/>
      <c r="M42" s="6"/>
      <c r="N42" s="6"/>
      <c r="O42" s="6"/>
      <c r="P42" s="6"/>
      <c r="Q42" s="6"/>
      <c r="R42" s="6"/>
      <c r="S42" s="6"/>
      <c r="T42" s="6"/>
      <c r="U42" s="6"/>
      <c r="V42" s="6"/>
      <c r="W42" s="6"/>
      <c r="X42" s="6"/>
      <c r="Y42" s="6"/>
      <c r="Z42" s="6"/>
      <c r="AA42" s="6"/>
    </row>
    <row r="43" spans="1:27" ht="12" customHeight="1">
      <c r="A43" s="7">
        <v>2006</v>
      </c>
      <c r="B43" s="8">
        <f>SUM('High fructose corn syrup'!B43,Glucose!B43,Dextrose!B43)</f>
        <v>74.64485037863376</v>
      </c>
      <c r="C43" s="8">
        <f>SUM('High fructose corn syrup'!D43,Glucose!D43,Dextrose!D43)</f>
        <v>74.64485037863376</v>
      </c>
      <c r="D43" s="8">
        <f>SUM('High fructose corn syrup'!F43,Glucose!F43,Dextrose!F43)</f>
        <v>66.43391683698405</v>
      </c>
      <c r="E43" s="8">
        <f>SUM('High fructose corn syrup'!H43,Glucose!H43,Dextrose!H43)</f>
        <v>66.43391683698405</v>
      </c>
      <c r="F43" s="8">
        <f t="shared" si="0"/>
        <v>41.26</v>
      </c>
      <c r="G43" s="8">
        <f>SUM('High fructose corn syrup'!K43,Glucose!K43,Dextrose!K43)</f>
        <v>43.84638511240947</v>
      </c>
      <c r="H43" s="8">
        <f>SUM('High fructose corn syrup'!L43,Glucose!L43,Dextrose!L43)</f>
        <v>1.9220333199960316</v>
      </c>
      <c r="I43" s="8">
        <f>SUM('High fructose corn syrup'!M43,Glucose!M43,Dextrose!M43)</f>
        <v>54.4886836052275</v>
      </c>
      <c r="J43" s="8">
        <f>SUM('High fructose corn syrup'!P43,Glucose!P43,Dextrose!P43)</f>
        <v>207.5759375437238</v>
      </c>
      <c r="K43" s="8">
        <f>SUM('High fructose corn syrup'!Q43,Glucose!Q43,Dextrose!Q43)</f>
        <v>12.973496096482737</v>
      </c>
      <c r="L43" s="6"/>
      <c r="M43" s="6"/>
      <c r="N43" s="6"/>
      <c r="O43" s="6"/>
      <c r="P43" s="6"/>
      <c r="Q43" s="6"/>
      <c r="R43" s="6"/>
      <c r="S43" s="6"/>
      <c r="T43" s="6"/>
      <c r="U43" s="6"/>
      <c r="V43" s="6"/>
      <c r="W43" s="6"/>
      <c r="X43" s="6"/>
      <c r="Y43" s="6"/>
      <c r="Z43" s="6"/>
      <c r="AA43" s="6"/>
    </row>
    <row r="44" spans="1:27" ht="12" customHeight="1">
      <c r="A44" s="7">
        <v>2007</v>
      </c>
      <c r="B44" s="8">
        <f>SUM('High fructose corn syrup'!B44,Glucose!B44,Dextrose!B44)</f>
        <v>72.49752299096544</v>
      </c>
      <c r="C44" s="8">
        <f>SUM('High fructose corn syrup'!D44,Glucose!D44,Dextrose!D44)</f>
        <v>72.49752299096544</v>
      </c>
      <c r="D44" s="8">
        <f>SUM('High fructose corn syrup'!F44,Glucose!F44,Dextrose!F44)</f>
        <v>64.52279546195923</v>
      </c>
      <c r="E44" s="8">
        <f>SUM('High fructose corn syrup'!H44,Glucose!H44,Dextrose!H44)</f>
        <v>64.52279546195923</v>
      </c>
      <c r="F44" s="8">
        <f t="shared" si="0"/>
        <v>41.26</v>
      </c>
      <c r="G44" s="8">
        <f>SUM('High fructose corn syrup'!K44,Glucose!K44,Dextrose!K44)</f>
        <v>42.5850450048931</v>
      </c>
      <c r="H44" s="8">
        <f>SUM('High fructose corn syrup'!L44,Glucose!L44,Dextrose!L44)</f>
        <v>1.8667416988446288</v>
      </c>
      <c r="I44" s="8">
        <f>SUM('High fructose corn syrup'!M44,Glucose!M44,Dextrose!M44)</f>
        <v>52.92119379139581</v>
      </c>
      <c r="J44" s="8">
        <f>SUM('High fructose corn syrup'!P44,Glucose!P44,Dextrose!P44)</f>
        <v>201.60454777674593</v>
      </c>
      <c r="K44" s="8">
        <f>SUM('High fructose corn syrup'!Q44,Glucose!Q44,Dextrose!Q44)</f>
        <v>12.60028423604662</v>
      </c>
      <c r="L44" s="6"/>
      <c r="M44" s="6"/>
      <c r="N44" s="6"/>
      <c r="O44" s="6"/>
      <c r="P44" s="6"/>
      <c r="Q44" s="6"/>
      <c r="R44" s="6"/>
      <c r="S44" s="6"/>
      <c r="T44" s="6"/>
      <c r="U44" s="6"/>
      <c r="V44" s="6"/>
      <c r="W44" s="6"/>
      <c r="X44" s="6"/>
      <c r="Y44" s="6"/>
      <c r="Z44" s="6"/>
      <c r="AA44" s="6"/>
    </row>
    <row r="45" spans="1:27" ht="12" customHeight="1">
      <c r="A45" s="7">
        <v>2008</v>
      </c>
      <c r="B45" s="8">
        <f>SUM('High fructose corn syrup'!B45,Glucose!B45,Dextrose!B45)</f>
        <v>68.73756739900865</v>
      </c>
      <c r="C45" s="8">
        <f>SUM('High fructose corn syrup'!D45,Glucose!D45,Dextrose!D45)</f>
        <v>68.73756739900865</v>
      </c>
      <c r="D45" s="8">
        <f>SUM('High fructose corn syrup'!F45,Glucose!F45,Dextrose!F45)</f>
        <v>61.176434985117695</v>
      </c>
      <c r="E45" s="8">
        <f>SUM('High fructose corn syrup'!H45,Glucose!H45,Dextrose!H45)</f>
        <v>61.176434985117695</v>
      </c>
      <c r="F45" s="8">
        <f t="shared" si="0"/>
        <v>41.26</v>
      </c>
      <c r="G45" s="8">
        <f>SUM('High fructose corn syrup'!K45,Glucose!K45,Dextrose!K45)</f>
        <v>40.376447090177685</v>
      </c>
      <c r="H45" s="8">
        <f>SUM('High fructose corn syrup'!L45,Glucose!L45,Dextrose!L45)</f>
        <v>1.7699264477886107</v>
      </c>
      <c r="I45" s="8">
        <f>SUM('High fructose corn syrup'!M45,Glucose!M45,Dextrose!M45)</f>
        <v>50.176529831583224</v>
      </c>
      <c r="J45" s="8">
        <f>SUM('High fructose corn syrup'!P45,Glucose!P45,Dextrose!P45)</f>
        <v>191.14868507269796</v>
      </c>
      <c r="K45" s="8">
        <f>SUM('High fructose corn syrup'!Q45,Glucose!Q45,Dextrose!Q45)</f>
        <v>11.946792817043622</v>
      </c>
      <c r="L45" s="6"/>
      <c r="M45" s="6"/>
      <c r="N45" s="6"/>
      <c r="O45" s="6"/>
      <c r="P45" s="6"/>
      <c r="Q45" s="6"/>
      <c r="R45" s="6"/>
      <c r="S45" s="6"/>
      <c r="T45" s="6"/>
      <c r="U45" s="6"/>
      <c r="V45" s="6"/>
      <c r="W45" s="6"/>
      <c r="X45" s="6"/>
      <c r="Y45" s="6"/>
      <c r="Z45" s="6"/>
      <c r="AA45" s="6"/>
    </row>
    <row r="46" spans="1:27" ht="12" customHeight="1">
      <c r="A46" s="7">
        <v>2009</v>
      </c>
      <c r="B46" s="8">
        <f>SUM('High fructose corn syrup'!B46,Glucose!B46,Dextrose!B46)</f>
        <v>65.30122089466882</v>
      </c>
      <c r="C46" s="8">
        <f>SUM('High fructose corn syrup'!D46,Glucose!D46,Dextrose!D46)</f>
        <v>65.30122089466882</v>
      </c>
      <c r="D46" s="8">
        <f>SUM('High fructose corn syrup'!F46,Glucose!F46,Dextrose!F46)</f>
        <v>58.11808659625525</v>
      </c>
      <c r="E46" s="8">
        <f>SUM('High fructose corn syrup'!H46,Glucose!H46,Dextrose!H46)</f>
        <v>58.11808659625525</v>
      </c>
      <c r="F46" s="8">
        <f t="shared" si="0"/>
        <v>41.260000000000005</v>
      </c>
      <c r="G46" s="8">
        <f>SUM('High fructose corn syrup'!K46,Glucose!K46,Dextrose!K46)</f>
        <v>38.35793715352846</v>
      </c>
      <c r="H46" s="8">
        <f>SUM('High fructose corn syrup'!L46,Glucose!L46,Dextrose!L46)</f>
        <v>1.6814438204286448</v>
      </c>
      <c r="I46" s="8">
        <f>SUM('High fructose corn syrup'!M46,Glucose!M46,Dextrose!M46)</f>
        <v>47.66809158724187</v>
      </c>
      <c r="J46" s="8">
        <f>SUM('High fructose corn syrup'!P46,Glucose!P46,Dextrose!P46)</f>
        <v>181.59272985615948</v>
      </c>
      <c r="K46" s="8">
        <f>SUM('High fructose corn syrup'!Q46,Glucose!Q46,Dextrose!Q46)</f>
        <v>11.349545616009967</v>
      </c>
      <c r="L46" s="6"/>
      <c r="M46" s="6"/>
      <c r="N46" s="6"/>
      <c r="O46" s="6"/>
      <c r="P46" s="6"/>
      <c r="Q46" s="6"/>
      <c r="R46" s="6"/>
      <c r="S46" s="6"/>
      <c r="T46" s="6"/>
      <c r="U46" s="6"/>
      <c r="V46" s="6"/>
      <c r="W46" s="6"/>
      <c r="X46" s="6"/>
      <c r="Y46" s="6"/>
      <c r="Z46" s="6"/>
      <c r="AA46" s="6"/>
    </row>
    <row r="47" spans="1:22" ht="12" customHeight="1">
      <c r="A47" s="7">
        <v>2010</v>
      </c>
      <c r="B47" s="8">
        <f>SUM('High fructose corn syrup'!B47,Glucose!B47,Dextrose!B47)</f>
        <v>63.879358802310925</v>
      </c>
      <c r="C47" s="8">
        <f>SUM('High fructose corn syrup'!D47,Glucose!D47,Dextrose!D47)</f>
        <v>63.879358802310925</v>
      </c>
      <c r="D47" s="8">
        <f>SUM('High fructose corn syrup'!F47,Glucose!F47,Dextrose!F47)</f>
        <v>56.852629334056715</v>
      </c>
      <c r="E47" s="8">
        <f>SUM('High fructose corn syrup'!H47,Glucose!H47,Dextrose!H47)</f>
        <v>56.852629334056715</v>
      </c>
      <c r="F47" s="8">
        <f t="shared" si="0"/>
        <v>41.260000000000005</v>
      </c>
      <c r="G47" s="8">
        <f>SUM('High fructose corn syrup'!K47,Glucose!K47,Dextrose!K47)</f>
        <v>37.522735360477434</v>
      </c>
      <c r="H47" s="8">
        <f>SUM('High fructose corn syrup'!L47,Glucose!L47,Dextrose!L47)</f>
        <v>1.6448322349798326</v>
      </c>
      <c r="I47" s="8">
        <f>SUM('High fructose corn syrup'!M47,Glucose!M47,Dextrose!M47)</f>
        <v>46.63017144556077</v>
      </c>
      <c r="J47" s="8">
        <f>SUM('High fructose corn syrup'!P47,Glucose!P47,Dextrose!P47)</f>
        <v>177.638748364041</v>
      </c>
      <c r="K47" s="8">
        <f>SUM('High fructose corn syrup'!Q47,Glucose!Q47,Dextrose!Q47)</f>
        <v>11.102421772752562</v>
      </c>
      <c r="L47" s="6"/>
      <c r="M47" s="6"/>
      <c r="N47" s="6"/>
      <c r="O47" s="6"/>
      <c r="P47" s="6"/>
      <c r="Q47" s="6"/>
      <c r="R47" s="6"/>
      <c r="S47" s="6"/>
      <c r="T47" s="6"/>
      <c r="U47" s="6"/>
      <c r="V47" s="6"/>
    </row>
    <row r="48" spans="1:22" ht="12" customHeight="1">
      <c r="A48" s="32">
        <v>2011</v>
      </c>
      <c r="B48" s="33">
        <f>SUM('High fructose corn syrup'!B48,Glucose!B48,Dextrose!B48)</f>
        <v>61.77084890182899</v>
      </c>
      <c r="C48" s="33">
        <f>SUM('High fructose corn syrup'!D48,Glucose!D48,Dextrose!D48)</f>
        <v>61.77084890182899</v>
      </c>
      <c r="D48" s="33">
        <f>SUM('High fructose corn syrup'!F48,Glucose!F48,Dextrose!F48)</f>
        <v>54.9760555226278</v>
      </c>
      <c r="E48" s="33">
        <f>SUM('High fructose corn syrup'!H48,Glucose!H48,Dextrose!H48)</f>
        <v>54.9760555226278</v>
      </c>
      <c r="F48" s="33">
        <f t="shared" si="0"/>
        <v>41.260000000000005</v>
      </c>
      <c r="G48" s="33">
        <f>SUM('High fructose corn syrup'!K48,Glucose!K48,Dextrose!K48)</f>
        <v>36.28419664493435</v>
      </c>
      <c r="H48" s="33">
        <f>SUM('High fructose corn syrup'!L48,Glucose!L48,Dextrose!L48)</f>
        <v>1.5905401269012318</v>
      </c>
      <c r="I48" s="33">
        <f>SUM('High fructose corn syrup'!M48,Glucose!M48,Dextrose!M48)</f>
        <v>45.09101732758647</v>
      </c>
      <c r="J48" s="33">
        <f>SUM('High fructose corn syrup'!P48,Glucose!P48,Dextrose!P48)</f>
        <v>171.77530410509127</v>
      </c>
      <c r="K48" s="33">
        <f>SUM('High fructose corn syrup'!Q48,Glucose!Q48,Dextrose!Q48)</f>
        <v>10.735956506568204</v>
      </c>
      <c r="L48" s="6"/>
      <c r="M48" s="6"/>
      <c r="N48" s="6"/>
      <c r="O48" s="6"/>
      <c r="P48" s="6"/>
      <c r="Q48" s="6"/>
      <c r="R48" s="6"/>
      <c r="S48" s="6"/>
      <c r="T48" s="6"/>
      <c r="U48" s="6"/>
      <c r="V48" s="6"/>
    </row>
    <row r="49" spans="1:22" ht="12" customHeight="1">
      <c r="A49" s="32">
        <v>2012</v>
      </c>
      <c r="B49" s="33">
        <f>SUM('High fructose corn syrup'!B49,Glucose!B49,Dextrose!B49)</f>
        <v>60.96909300389508</v>
      </c>
      <c r="C49" s="33">
        <f>SUM('High fructose corn syrup'!D49,Glucose!D49,Dextrose!D49)</f>
        <v>60.96909300389508</v>
      </c>
      <c r="D49" s="33">
        <f>SUM('High fructose corn syrup'!F49,Glucose!F49,Dextrose!F49)</f>
        <v>54.26249277346663</v>
      </c>
      <c r="E49" s="33">
        <f>SUM('High fructose corn syrup'!H49,Glucose!H49,Dextrose!H49)</f>
        <v>54.26249277346663</v>
      </c>
      <c r="F49" s="33">
        <f aca="true" t="shared" si="1" ref="F49:F56">100-(G49/B49*100)</f>
        <v>41.259999999999984</v>
      </c>
      <c r="G49" s="33">
        <f>SUM('High fructose corn syrup'!K49,Glucose!K49,Dextrose!K49)</f>
        <v>35.81324523048798</v>
      </c>
      <c r="H49" s="33">
        <f>SUM('High fructose corn syrup'!L49,Glucose!L49,Dextrose!L49)</f>
        <v>1.5698956813364593</v>
      </c>
      <c r="I49" s="33">
        <f>SUM('High fructose corn syrup'!M49,Glucose!M49,Dextrose!M49)</f>
        <v>44.50575761804795</v>
      </c>
      <c r="J49" s="33">
        <f>SUM('High fructose corn syrup'!P49,Glucose!P49,Dextrose!P49)</f>
        <v>169.54574330684932</v>
      </c>
      <c r="K49" s="33">
        <f>SUM('High fructose corn syrup'!Q49,Glucose!Q49,Dextrose!Q49)</f>
        <v>10.596608956678082</v>
      </c>
      <c r="L49" s="6"/>
      <c r="M49" s="6"/>
      <c r="N49" s="6"/>
      <c r="O49" s="6"/>
      <c r="P49" s="6"/>
      <c r="Q49" s="6"/>
      <c r="R49" s="6"/>
      <c r="S49" s="6"/>
      <c r="T49" s="6"/>
      <c r="U49" s="6"/>
      <c r="V49" s="6"/>
    </row>
    <row r="50" spans="1:22" ht="12" customHeight="1">
      <c r="A50" s="32">
        <v>2013</v>
      </c>
      <c r="B50" s="33">
        <f>SUM('High fructose corn syrup'!B50,Glucose!B50,Dextrose!B50)</f>
        <v>58.37520995922561</v>
      </c>
      <c r="C50" s="33">
        <f>SUM('High fructose corn syrup'!D50,Glucose!D50,Dextrose!D50)</f>
        <v>58.37520995922561</v>
      </c>
      <c r="D50" s="33">
        <f>SUM('High fructose corn syrup'!F50,Glucose!F50,Dextrose!F50)</f>
        <v>51.95393686371079</v>
      </c>
      <c r="E50" s="33">
        <f>SUM('High fructose corn syrup'!H50,Glucose!H50,Dextrose!H50)</f>
        <v>51.95393686371079</v>
      </c>
      <c r="F50" s="33">
        <f t="shared" si="1"/>
        <v>41.260000000000005</v>
      </c>
      <c r="G50" s="33">
        <f>SUM('High fructose corn syrup'!K50,Glucose!K50,Dextrose!K50)</f>
        <v>34.28959833004912</v>
      </c>
      <c r="H50" s="33">
        <f>SUM('High fructose corn syrup'!L50,Glucose!L50,Dextrose!L50)</f>
        <v>1.5031056802213312</v>
      </c>
      <c r="I50" s="33">
        <f>SUM('High fructose corn syrup'!M50,Glucose!M50,Dextrose!M50)</f>
        <v>42.61229448143463</v>
      </c>
      <c r="J50" s="33">
        <f>SUM('High fructose corn syrup'!P50,Glucose!P50,Dextrose!P50)</f>
        <v>162.33255040546524</v>
      </c>
      <c r="K50" s="33">
        <f>SUM('High fructose corn syrup'!Q50,Glucose!Q50,Dextrose!Q50)</f>
        <v>10.145784400341578</v>
      </c>
      <c r="L50" s="6"/>
      <c r="M50" s="6"/>
      <c r="N50" s="6"/>
      <c r="O50" s="6"/>
      <c r="P50" s="6"/>
      <c r="Q50" s="6"/>
      <c r="R50" s="6"/>
      <c r="S50" s="6"/>
      <c r="T50" s="6"/>
      <c r="U50" s="6"/>
      <c r="V50" s="6"/>
    </row>
    <row r="51" spans="1:22" ht="12" customHeight="1">
      <c r="A51" s="32">
        <v>2014</v>
      </c>
      <c r="B51" s="33">
        <f>SUM('High fructose corn syrup'!B51,Glucose!B51,Dextrose!B51)</f>
        <v>58.53733014482074</v>
      </c>
      <c r="C51" s="33">
        <f>SUM('High fructose corn syrup'!D51,Glucose!D51,Dextrose!D51)</f>
        <v>58.53733014482074</v>
      </c>
      <c r="D51" s="33">
        <f>SUM('High fructose corn syrup'!F51,Glucose!F51,Dextrose!F51)</f>
        <v>52.09822382889047</v>
      </c>
      <c r="E51" s="33">
        <f>SUM('High fructose corn syrup'!H51,Glucose!H51,Dextrose!H51)</f>
        <v>52.09822382889047</v>
      </c>
      <c r="F51" s="33">
        <f t="shared" si="1"/>
        <v>41.26</v>
      </c>
      <c r="G51" s="33">
        <f>SUM('High fructose corn syrup'!K51,Glucose!K51,Dextrose!K51)</f>
        <v>34.38482772706771</v>
      </c>
      <c r="H51" s="33">
        <f>SUM('High fructose corn syrup'!L51,Glucose!L51,Dextrose!L51)</f>
        <v>1.507280119542694</v>
      </c>
      <c r="I51" s="33">
        <f>SUM('High fructose corn syrup'!M51,Glucose!M51,Dextrose!M51)</f>
        <v>42.73063774897561</v>
      </c>
      <c r="J51" s="33">
        <f>SUM('High fructose corn syrup'!P51,Glucose!P51,Dextrose!P51)</f>
        <v>162.78338190085944</v>
      </c>
      <c r="K51" s="33">
        <f>SUM('High fructose corn syrup'!Q51,Glucose!Q51,Dextrose!Q51)</f>
        <v>10.173961368803715</v>
      </c>
      <c r="L51" s="6"/>
      <c r="M51" s="6"/>
      <c r="N51" s="6"/>
      <c r="O51" s="6"/>
      <c r="P51" s="6"/>
      <c r="Q51" s="6"/>
      <c r="R51" s="6"/>
      <c r="S51" s="6"/>
      <c r="T51" s="6"/>
      <c r="U51" s="6"/>
      <c r="V51" s="6"/>
    </row>
    <row r="52" spans="1:22" ht="12" customHeight="1">
      <c r="A52" s="37">
        <v>2015</v>
      </c>
      <c r="B52" s="33">
        <f>SUM('High fructose corn syrup'!B52,Glucose!B52,Dextrose!B52)</f>
        <v>57.792091601143255</v>
      </c>
      <c r="C52" s="38">
        <f>SUM('High fructose corn syrup'!D52,Glucose!D52,Dextrose!D52)</f>
        <v>57.792091601143255</v>
      </c>
      <c r="D52" s="38">
        <f>SUM('High fructose corn syrup'!F52,Glucose!F52,Dextrose!F52)</f>
        <v>51.43496152501749</v>
      </c>
      <c r="E52" s="33">
        <f>SUM('High fructose corn syrup'!H52,Glucose!H52,Dextrose!H52)</f>
        <v>51.43496152501749</v>
      </c>
      <c r="F52" s="38">
        <f t="shared" si="1"/>
        <v>41.260000000000005</v>
      </c>
      <c r="G52" s="38">
        <f>SUM('High fructose corn syrup'!K52,Glucose!K52,Dextrose!K52)</f>
        <v>33.94707460651154</v>
      </c>
      <c r="H52" s="38">
        <f>SUM('High fructose corn syrup'!L52,Glucose!L52,Dextrose!L52)</f>
        <v>1.4880909416553003</v>
      </c>
      <c r="I52" s="38">
        <f>SUM('High fructose corn syrup'!M52,Glucose!M52,Dextrose!M52)</f>
        <v>42.18663415045693</v>
      </c>
      <c r="J52" s="38">
        <f>SUM('High fructose corn syrup'!P52,Glucose!P52,Dextrose!P52)</f>
        <v>160.71098723983596</v>
      </c>
      <c r="K52" s="38">
        <f>SUM('High fructose corn syrup'!Q52,Glucose!Q52,Dextrose!Q52)</f>
        <v>10.044436702489747</v>
      </c>
      <c r="L52" s="6"/>
      <c r="M52" s="6"/>
      <c r="N52" s="6"/>
      <c r="O52" s="6"/>
      <c r="P52" s="6"/>
      <c r="Q52" s="6"/>
      <c r="R52" s="6"/>
      <c r="S52" s="6"/>
      <c r="T52" s="6"/>
      <c r="U52" s="6"/>
      <c r="V52" s="6"/>
    </row>
    <row r="53" spans="1:22" ht="12" customHeight="1">
      <c r="A53" s="50">
        <v>2016</v>
      </c>
      <c r="B53" s="51">
        <f>SUM('High fructose corn syrup'!B53,Glucose!B53,Dextrose!B53)</f>
        <v>56.525523827622024</v>
      </c>
      <c r="C53" s="51">
        <f>SUM('High fructose corn syrup'!D53,Glucose!D53,Dextrose!D53)</f>
        <v>56.525523827622024</v>
      </c>
      <c r="D53" s="51">
        <f>SUM('High fructose corn syrup'!F53,Glucose!F53,Dextrose!F53)</f>
        <v>50.3077162065836</v>
      </c>
      <c r="E53" s="8">
        <f>SUM('High fructose corn syrup'!H53,Glucose!H53,Dextrose!H53)</f>
        <v>50.3077162065836</v>
      </c>
      <c r="F53" s="51">
        <f t="shared" si="1"/>
        <v>41.260000000000005</v>
      </c>
      <c r="G53" s="51">
        <f>SUM('High fructose corn syrup'!K53,Glucose!K53,Dextrose!K53)</f>
        <v>33.20309269634517</v>
      </c>
      <c r="H53" s="51">
        <f>SUM('High fructose corn syrup'!L53,Glucose!L53,Dextrose!L53)</f>
        <v>1.455478036004172</v>
      </c>
      <c r="I53" s="51">
        <f>SUM('High fructose corn syrup'!M53,Glucose!M53,Dextrose!M53)</f>
        <v>41.262074581700276</v>
      </c>
      <c r="J53" s="51">
        <f>SUM('High fructose corn syrup'!P53,Glucose!P53,Dextrose!P53)</f>
        <v>157.18885554933436</v>
      </c>
      <c r="K53" s="51">
        <f>SUM('High fructose corn syrup'!Q53,Glucose!Q53,Dextrose!Q53)</f>
        <v>9.824303471833398</v>
      </c>
      <c r="L53" s="6"/>
      <c r="M53" s="6"/>
      <c r="N53" s="6"/>
      <c r="O53" s="6"/>
      <c r="P53" s="6"/>
      <c r="Q53" s="6"/>
      <c r="R53" s="6"/>
      <c r="S53" s="6"/>
      <c r="T53" s="6"/>
      <c r="U53" s="6"/>
      <c r="V53" s="6"/>
    </row>
    <row r="54" spans="1:22" ht="12" customHeight="1">
      <c r="A54" s="57">
        <v>2017</v>
      </c>
      <c r="B54" s="59">
        <f>SUM('High fructose corn syrup'!B54,Glucose!B54,Dextrose!B54)</f>
        <v>56.50720430507247</v>
      </c>
      <c r="C54" s="59">
        <f>SUM('High fructose corn syrup'!D54,Glucose!D54,Dextrose!D54)</f>
        <v>56.50720430507247</v>
      </c>
      <c r="D54" s="59">
        <f>SUM('High fructose corn syrup'!F54,Glucose!F54,Dextrose!F54)</f>
        <v>50.2914118315145</v>
      </c>
      <c r="E54" s="60">
        <f>SUM('High fructose corn syrup'!H54,Glucose!H54,Dextrose!H54)</f>
        <v>50.2914118315145</v>
      </c>
      <c r="F54" s="59">
        <f t="shared" si="1"/>
        <v>41.26</v>
      </c>
      <c r="G54" s="59">
        <f>SUM('High fructose corn syrup'!K54,Glucose!K54,Dextrose!K54)</f>
        <v>33.19233180879957</v>
      </c>
      <c r="H54" s="59">
        <f>SUM('High fructose corn syrup'!L54,Glucose!L54,Dextrose!L54)</f>
        <v>1.4550063258651864</v>
      </c>
      <c r="I54" s="59">
        <f>SUM('High fructose corn syrup'!M54,Glucose!M54,Dextrose!M54)</f>
        <v>41.24870183511511</v>
      </c>
      <c r="J54" s="59">
        <f>SUM('High fructose corn syrup'!P54,Glucose!P54,Dextrose!P54)</f>
        <v>157.13791175281943</v>
      </c>
      <c r="K54" s="59">
        <f>SUM('High fructose corn syrup'!Q54,Glucose!Q54,Dextrose!Q54)</f>
        <v>9.821119484551215</v>
      </c>
      <c r="L54" s="6"/>
      <c r="M54" s="6"/>
      <c r="N54" s="6"/>
      <c r="O54" s="6"/>
      <c r="P54" s="6"/>
      <c r="Q54" s="6"/>
      <c r="R54" s="6"/>
      <c r="S54" s="6"/>
      <c r="T54" s="6"/>
      <c r="U54" s="6"/>
      <c r="V54" s="6"/>
    </row>
    <row r="55" spans="1:22" ht="12" customHeight="1">
      <c r="A55" s="50">
        <v>2018</v>
      </c>
      <c r="B55" s="51">
        <f>SUM('High fructose corn syrup'!B55,Glucose!B55,Dextrose!B55)</f>
        <v>53.76953584924018</v>
      </c>
      <c r="C55" s="51">
        <f>SUM('High fructose corn syrup'!D55,Glucose!D55,Dextrose!D55)</f>
        <v>53.76953584924018</v>
      </c>
      <c r="D55" s="51">
        <f>SUM('High fructose corn syrup'!F55,Glucose!F55,Dextrose!F55)</f>
        <v>47.854886905823754</v>
      </c>
      <c r="E55" s="8">
        <f>SUM('High fructose corn syrup'!H55,Glucose!H55,Dextrose!H55)</f>
        <v>47.854886905823754</v>
      </c>
      <c r="F55" s="51">
        <f t="shared" si="1"/>
        <v>41.26</v>
      </c>
      <c r="G55" s="51">
        <f>SUM('High fructose corn syrup'!K55,Glucose!K55,Dextrose!K55)</f>
        <v>31.584225357843682</v>
      </c>
      <c r="H55" s="51">
        <f>SUM('High fructose corn syrup'!L55,Glucose!L55,Dextrose!L55)</f>
        <v>1.3845139882890383</v>
      </c>
      <c r="I55" s="51">
        <f>SUM('High fructose corn syrup'!M55,Glucose!M55,Dextrose!M55)</f>
        <v>39.25027931100009</v>
      </c>
      <c r="J55" s="51">
        <f>SUM('High fructose corn syrup'!P55,Glucose!P55,Dextrose!P55)</f>
        <v>149.5248735657146</v>
      </c>
      <c r="K55" s="51">
        <f>SUM('High fructose corn syrup'!Q55,Glucose!Q55,Dextrose!Q55)</f>
        <v>9.345304597857163</v>
      </c>
      <c r="L55" s="6"/>
      <c r="M55" s="6"/>
      <c r="N55" s="6"/>
      <c r="O55" s="6"/>
      <c r="P55" s="6"/>
      <c r="Q55" s="6"/>
      <c r="R55" s="6"/>
      <c r="S55" s="6"/>
      <c r="T55" s="6"/>
      <c r="U55" s="6"/>
      <c r="V55" s="6"/>
    </row>
    <row r="56" spans="1:22" ht="12" customHeight="1" thickBot="1">
      <c r="A56" s="63">
        <v>2019</v>
      </c>
      <c r="B56" s="65">
        <f>SUM('High fructose corn syrup'!B56,Glucose!B56,Dextrose!B56)</f>
        <v>52.72407173080303</v>
      </c>
      <c r="C56" s="65">
        <f>SUM('High fructose corn syrup'!D56,Glucose!D56,Dextrose!D56)</f>
        <v>52.72407173080303</v>
      </c>
      <c r="D56" s="65">
        <f>SUM('High fructose corn syrup'!F56,Glucose!F56,Dextrose!F56)</f>
        <v>46.9244238404147</v>
      </c>
      <c r="E56" s="66">
        <f>SUM('High fructose corn syrup'!H56,Glucose!H56,Dextrose!H56)</f>
        <v>46.9244238404147</v>
      </c>
      <c r="F56" s="65">
        <f t="shared" si="1"/>
        <v>41.260000000000005</v>
      </c>
      <c r="G56" s="65">
        <f>SUM('High fructose corn syrup'!K56,Glucose!K56,Dextrose!K56)</f>
        <v>30.9701197346737</v>
      </c>
      <c r="H56" s="65">
        <f>SUM('High fructose corn syrup'!L56,Glucose!L56,Dextrose!L56)</f>
        <v>1.3575942897391209</v>
      </c>
      <c r="I56" s="65">
        <f>SUM('High fructose corn syrup'!M56,Glucose!M56,Dextrose!M56)</f>
        <v>38.48711931695921</v>
      </c>
      <c r="J56" s="65">
        <f>SUM('High fructose corn syrup'!P56,Glucose!P56,Dextrose!P56)</f>
        <v>146.61759739793985</v>
      </c>
      <c r="K56" s="65">
        <f>SUM('High fructose corn syrup'!Q56,Glucose!Q56,Dextrose!Q56)</f>
        <v>9.16359983737124</v>
      </c>
      <c r="L56" s="6"/>
      <c r="M56" s="6"/>
      <c r="N56" s="6"/>
      <c r="O56" s="6"/>
      <c r="P56" s="6"/>
      <c r="Q56" s="6"/>
      <c r="R56" s="6"/>
      <c r="S56" s="6"/>
      <c r="T56" s="6"/>
      <c r="U56" s="6"/>
      <c r="V56" s="6"/>
    </row>
    <row r="57" spans="1:23" ht="12" customHeight="1" thickTop="1">
      <c r="A57" s="107" t="s">
        <v>49</v>
      </c>
      <c r="B57" s="108"/>
      <c r="C57" s="108"/>
      <c r="D57" s="108"/>
      <c r="E57" s="108"/>
      <c r="F57" s="108"/>
      <c r="G57" s="108"/>
      <c r="H57" s="108"/>
      <c r="I57" s="108"/>
      <c r="J57" s="108"/>
      <c r="K57" s="109"/>
      <c r="L57" s="31"/>
      <c r="M57" s="31"/>
      <c r="N57" s="31"/>
      <c r="O57" s="31"/>
      <c r="P57" s="31"/>
      <c r="Q57" s="31"/>
      <c r="R57" s="31"/>
      <c r="S57" s="31"/>
      <c r="T57" s="31"/>
      <c r="U57" s="31"/>
      <c r="V57" s="31"/>
      <c r="W57" s="31"/>
    </row>
    <row r="58" spans="1:23" ht="12" customHeight="1">
      <c r="A58" s="104"/>
      <c r="B58" s="105"/>
      <c r="C58" s="105"/>
      <c r="D58" s="105"/>
      <c r="E58" s="105"/>
      <c r="F58" s="105"/>
      <c r="G58" s="105"/>
      <c r="H58" s="105"/>
      <c r="I58" s="105"/>
      <c r="J58" s="105"/>
      <c r="K58" s="106"/>
      <c r="L58" s="31"/>
      <c r="M58" s="31"/>
      <c r="N58" s="31"/>
      <c r="O58" s="31"/>
      <c r="P58" s="31"/>
      <c r="Q58" s="31"/>
      <c r="R58" s="31"/>
      <c r="S58" s="31"/>
      <c r="T58" s="31"/>
      <c r="U58" s="31"/>
      <c r="V58" s="31"/>
      <c r="W58" s="31"/>
    </row>
    <row r="59" spans="1:23" ht="12" customHeight="1">
      <c r="A59" s="110" t="s">
        <v>38</v>
      </c>
      <c r="B59" s="105"/>
      <c r="C59" s="105"/>
      <c r="D59" s="105"/>
      <c r="E59" s="105"/>
      <c r="F59" s="105"/>
      <c r="G59" s="105"/>
      <c r="H59" s="105"/>
      <c r="I59" s="105"/>
      <c r="J59" s="105"/>
      <c r="K59" s="106"/>
      <c r="L59" s="31"/>
      <c r="M59" s="31"/>
      <c r="N59" s="31"/>
      <c r="O59" s="31"/>
      <c r="P59" s="31"/>
      <c r="Q59" s="31"/>
      <c r="R59" s="31"/>
      <c r="S59" s="31"/>
      <c r="T59" s="31"/>
      <c r="U59" s="31"/>
      <c r="V59" s="31"/>
      <c r="W59" s="31"/>
    </row>
    <row r="60" spans="1:23" ht="12" customHeight="1">
      <c r="A60" s="104"/>
      <c r="B60" s="105"/>
      <c r="C60" s="105"/>
      <c r="D60" s="105"/>
      <c r="E60" s="105"/>
      <c r="F60" s="105"/>
      <c r="G60" s="105"/>
      <c r="H60" s="105"/>
      <c r="I60" s="105"/>
      <c r="J60" s="105"/>
      <c r="K60" s="106"/>
      <c r="L60" s="31"/>
      <c r="M60" s="31"/>
      <c r="N60" s="31"/>
      <c r="O60" s="31"/>
      <c r="P60" s="31"/>
      <c r="Q60" s="31"/>
      <c r="R60" s="31"/>
      <c r="S60" s="31"/>
      <c r="T60" s="31"/>
      <c r="U60" s="31"/>
      <c r="V60" s="31"/>
      <c r="W60" s="31"/>
    </row>
    <row r="61" spans="1:23" ht="12" customHeight="1">
      <c r="A61" s="104"/>
      <c r="B61" s="105"/>
      <c r="C61" s="105"/>
      <c r="D61" s="105"/>
      <c r="E61" s="105"/>
      <c r="F61" s="105"/>
      <c r="G61" s="105"/>
      <c r="H61" s="105"/>
      <c r="I61" s="105"/>
      <c r="J61" s="105"/>
      <c r="K61" s="106"/>
      <c r="L61" s="31"/>
      <c r="M61" s="31"/>
      <c r="N61" s="31"/>
      <c r="O61" s="31"/>
      <c r="P61" s="31"/>
      <c r="Q61" s="31"/>
      <c r="R61" s="31"/>
      <c r="S61" s="31"/>
      <c r="T61" s="31"/>
      <c r="U61" s="31"/>
      <c r="V61" s="31"/>
      <c r="W61" s="31"/>
    </row>
    <row r="62" spans="1:23" ht="12" customHeight="1">
      <c r="A62" s="104"/>
      <c r="B62" s="105"/>
      <c r="C62" s="105"/>
      <c r="D62" s="105"/>
      <c r="E62" s="105"/>
      <c r="F62" s="105"/>
      <c r="G62" s="105"/>
      <c r="H62" s="105"/>
      <c r="I62" s="105"/>
      <c r="J62" s="105"/>
      <c r="K62" s="106"/>
      <c r="L62" s="31"/>
      <c r="M62" s="31"/>
      <c r="N62" s="31"/>
      <c r="O62" s="31"/>
      <c r="P62" s="31"/>
      <c r="Q62" s="31"/>
      <c r="R62" s="31"/>
      <c r="S62" s="31"/>
      <c r="T62" s="31"/>
      <c r="U62" s="31"/>
      <c r="V62" s="31"/>
      <c r="W62" s="31"/>
    </row>
    <row r="63" spans="1:23" ht="12" customHeight="1">
      <c r="A63" s="104" t="s">
        <v>57</v>
      </c>
      <c r="B63" s="105"/>
      <c r="C63" s="105"/>
      <c r="D63" s="105"/>
      <c r="E63" s="105"/>
      <c r="F63" s="105"/>
      <c r="G63" s="105"/>
      <c r="H63" s="105"/>
      <c r="I63" s="105"/>
      <c r="J63" s="105"/>
      <c r="K63" s="106"/>
      <c r="L63"/>
      <c r="M63"/>
      <c r="N63"/>
      <c r="O63"/>
      <c r="P63"/>
      <c r="Q63"/>
      <c r="R63"/>
      <c r="S63"/>
      <c r="T63"/>
      <c r="U63"/>
      <c r="V63"/>
      <c r="W63"/>
    </row>
    <row r="64" spans="1:23" ht="12" customHeight="1">
      <c r="A64" s="104"/>
      <c r="B64" s="105"/>
      <c r="C64" s="105"/>
      <c r="D64" s="105"/>
      <c r="E64" s="105"/>
      <c r="F64" s="105"/>
      <c r="G64" s="105"/>
      <c r="H64" s="105"/>
      <c r="I64" s="105"/>
      <c r="J64" s="105"/>
      <c r="K64" s="106"/>
      <c r="L64"/>
      <c r="M64"/>
      <c r="N64"/>
      <c r="O64"/>
      <c r="P64"/>
      <c r="Q64"/>
      <c r="R64"/>
      <c r="S64"/>
      <c r="T64"/>
      <c r="U64"/>
      <c r="V64"/>
      <c r="W64"/>
    </row>
    <row r="65" spans="1:23" ht="12" customHeight="1">
      <c r="A65" s="104"/>
      <c r="B65" s="105"/>
      <c r="C65" s="105"/>
      <c r="D65" s="105"/>
      <c r="E65" s="105"/>
      <c r="F65" s="105"/>
      <c r="G65" s="105"/>
      <c r="H65" s="105"/>
      <c r="I65" s="105"/>
      <c r="J65" s="105"/>
      <c r="K65" s="106"/>
      <c r="L65"/>
      <c r="M65"/>
      <c r="N65"/>
      <c r="O65"/>
      <c r="P65"/>
      <c r="Q65"/>
      <c r="R65"/>
      <c r="S65"/>
      <c r="T65"/>
      <c r="U65"/>
      <c r="V65"/>
      <c r="W65"/>
    </row>
  </sheetData>
  <sheetProtection/>
  <mergeCells count="15">
    <mergeCell ref="E2:E5"/>
    <mergeCell ref="B2:B5"/>
    <mergeCell ref="G2:I5"/>
    <mergeCell ref="K2:K5"/>
    <mergeCell ref="C2:C5"/>
    <mergeCell ref="A1:K1"/>
    <mergeCell ref="A63:K65"/>
    <mergeCell ref="A57:K57"/>
    <mergeCell ref="A62:K62"/>
    <mergeCell ref="A58:K58"/>
    <mergeCell ref="A59:K61"/>
    <mergeCell ref="F2:F5"/>
    <mergeCell ref="J2:J5"/>
    <mergeCell ref="D2:D5"/>
    <mergeCell ref="A2:A5"/>
  </mergeCells>
  <printOptions horizontalCentered="1"/>
  <pageMargins left="0.34" right="0.3" top="0.61" bottom="0.56" header="0.5" footer="0.5"/>
  <pageSetup fitToHeight="1" fitToWidth="1" horizontalDpi="600" verticalDpi="6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Andrzej Blazejczyk</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Caloric sweeteners: Per capita availability adjusted for loss</dc:title>
  <dc:subject>Agricultural economics</dc:subject>
  <dc:creator>Andrzej Blazejczyk</dc:creator>
  <cp:keywords>Sugar, food loss, loss-adjusted food availability, food, consumption, availability, Food Pattern Equivalents, loss, loss-adjusted, per capita, daily intake, added sugars, caloric sweeteners, sugar, corn sweeteners, honey, syrup, cane sugar, beet sugar, HFCS, high fructose corn sweetener, glucose, dextrose, honey, edible syrups, U.S. Department of Agriculture, USDA, Economic Research Service, ERS</cp:keywords>
  <dc:description/>
  <cp:lastModifiedBy>Blazejczyk, Andrzej - REE-ERS, Kansas City, MO</cp:lastModifiedBy>
  <cp:lastPrinted>2012-06-07T15:15:18Z</cp:lastPrinted>
  <dcterms:created xsi:type="dcterms:W3CDTF">2001-11-14T12:38:29Z</dcterms:created>
  <dcterms:modified xsi:type="dcterms:W3CDTF">2021-01-04T16:45:43Z</dcterms:modified>
  <cp:category>Loss-Adjusted Food Availability</cp:category>
  <cp:version/>
  <cp:contentType/>
  <cp:contentStatus/>
</cp:coreProperties>
</file>

<file path=docProps/custom.xml><?xml version="1.0" encoding="utf-8"?>
<Properties xmlns="http://schemas.openxmlformats.org/officeDocument/2006/custom-properties" xmlns:vt="http://schemas.openxmlformats.org/officeDocument/2006/docPropsVTypes"/>
</file>