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864" windowHeight="5424" tabRatio="842" activeTab="0"/>
  </bookViews>
  <sheets>
    <sheet name="TableOfContents" sheetId="1" r:id="rId1"/>
    <sheet name="White and whole wheat flour" sheetId="2" r:id="rId2"/>
    <sheet name="Durum flour" sheetId="3" r:id="rId3"/>
    <sheet name="Wheat flour" sheetId="4" r:id="rId4"/>
    <sheet name="Total wheat flour" sheetId="5" r:id="rId5"/>
    <sheet name="Rye flour" sheetId="6" r:id="rId6"/>
    <sheet name="Rice" sheetId="7" r:id="rId7"/>
    <sheet name="Corn flour and meal" sheetId="8" r:id="rId8"/>
    <sheet name="Corn hominy and grits" sheetId="9" r:id="rId9"/>
    <sheet name="Corn starch" sheetId="10" r:id="rId10"/>
    <sheet name="Total Corn Products" sheetId="11" r:id="rId11"/>
    <sheet name="Oat products" sheetId="12" r:id="rId12"/>
    <sheet name="Barley products" sheetId="13" r:id="rId13"/>
    <sheet name="Total grains" sheetId="14" r:id="rId14"/>
  </sheets>
  <externalReferences>
    <externalReference r:id="rId17"/>
  </externalReferences>
  <definedNames>
    <definedName name="_xlnm.Print_Titles" localSheetId="12">'Barley products'!$A:$A</definedName>
    <definedName name="_xlnm.Print_Titles" localSheetId="7">'Corn flour and meal'!$A:$A</definedName>
    <definedName name="_xlnm.Print_Titles" localSheetId="8">'Corn hominy and grits'!$A:$A</definedName>
    <definedName name="_xlnm.Print_Titles" localSheetId="9">'Corn starch'!$A:$A</definedName>
    <definedName name="_xlnm.Print_Titles" localSheetId="2">'Durum flour'!$A:$A</definedName>
    <definedName name="_xlnm.Print_Titles" localSheetId="11">'Oat products'!$A:$A</definedName>
    <definedName name="_xlnm.Print_Titles" localSheetId="6">'Rice'!$A:$A</definedName>
    <definedName name="_xlnm.Print_Titles" localSheetId="5">'Rye flour'!$A:$A</definedName>
    <definedName name="_xlnm.Print_Titles" localSheetId="10">'Total Corn Products'!$A:$A</definedName>
    <definedName name="_xlnm.Print_Titles" localSheetId="13">'Total grains'!$A:$A</definedName>
    <definedName name="_xlnm.Print_Titles" localSheetId="4">'Total wheat flour'!$A:$A</definedName>
    <definedName name="_xlnm.Print_Titles" localSheetId="3">'Wheat flour'!$A:$A</definedName>
    <definedName name="_xlnm.Print_Titles" localSheetId="1">'White and whole wheat flour'!$A:$A</definedName>
  </definedNames>
  <calcPr fullCalcOnLoad="1"/>
</workbook>
</file>

<file path=xl/sharedStrings.xml><?xml version="1.0" encoding="utf-8"?>
<sst xmlns="http://schemas.openxmlformats.org/spreadsheetml/2006/main" count="663" uniqueCount="68">
  <si>
    <t>Year</t>
  </si>
  <si>
    <t>Retail weight</t>
  </si>
  <si>
    <t>Nonedible share</t>
  </si>
  <si>
    <r>
      <t>Primary weight</t>
    </r>
    <r>
      <rPr>
        <vertAlign val="superscript"/>
        <sz val="8"/>
        <rFont val="Arial"/>
        <family val="2"/>
      </rPr>
      <t>2</t>
    </r>
  </si>
  <si>
    <t>Loss from primary to retail weight</t>
  </si>
  <si>
    <t>Loss from retail/ institutional to consumer level</t>
  </si>
  <si>
    <t>Consumer weight</t>
  </si>
  <si>
    <t>Loss at consumer level</t>
  </si>
  <si>
    <t>Total loss, all levels</t>
  </si>
  <si>
    <t>Other (cooking loss and uneaten food)</t>
  </si>
  <si>
    <t>Filename:</t>
  </si>
  <si>
    <t>Worksheets:</t>
  </si>
  <si>
    <t>Total grains - Wheat flour, rice, rye, corn, barley, and oats</t>
  </si>
  <si>
    <t>Total wheat flour - white and whole wheat flour, and durum flour</t>
  </si>
  <si>
    <t>White and whole wheat flour</t>
  </si>
  <si>
    <t>Durum flour</t>
  </si>
  <si>
    <t>Rice</t>
  </si>
  <si>
    <t>Corn flour and meal</t>
  </si>
  <si>
    <t>Corn hominy and grits</t>
  </si>
  <si>
    <t>Corn starch</t>
  </si>
  <si>
    <t>Barley products</t>
  </si>
  <si>
    <t>Oat products</t>
  </si>
  <si>
    <t>grain.xls</t>
  </si>
  <si>
    <t>Rye flour</t>
  </si>
  <si>
    <t>Per capita availability adjusted for loss</t>
  </si>
  <si>
    <r>
      <t>Calories per ounce-equivalent (oz-eq)</t>
    </r>
    <r>
      <rPr>
        <vertAlign val="superscript"/>
        <sz val="8"/>
        <rFont val="Arial"/>
        <family val="2"/>
      </rPr>
      <t>3</t>
    </r>
  </si>
  <si>
    <r>
      <t>Grams per ounce-equivalent (oz-eq)</t>
    </r>
    <r>
      <rPr>
        <vertAlign val="superscript"/>
        <sz val="8"/>
        <rFont val="Arial"/>
        <family val="2"/>
      </rPr>
      <t>3</t>
    </r>
  </si>
  <si>
    <r>
      <t>Calories available daily</t>
    </r>
    <r>
      <rPr>
        <vertAlign val="superscript"/>
        <sz val="8"/>
        <rFont val="Arial"/>
        <family val="2"/>
      </rPr>
      <t>4</t>
    </r>
  </si>
  <si>
    <r>
      <t>Retail weight</t>
    </r>
    <r>
      <rPr>
        <vertAlign val="superscript"/>
        <sz val="8"/>
        <rFont val="Arial"/>
        <family val="2"/>
      </rPr>
      <t>2</t>
    </r>
  </si>
  <si>
    <r>
      <t>Calories available daily</t>
    </r>
    <r>
      <rPr>
        <vertAlign val="superscript"/>
        <sz val="8"/>
        <rFont val="Arial"/>
        <family val="2"/>
      </rPr>
      <t>3</t>
    </r>
  </si>
  <si>
    <t>NA</t>
  </si>
  <si>
    <r>
      <t>Food pattern equivalents available daily</t>
    </r>
    <r>
      <rPr>
        <vertAlign val="superscript"/>
        <sz val="8"/>
        <rFont val="Arial"/>
        <family val="2"/>
      </rPr>
      <t>5</t>
    </r>
  </si>
  <si>
    <r>
      <t>Food pattern equivalents available daily</t>
    </r>
    <r>
      <rPr>
        <vertAlign val="superscript"/>
        <sz val="8"/>
        <rFont val="Arial"/>
        <family val="2"/>
      </rPr>
      <t>4</t>
    </r>
  </si>
  <si>
    <t>Wheat flour</t>
  </si>
  <si>
    <t>-- Lbs/year --</t>
  </si>
  <si>
    <t>-- Percent --</t>
  </si>
  <si>
    <t>-- Oz/day --</t>
  </si>
  <si>
    <t>-- G/day --</t>
  </si>
  <si>
    <t>-- Number --</t>
  </si>
  <si>
    <t>-- Grams --</t>
  </si>
  <si>
    <t>-- Oz-eq --</t>
  </si>
  <si>
    <t xml:space="preserve">-- Lbs/year -- </t>
  </si>
  <si>
    <t>--Lbs/year --</t>
  </si>
  <si>
    <t>NA = Not available.</t>
  </si>
  <si>
    <t>Note: Annual data and per capita estimates for rice are unavailable beyond 2010 due to a large and unexplained decline in the implied total domestic and residual use estimate. Residual use accounts for all unreported losses in the milling, transporting, and marketing of rice, and also offsets any statistical error in another supply and use account.</t>
  </si>
  <si>
    <r>
      <t xml:space="preserve">White and whole wheat flour: Per capita availability adjusted for loss </t>
    </r>
    <r>
      <rPr>
        <b/>
        <vertAlign val="superscript"/>
        <sz val="8"/>
        <rFont val="Arial"/>
        <family val="2"/>
      </rPr>
      <t>1</t>
    </r>
  </si>
  <si>
    <r>
      <t xml:space="preserve">Durum flour: Per capita availability adjusted for loss </t>
    </r>
    <r>
      <rPr>
        <b/>
        <vertAlign val="superscript"/>
        <sz val="8"/>
        <rFont val="Arial"/>
        <family val="2"/>
      </rPr>
      <t>1</t>
    </r>
  </si>
  <si>
    <r>
      <t xml:space="preserve">Wheat flour: Per capita availability adjusted for loss </t>
    </r>
    <r>
      <rPr>
        <b/>
        <vertAlign val="superscript"/>
        <sz val="8"/>
        <rFont val="Arial"/>
        <family val="2"/>
      </rPr>
      <t>1</t>
    </r>
  </si>
  <si>
    <r>
      <t>Rye flour: Per capita availability adjusted for loss</t>
    </r>
    <r>
      <rPr>
        <b/>
        <vertAlign val="superscript"/>
        <sz val="8"/>
        <rFont val="Arial"/>
        <family val="2"/>
      </rPr>
      <t xml:space="preserve"> 1</t>
    </r>
  </si>
  <si>
    <r>
      <t xml:space="preserve">Rice: Per capita availability adjusted for loss </t>
    </r>
    <r>
      <rPr>
        <b/>
        <vertAlign val="superscript"/>
        <sz val="8"/>
        <rFont val="Arial"/>
        <family val="2"/>
      </rPr>
      <t>1</t>
    </r>
  </si>
  <si>
    <r>
      <t xml:space="preserve">Corn flour and meal: Per capita availability adjusted for loss </t>
    </r>
    <r>
      <rPr>
        <b/>
        <vertAlign val="superscript"/>
        <sz val="8"/>
        <rFont val="Arial"/>
        <family val="2"/>
      </rPr>
      <t>1</t>
    </r>
  </si>
  <si>
    <r>
      <t xml:space="preserve">Corn hominy and grits: Per capita availability adjusted for loss </t>
    </r>
    <r>
      <rPr>
        <b/>
        <vertAlign val="superscript"/>
        <sz val="8"/>
        <rFont val="Arial"/>
        <family val="2"/>
      </rPr>
      <t>1</t>
    </r>
  </si>
  <si>
    <r>
      <t>Corn starch: Per capita availability adjusted for loss</t>
    </r>
    <r>
      <rPr>
        <b/>
        <vertAlign val="superscript"/>
        <sz val="8"/>
        <rFont val="Arial"/>
        <family val="2"/>
      </rPr>
      <t xml:space="preserve"> 1</t>
    </r>
  </si>
  <si>
    <r>
      <t xml:space="preserve">Corn: Per capita availability adjusted for loss </t>
    </r>
    <r>
      <rPr>
        <b/>
        <vertAlign val="superscript"/>
        <sz val="8"/>
        <rFont val="Arial"/>
        <family val="2"/>
      </rPr>
      <t>1</t>
    </r>
  </si>
  <si>
    <r>
      <t xml:space="preserve">Oat products: Per capita availability adjusted for loss </t>
    </r>
    <r>
      <rPr>
        <b/>
        <vertAlign val="superscript"/>
        <sz val="8"/>
        <rFont val="Arial"/>
        <family val="2"/>
      </rPr>
      <t>1</t>
    </r>
  </si>
  <si>
    <r>
      <t xml:space="preserve">Barley products: Per capita availability adjusted for loss </t>
    </r>
    <r>
      <rPr>
        <b/>
        <vertAlign val="superscript"/>
        <sz val="8"/>
        <rFont val="Arial"/>
        <family val="2"/>
      </rPr>
      <t>1</t>
    </r>
  </si>
  <si>
    <r>
      <t xml:space="preserve">Grains: Per capita availability adjusted for loss </t>
    </r>
    <r>
      <rPr>
        <b/>
        <vertAlign val="superscript"/>
        <sz val="8"/>
        <rFont val="Arial"/>
        <family val="2"/>
      </rPr>
      <t>1</t>
    </r>
  </si>
  <si>
    <t>Total corn products - Corn flour and meal, hominy and grits, and starch</t>
  </si>
  <si>
    <t>Edible weight</t>
  </si>
  <si>
    <t>Note: Due to the termination of select Current Industrial Reports by the Census Bureau, data on durum flour cannot be updated for years 2011-16. The absence of data on durum flour is not critical to the Food Availability Data System since data are still available at a higher level of aggregation (i.e., wheat flour).</t>
  </si>
  <si>
    <t>Note: Due to the termination of select Current Industrial Reports by the Census Bureau, data on durum flour cannot be updated for years 2011-16. The absence of data on durum flour is not critical to the Food Availability Data System since data is still available at a higher level of aggregation (i.e., wheat flour).</t>
  </si>
  <si>
    <t>Note: Due to the termination of select Current Industrial Reports by the Census Bureau, data on durum flour cannot be updated for years 2011-16.  The absence of data on durum flour is not critical to the Food Availability Data System since data are still available at a higher level of aggregation (i.e., wheat flour).</t>
  </si>
  <si>
    <r>
      <rPr>
        <vertAlign val="superscript"/>
        <sz val="8"/>
        <rFont val="Arial"/>
        <family val="2"/>
      </rPr>
      <t>1</t>
    </r>
    <r>
      <rPr>
        <sz val="8"/>
        <rFont val="Arial"/>
        <family val="2"/>
      </rPr>
      <t xml:space="preserve">This table uses aggregate food availability data, adjusts for losses, and converts the remaining supply into daily per capita calories and food pattern equivalents.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t>
    </r>
    <r>
      <rPr>
        <vertAlign val="superscript"/>
        <sz val="8"/>
        <rFont val="Arial"/>
        <family val="2"/>
      </rPr>
      <t>3</t>
    </r>
    <r>
      <rPr>
        <sz val="8"/>
        <rFont val="Arial"/>
        <family val="2"/>
      </rPr>
      <t xml:space="preserve">Calories per ounce-equivalent and grams per ounce-equivalent were obtained from USDA's Nutrient Database for Standard Reference Release. </t>
    </r>
    <r>
      <rPr>
        <vertAlign val="superscript"/>
        <sz val="8"/>
        <rFont val="Arial"/>
        <family val="2"/>
      </rPr>
      <t>4</t>
    </r>
    <r>
      <rPr>
        <sz val="8"/>
        <rFont val="Arial"/>
        <family val="2"/>
      </rPr>
      <t xml:space="preserve">Food pattern equivalents multiplied by calories per ounce-equivalent. </t>
    </r>
    <r>
      <rPr>
        <vertAlign val="superscript"/>
        <sz val="8"/>
        <rFont val="Arial"/>
        <family val="2"/>
      </rPr>
      <t>5</t>
    </r>
    <r>
      <rPr>
        <sz val="8"/>
        <rFont val="Arial"/>
        <family val="2"/>
      </rPr>
      <t>Grams per day divided by grams per ounce-equivalent.</t>
    </r>
  </si>
  <si>
    <r>
      <rPr>
        <vertAlign val="superscript"/>
        <sz val="8"/>
        <rFont val="Arial"/>
        <family val="2"/>
      </rPr>
      <t>1</t>
    </r>
    <r>
      <rPr>
        <sz val="8"/>
        <rFont val="Arial"/>
        <family val="2"/>
      </rPr>
      <t>This table uses aggregate food availability data, adjusts for losses, and converts the remaining supply into daily per capita calories and food pattern equivalents.</t>
    </r>
    <r>
      <rPr>
        <vertAlign val="superscript"/>
        <sz val="8"/>
        <rFont val="Arial"/>
        <family val="2"/>
      </rPr>
      <t xml:space="preserve"> 2</t>
    </r>
    <r>
      <rPr>
        <sz val="8"/>
        <rFont val="Arial"/>
        <family val="2"/>
      </rPr>
      <t xml:space="preserve">The basic availability estimate is made at a primary distribution level, which is dictated for each commodity by the structure of the marketing system and data availability. </t>
    </r>
    <r>
      <rPr>
        <vertAlign val="superscript"/>
        <sz val="8"/>
        <rFont val="Arial"/>
        <family val="2"/>
      </rPr>
      <t>3</t>
    </r>
    <r>
      <rPr>
        <sz val="8"/>
        <rFont val="Arial"/>
        <family val="2"/>
      </rPr>
      <t xml:space="preserve">Calories per ounce-equivalent and grams per ounce-equivalent were obtained from USDA's Nutrient Database for Standard Reference Release. </t>
    </r>
    <r>
      <rPr>
        <vertAlign val="superscript"/>
        <sz val="8"/>
        <rFont val="Arial"/>
        <family val="2"/>
      </rPr>
      <t>4</t>
    </r>
    <r>
      <rPr>
        <sz val="8"/>
        <rFont val="Arial"/>
        <family val="2"/>
      </rPr>
      <t xml:space="preserve">Food pattern equivalents multiplied by calories per ounce-equivalent. </t>
    </r>
    <r>
      <rPr>
        <vertAlign val="superscript"/>
        <sz val="8"/>
        <rFont val="Arial"/>
        <family val="2"/>
      </rPr>
      <t>5</t>
    </r>
    <r>
      <rPr>
        <sz val="8"/>
        <rFont val="Arial"/>
        <family val="2"/>
      </rPr>
      <t>Grams per day divided by grams per ounce-equivalent.</t>
    </r>
  </si>
  <si>
    <r>
      <rPr>
        <vertAlign val="superscript"/>
        <sz val="8"/>
        <rFont val="Arial"/>
        <family val="2"/>
      </rPr>
      <t>1</t>
    </r>
    <r>
      <rPr>
        <sz val="8"/>
        <rFont val="Arial"/>
        <family val="2"/>
      </rPr>
      <t xml:space="preserve">This table uses aggregate food availability data, adjusts for losses, and converts the remaining supply into daily per capita calories and food pattern equivalents.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t>
    </r>
    <r>
      <rPr>
        <vertAlign val="superscript"/>
        <sz val="8"/>
        <rFont val="Arial"/>
        <family val="2"/>
      </rPr>
      <t>3</t>
    </r>
    <r>
      <rPr>
        <sz val="8"/>
        <rFont val="Arial"/>
        <family val="2"/>
      </rPr>
      <t xml:space="preserve">Food pattern equivalents multiplied by calories per ounce-equivalent. </t>
    </r>
    <r>
      <rPr>
        <vertAlign val="superscript"/>
        <sz val="8"/>
        <rFont val="Arial"/>
        <family val="2"/>
      </rPr>
      <t>4</t>
    </r>
    <r>
      <rPr>
        <sz val="8"/>
        <rFont val="Arial"/>
        <family val="2"/>
      </rPr>
      <t>Grams per day divided by grams per ounce-equivalent.</t>
    </r>
  </si>
  <si>
    <t>Note: Due to the termination of select Current Industrial Reports by the Census Bureau, data on durum flour cannot be updated for years 2011-16. The absence of data on durum flour is not critical to the Food Availability Data System since data are still available at a higher level of aggregation (i.e., wheat flour). Annual data and per capita estimates for rice are unavailable beyond 2010 due to a large and unexplained decline in the implied total domestic and residual use estimate. Residual use accounts for all unreported losses in the milling, transporting, and marketing of rice, and also offsets any statistical error in another supply and use account.</t>
  </si>
  <si>
    <r>
      <rPr>
        <vertAlign val="superscript"/>
        <sz val="8"/>
        <rFont val="Arial"/>
        <family val="2"/>
      </rPr>
      <t>1</t>
    </r>
    <r>
      <rPr>
        <sz val="8"/>
        <rFont val="Arial"/>
        <family val="2"/>
      </rPr>
      <t xml:space="preserve">This table uses aggregate food availability data, adjusts for losses, and converts the remaining supply into daily per capita calories and food pattern equivalents. </t>
    </r>
    <r>
      <rPr>
        <vertAlign val="superscript"/>
        <sz val="8"/>
        <rFont val="Arial"/>
        <family val="2"/>
      </rPr>
      <t>2</t>
    </r>
    <r>
      <rPr>
        <sz val="8"/>
        <rFont val="Arial"/>
        <family val="2"/>
      </rPr>
      <t xml:space="preserve">The basic availability estimate is made at a primary distribution level, which is dictated for each commodity by the structure of the marketing system and data availability. </t>
    </r>
    <r>
      <rPr>
        <vertAlign val="superscript"/>
        <sz val="8"/>
        <rFont val="Arial"/>
        <family val="2"/>
      </rPr>
      <t>3</t>
    </r>
    <r>
      <rPr>
        <sz val="8"/>
        <rFont val="Arial"/>
        <family val="2"/>
      </rPr>
      <t xml:space="preserve">Food pattern equivalents multiplied by calories per ounce-equivalent. </t>
    </r>
    <r>
      <rPr>
        <vertAlign val="superscript"/>
        <sz val="8"/>
        <rFont val="Arial"/>
        <family val="2"/>
      </rPr>
      <t>4</t>
    </r>
    <r>
      <rPr>
        <sz val="8"/>
        <rFont val="Arial"/>
        <family val="2"/>
      </rPr>
      <t xml:space="preserve">Grams per day divided by grams per ounce-equivalent. </t>
    </r>
  </si>
  <si>
    <t>Source: USDA, Economic Research Service - based on data from various sources as documented on the Food Availability Data System home page. Data last updated June 1, 2020. The loss factors presented here are preliminary estimates and are intended to serve as a starting point for additional research and discussion. We welcome suggestions to expand on and improve our loss estimates.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</si>
</sst>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_)"/>
    <numFmt numFmtId="167" formatCode="0.0_)"/>
    <numFmt numFmtId="168" formatCode="0_)"/>
    <numFmt numFmtId="169" formatCode="0.0000"/>
    <numFmt numFmtId="170" formatCode="#,##0.0"/>
    <numFmt numFmtId="171" formatCode="[&lt;36526]dd\-mmm\-yy;dd\-mmm\-yyyy"/>
    <numFmt numFmtId="172" formatCode="mmmm\ d\,\ yyyy"/>
    <numFmt numFmtId="173" formatCode="dd\-mmm\-yy"/>
    <numFmt numFmtId="174" formatCode="#;\-#;0"/>
    <numFmt numFmtId="175" formatCode="#,##0.000"/>
    <numFmt numFmtId="176" formatCode="&quot;$&quot;#,##0.00"/>
    <numFmt numFmtId="177" formatCode="0.00000000000"/>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000000"/>
    <numFmt numFmtId="184" formatCode="0.0000000"/>
    <numFmt numFmtId="185" formatCode="0.00000000"/>
    <numFmt numFmtId="186" formatCode="0.000000000"/>
    <numFmt numFmtId="187" formatCode="0.0000000000"/>
    <numFmt numFmtId="188" formatCode="0.000000000000"/>
  </numFmts>
  <fonts count="41">
    <font>
      <sz val="10"/>
      <name val="Arial"/>
      <family val="0"/>
    </font>
    <font>
      <b/>
      <sz val="8"/>
      <name val="Arial"/>
      <family val="2"/>
    </font>
    <font>
      <sz val="8"/>
      <name val="Arial"/>
      <family val="2"/>
    </font>
    <font>
      <vertAlign val="superscript"/>
      <sz val="8"/>
      <name val="Arial"/>
      <family val="2"/>
    </font>
    <font>
      <u val="single"/>
      <sz val="10"/>
      <color indexed="36"/>
      <name val="Arial"/>
      <family val="2"/>
    </font>
    <font>
      <b/>
      <sz val="18"/>
      <name val="Arial"/>
      <family val="2"/>
    </font>
    <font>
      <b/>
      <sz val="12"/>
      <name val="Arial"/>
      <family val="2"/>
    </font>
    <font>
      <u val="single"/>
      <sz val="10"/>
      <color indexed="12"/>
      <name val="Arial"/>
      <family val="2"/>
    </font>
    <font>
      <b/>
      <sz val="10"/>
      <name val="Arial"/>
      <family val="2"/>
    </font>
    <font>
      <b/>
      <vertAlign val="superscript"/>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style="thin">
        <color theme="0" tint="-0.3499799966812134"/>
      </right>
      <top>
        <color indexed="63"/>
      </top>
      <bottom style="double"/>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right>
        <color indexed="63"/>
      </right>
      <top>
        <color indexed="63"/>
      </top>
      <bottom>
        <color indexed="63"/>
      </bottom>
    </border>
    <border>
      <left style="thin"/>
      <right>
        <color indexed="63"/>
      </right>
      <top>
        <color indexed="63"/>
      </top>
      <bottom style="thin"/>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
      <left style="thin"/>
      <right style="thin"/>
      <top style="double"/>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5"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31" fillId="0" borderId="0" applyNumberFormat="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3" fillId="0" borderId="3"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30" borderId="1" applyNumberFormat="0" applyAlignment="0" applyProtection="0"/>
    <xf numFmtId="0" fontId="35" fillId="0" borderId="4" applyNumberFormat="0" applyFill="0" applyAlignment="0" applyProtection="0"/>
    <xf numFmtId="0" fontId="36"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32" borderId="5" applyNumberFormat="0" applyFont="0" applyAlignment="0" applyProtection="0"/>
    <xf numFmtId="0" fontId="37" fillId="27" borderId="6"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39" fillId="0" borderId="0" applyNumberFormat="0" applyFill="0" applyBorder="0" applyAlignment="0" applyProtection="0"/>
  </cellStyleXfs>
  <cellXfs count="176">
    <xf numFmtId="0" fontId="0" fillId="0" borderId="0" xfId="0" applyAlignment="1">
      <alignment/>
    </xf>
    <xf numFmtId="0" fontId="2" fillId="0" borderId="0" xfId="0" applyFont="1" applyAlignment="1">
      <alignment/>
    </xf>
    <xf numFmtId="0" fontId="0" fillId="0" borderId="0" xfId="70" applyAlignment="1">
      <alignment/>
    </xf>
    <xf numFmtId="0" fontId="8" fillId="0" borderId="0" xfId="70" applyFont="1" applyAlignment="1">
      <alignment/>
    </xf>
    <xf numFmtId="0" fontId="0" fillId="0" borderId="0" xfId="71">
      <alignment/>
      <protection/>
    </xf>
    <xf numFmtId="0" fontId="7" fillId="0" borderId="0" xfId="65" applyAlignment="1" applyProtection="1">
      <alignment/>
      <protection/>
    </xf>
    <xf numFmtId="0" fontId="7" fillId="0" borderId="0" xfId="65" applyFont="1" applyAlignment="1" applyProtection="1">
      <alignment/>
      <protection/>
    </xf>
    <xf numFmtId="0" fontId="2" fillId="0" borderId="0" xfId="0" applyFont="1" applyBorder="1" applyAlignment="1">
      <alignment/>
    </xf>
    <xf numFmtId="0" fontId="2" fillId="0" borderId="0" xfId="0" applyFont="1" applyFill="1" applyAlignment="1">
      <alignment/>
    </xf>
    <xf numFmtId="165" fontId="2" fillId="0" borderId="0" xfId="0" applyNumberFormat="1" applyFont="1" applyBorder="1" applyAlignment="1">
      <alignment/>
    </xf>
    <xf numFmtId="0" fontId="2" fillId="0" borderId="8" xfId="0" applyFont="1" applyBorder="1" applyAlignment="1">
      <alignment horizontal="center"/>
    </xf>
    <xf numFmtId="164" fontId="2" fillId="0" borderId="8" xfId="0" applyNumberFormat="1" applyFont="1" applyBorder="1" applyAlignment="1">
      <alignment/>
    </xf>
    <xf numFmtId="164" fontId="2" fillId="0" borderId="8" xfId="0" applyNumberFormat="1" applyFont="1" applyBorder="1" applyAlignment="1">
      <alignment/>
    </xf>
    <xf numFmtId="165" fontId="2" fillId="0" borderId="8" xfId="0" applyNumberFormat="1" applyFont="1" applyBorder="1" applyAlignment="1">
      <alignment/>
    </xf>
    <xf numFmtId="0" fontId="2" fillId="33" borderId="8" xfId="0" applyFont="1" applyFill="1" applyBorder="1" applyAlignment="1">
      <alignment horizontal="center"/>
    </xf>
    <xf numFmtId="164" fontId="2" fillId="33" borderId="8" xfId="0" applyNumberFormat="1" applyFont="1" applyFill="1" applyBorder="1" applyAlignment="1">
      <alignment/>
    </xf>
    <xf numFmtId="164" fontId="2" fillId="33" borderId="8" xfId="0" applyNumberFormat="1" applyFont="1" applyFill="1" applyBorder="1" applyAlignment="1">
      <alignment/>
    </xf>
    <xf numFmtId="165" fontId="2" fillId="33" borderId="8" xfId="0" applyNumberFormat="1" applyFont="1" applyFill="1" applyBorder="1" applyAlignment="1">
      <alignment/>
    </xf>
    <xf numFmtId="1" fontId="2" fillId="0" borderId="8" xfId="0" applyNumberFormat="1" applyFont="1" applyBorder="1" applyAlignment="1">
      <alignment/>
    </xf>
    <xf numFmtId="1" fontId="2" fillId="33" borderId="8" xfId="0" applyNumberFormat="1" applyFont="1" applyFill="1" applyBorder="1" applyAlignment="1">
      <alignment/>
    </xf>
    <xf numFmtId="2" fontId="2" fillId="0" borderId="8" xfId="0" applyNumberFormat="1" applyFont="1" applyBorder="1" applyAlignment="1">
      <alignment/>
    </xf>
    <xf numFmtId="2" fontId="2" fillId="0" borderId="8" xfId="0" applyNumberFormat="1" applyFont="1" applyBorder="1" applyAlignment="1">
      <alignment/>
    </xf>
    <xf numFmtId="2" fontId="2" fillId="33" borderId="8" xfId="0" applyNumberFormat="1" applyFont="1" applyFill="1" applyBorder="1" applyAlignment="1">
      <alignment/>
    </xf>
    <xf numFmtId="2" fontId="2" fillId="33" borderId="8" xfId="0" applyNumberFormat="1" applyFont="1" applyFill="1" applyBorder="1" applyAlignment="1">
      <alignment/>
    </xf>
    <xf numFmtId="165" fontId="2" fillId="0" borderId="8" xfId="0" applyNumberFormat="1" applyFont="1" applyBorder="1" applyAlignment="1">
      <alignment/>
    </xf>
    <xf numFmtId="165" fontId="2" fillId="33" borderId="8" xfId="0" applyNumberFormat="1" applyFont="1" applyFill="1" applyBorder="1" applyAlignment="1">
      <alignment/>
    </xf>
    <xf numFmtId="0" fontId="8" fillId="0" borderId="0" xfId="71" applyFont="1">
      <alignment/>
      <protection/>
    </xf>
    <xf numFmtId="0" fontId="0" fillId="0" borderId="0" xfId="69">
      <alignment/>
      <protection/>
    </xf>
    <xf numFmtId="0" fontId="2" fillId="0" borderId="0" xfId="69" applyFont="1" applyBorder="1" applyAlignment="1">
      <alignment horizontal="center" vertical="center" wrapText="1"/>
      <protection/>
    </xf>
    <xf numFmtId="0" fontId="10" fillId="0" borderId="9" xfId="69" applyFont="1" applyBorder="1" applyAlignment="1" quotePrefix="1">
      <alignment horizontal="center" vertical="center" wrapText="1"/>
      <protection/>
    </xf>
    <xf numFmtId="0" fontId="2" fillId="33" borderId="10" xfId="0" applyFont="1" applyFill="1" applyBorder="1" applyAlignment="1">
      <alignment horizontal="center"/>
    </xf>
    <xf numFmtId="164" fontId="2" fillId="33" borderId="10" xfId="0" applyNumberFormat="1" applyFont="1" applyFill="1" applyBorder="1" applyAlignment="1">
      <alignment/>
    </xf>
    <xf numFmtId="164" fontId="2" fillId="33" borderId="10" xfId="0" applyNumberFormat="1" applyFont="1" applyFill="1" applyBorder="1" applyAlignment="1">
      <alignment/>
    </xf>
    <xf numFmtId="165" fontId="2" fillId="33" borderId="10" xfId="0" applyNumberFormat="1" applyFont="1" applyFill="1" applyBorder="1" applyAlignment="1">
      <alignment/>
    </xf>
    <xf numFmtId="0" fontId="10" fillId="0" borderId="9" xfId="69" applyFont="1" applyBorder="1" applyAlignment="1" quotePrefix="1">
      <alignment horizontal="center" vertical="center" wrapText="1"/>
      <protection/>
    </xf>
    <xf numFmtId="164" fontId="2" fillId="33" borderId="8" xfId="0" applyNumberFormat="1" applyFont="1" applyFill="1" applyBorder="1" applyAlignment="1">
      <alignment horizontal="right"/>
    </xf>
    <xf numFmtId="0" fontId="10" fillId="0" borderId="9" xfId="69" applyFont="1" applyBorder="1" applyAlignment="1" quotePrefix="1">
      <alignment horizontal="center" vertical="center" wrapText="1"/>
      <protection/>
    </xf>
    <xf numFmtId="2" fontId="2" fillId="33" borderId="10" xfId="0" applyNumberFormat="1" applyFont="1" applyFill="1" applyBorder="1" applyAlignment="1">
      <alignment/>
    </xf>
    <xf numFmtId="0" fontId="10" fillId="0" borderId="9" xfId="69" applyFont="1" applyBorder="1" applyAlignment="1" quotePrefix="1">
      <alignment horizontal="center" vertical="center" wrapText="1"/>
      <protection/>
    </xf>
    <xf numFmtId="0" fontId="2" fillId="0" borderId="0" xfId="69" applyFont="1" applyFill="1">
      <alignment/>
      <protection/>
    </xf>
    <xf numFmtId="0" fontId="2" fillId="0" borderId="0" xfId="69" applyFont="1" applyFill="1" applyAlignment="1">
      <alignment wrapText="1"/>
      <protection/>
    </xf>
    <xf numFmtId="1" fontId="2" fillId="33" borderId="10" xfId="0" applyNumberFormat="1" applyFont="1" applyFill="1" applyBorder="1" applyAlignment="1">
      <alignment/>
    </xf>
    <xf numFmtId="2" fontId="2" fillId="33" borderId="10" xfId="0" applyNumberFormat="1" applyFont="1" applyFill="1" applyBorder="1" applyAlignment="1">
      <alignment/>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10" fillId="0" borderId="9" xfId="69" applyFont="1" applyBorder="1" applyAlignment="1" quotePrefix="1">
      <alignment horizontal="center" vertical="center" wrapText="1"/>
      <protection/>
    </xf>
    <xf numFmtId="0" fontId="2" fillId="0" borderId="0" xfId="0" applyFont="1" applyAlignment="1">
      <alignment wrapText="1"/>
    </xf>
    <xf numFmtId="0" fontId="2" fillId="34" borderId="8" xfId="0" applyFont="1" applyFill="1" applyBorder="1" applyAlignment="1">
      <alignment horizontal="center"/>
    </xf>
    <xf numFmtId="164" fontId="2" fillId="34" borderId="8" xfId="0" applyNumberFormat="1" applyFont="1" applyFill="1" applyBorder="1" applyAlignment="1">
      <alignment/>
    </xf>
    <xf numFmtId="164" fontId="2" fillId="34" borderId="8" xfId="0" applyNumberFormat="1" applyFont="1" applyFill="1" applyBorder="1" applyAlignment="1">
      <alignment/>
    </xf>
    <xf numFmtId="165" fontId="2" fillId="34" borderId="8" xfId="0" applyNumberFormat="1" applyFont="1" applyFill="1" applyBorder="1" applyAlignment="1">
      <alignment/>
    </xf>
    <xf numFmtId="0" fontId="2" fillId="34" borderId="11" xfId="0" applyFont="1" applyFill="1" applyBorder="1" applyAlignment="1">
      <alignment horizontal="center"/>
    </xf>
    <xf numFmtId="164" fontId="2" fillId="34" borderId="11" xfId="0" applyNumberFormat="1" applyFont="1" applyFill="1" applyBorder="1" applyAlignment="1">
      <alignment/>
    </xf>
    <xf numFmtId="164" fontId="2" fillId="34" borderId="11" xfId="0" applyNumberFormat="1" applyFont="1" applyFill="1" applyBorder="1" applyAlignment="1">
      <alignment/>
    </xf>
    <xf numFmtId="165" fontId="2" fillId="34" borderId="11" xfId="0" applyNumberFormat="1" applyFont="1" applyFill="1" applyBorder="1" applyAlignment="1">
      <alignment/>
    </xf>
    <xf numFmtId="164" fontId="2" fillId="33" borderId="10" xfId="0" applyNumberFormat="1" applyFont="1" applyFill="1" applyBorder="1" applyAlignment="1">
      <alignment horizontal="right"/>
    </xf>
    <xf numFmtId="164" fontId="2" fillId="34" borderId="8" xfId="0" applyNumberFormat="1" applyFont="1" applyFill="1" applyBorder="1" applyAlignment="1">
      <alignment horizontal="right"/>
    </xf>
    <xf numFmtId="164" fontId="2" fillId="34" borderId="11" xfId="0" applyNumberFormat="1" applyFont="1" applyFill="1" applyBorder="1" applyAlignment="1">
      <alignment horizontal="right"/>
    </xf>
    <xf numFmtId="1" fontId="2" fillId="34" borderId="8" xfId="0" applyNumberFormat="1" applyFont="1" applyFill="1" applyBorder="1" applyAlignment="1">
      <alignment/>
    </xf>
    <xf numFmtId="2" fontId="2" fillId="34" borderId="8" xfId="0" applyNumberFormat="1" applyFont="1" applyFill="1" applyBorder="1" applyAlignment="1">
      <alignment/>
    </xf>
    <xf numFmtId="2" fontId="2" fillId="34" borderId="8" xfId="0" applyNumberFormat="1" applyFont="1" applyFill="1" applyBorder="1" applyAlignment="1">
      <alignment/>
    </xf>
    <xf numFmtId="1" fontId="2" fillId="34" borderId="11" xfId="0" applyNumberFormat="1" applyFont="1" applyFill="1" applyBorder="1" applyAlignment="1">
      <alignment/>
    </xf>
    <xf numFmtId="2" fontId="2" fillId="34" borderId="11" xfId="0" applyNumberFormat="1" applyFont="1" applyFill="1" applyBorder="1" applyAlignment="1">
      <alignment/>
    </xf>
    <xf numFmtId="2" fontId="2" fillId="34" borderId="11" xfId="0" applyNumberFormat="1" applyFont="1" applyFill="1" applyBorder="1" applyAlignment="1">
      <alignment/>
    </xf>
    <xf numFmtId="164" fontId="2" fillId="0" borderId="11" xfId="0" applyNumberFormat="1" applyFont="1" applyBorder="1" applyAlignment="1">
      <alignment/>
    </xf>
    <xf numFmtId="165" fontId="2" fillId="33" borderId="10" xfId="0" applyNumberFormat="1" applyFont="1" applyFill="1" applyBorder="1" applyAlignment="1">
      <alignment/>
    </xf>
    <xf numFmtId="165" fontId="2" fillId="34" borderId="8" xfId="0" applyNumberFormat="1" applyFont="1" applyFill="1" applyBorder="1" applyAlignment="1">
      <alignment/>
    </xf>
    <xf numFmtId="165" fontId="2" fillId="34" borderId="11" xfId="0" applyNumberFormat="1" applyFont="1" applyFill="1" applyBorder="1" applyAlignment="1">
      <alignment/>
    </xf>
    <xf numFmtId="0" fontId="2" fillId="34" borderId="10" xfId="0" applyFont="1" applyFill="1" applyBorder="1" applyAlignment="1">
      <alignment horizontal="center"/>
    </xf>
    <xf numFmtId="164" fontId="2" fillId="34" borderId="10" xfId="0" applyNumberFormat="1" applyFont="1" applyFill="1" applyBorder="1" applyAlignment="1">
      <alignment/>
    </xf>
    <xf numFmtId="164" fontId="2" fillId="34" borderId="10" xfId="0" applyNumberFormat="1" applyFont="1" applyFill="1" applyBorder="1" applyAlignment="1">
      <alignment/>
    </xf>
    <xf numFmtId="165" fontId="2" fillId="34" borderId="10" xfId="0" applyNumberFormat="1" applyFont="1" applyFill="1" applyBorder="1" applyAlignment="1">
      <alignment/>
    </xf>
    <xf numFmtId="0" fontId="2" fillId="34" borderId="12" xfId="0" applyFont="1" applyFill="1" applyBorder="1" applyAlignment="1">
      <alignment horizontal="center"/>
    </xf>
    <xf numFmtId="164" fontId="2" fillId="34" borderId="12" xfId="0" applyNumberFormat="1" applyFont="1" applyFill="1" applyBorder="1" applyAlignment="1">
      <alignment horizontal="right"/>
    </xf>
    <xf numFmtId="1" fontId="2" fillId="34" borderId="10" xfId="0" applyNumberFormat="1" applyFont="1" applyFill="1" applyBorder="1" applyAlignment="1">
      <alignment/>
    </xf>
    <xf numFmtId="2" fontId="2" fillId="34" borderId="10" xfId="0" applyNumberFormat="1" applyFont="1" applyFill="1" applyBorder="1" applyAlignment="1">
      <alignment/>
    </xf>
    <xf numFmtId="2" fontId="2" fillId="34" borderId="10" xfId="0" applyNumberFormat="1" applyFont="1" applyFill="1" applyBorder="1" applyAlignment="1">
      <alignment/>
    </xf>
    <xf numFmtId="164" fontId="2" fillId="34" borderId="10" xfId="0" applyNumberFormat="1" applyFont="1" applyFill="1" applyBorder="1" applyAlignment="1">
      <alignment horizontal="right"/>
    </xf>
    <xf numFmtId="164" fontId="2" fillId="0" borderId="10" xfId="0" applyNumberFormat="1" applyFont="1" applyBorder="1" applyAlignment="1">
      <alignment/>
    </xf>
    <xf numFmtId="165" fontId="2" fillId="34" borderId="10" xfId="0" applyNumberFormat="1" applyFont="1" applyFill="1" applyBorder="1" applyAlignment="1">
      <alignment/>
    </xf>
    <xf numFmtId="0" fontId="2" fillId="0" borderId="13" xfId="69" applyFont="1" applyFill="1" applyBorder="1" applyAlignment="1" quotePrefix="1">
      <alignment horizontal="left" vertical="center" wrapText="1"/>
      <protection/>
    </xf>
    <xf numFmtId="0" fontId="2" fillId="0" borderId="0" xfId="69" applyFont="1" applyFill="1" applyBorder="1" applyAlignment="1">
      <alignment horizontal="left" vertical="center" wrapText="1"/>
      <protection/>
    </xf>
    <xf numFmtId="0" fontId="2" fillId="0" borderId="14" xfId="69" applyFont="1" applyFill="1" applyBorder="1" applyAlignment="1">
      <alignment horizontal="left" vertical="center" wrapText="1"/>
      <protection/>
    </xf>
    <xf numFmtId="0" fontId="2" fillId="0" borderId="15" xfId="69" applyFont="1" applyFill="1" applyBorder="1" applyAlignment="1">
      <alignment horizontal="left" vertical="center" wrapText="1"/>
      <protection/>
    </xf>
    <xf numFmtId="0" fontId="2" fillId="0" borderId="16" xfId="69" applyFont="1" applyFill="1" applyBorder="1" applyAlignment="1">
      <alignment horizontal="left" vertical="center" wrapText="1"/>
      <protection/>
    </xf>
    <xf numFmtId="0" fontId="2" fillId="0" borderId="17" xfId="69" applyFont="1" applyFill="1" applyBorder="1" applyAlignment="1">
      <alignment horizontal="left" vertical="center" wrapText="1"/>
      <protection/>
    </xf>
    <xf numFmtId="0" fontId="2" fillId="0" borderId="18" xfId="0" applyFont="1" applyBorder="1" applyAlignment="1" quotePrefix="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69" applyFont="1" applyFill="1" applyBorder="1" applyAlignment="1">
      <alignment horizontal="left" vertical="center" wrapText="1"/>
      <protection/>
    </xf>
    <xf numFmtId="0" fontId="2" fillId="0" borderId="21" xfId="69" applyFont="1" applyFill="1" applyBorder="1" applyAlignment="1">
      <alignment horizontal="left" vertical="center" wrapText="1"/>
      <protection/>
    </xf>
    <xf numFmtId="0" fontId="2" fillId="0" borderId="22" xfId="69" applyFont="1" applyFill="1" applyBorder="1" applyAlignment="1">
      <alignment horizontal="left" vertical="center" wrapText="1"/>
      <protection/>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0" xfId="69" applyFont="1" applyFill="1" applyBorder="1" applyAlignment="1">
      <alignment horizontal="left" vertical="center"/>
      <protection/>
    </xf>
    <xf numFmtId="0" fontId="2" fillId="0" borderId="21" xfId="69" applyFont="1" applyFill="1" applyBorder="1" applyAlignment="1">
      <alignment horizontal="left" vertical="center"/>
      <protection/>
    </xf>
    <xf numFmtId="0" fontId="2" fillId="0" borderId="22" xfId="69" applyFont="1" applyFill="1" applyBorder="1" applyAlignment="1">
      <alignment horizontal="left" vertical="center"/>
      <protection/>
    </xf>
    <xf numFmtId="0" fontId="2" fillId="0" borderId="20" xfId="69" applyFont="1" applyFill="1" applyBorder="1" applyAlignment="1" quotePrefix="1">
      <alignment horizontal="left" vertical="center" wrapText="1"/>
      <protection/>
    </xf>
    <xf numFmtId="0" fontId="2" fillId="0" borderId="21" xfId="69" applyFont="1" applyFill="1" applyBorder="1" applyAlignment="1" quotePrefix="1">
      <alignment horizontal="left" vertical="center" wrapText="1"/>
      <protection/>
    </xf>
    <xf numFmtId="0" fontId="2" fillId="0" borderId="22" xfId="69" applyFont="1" applyFill="1" applyBorder="1" applyAlignment="1" quotePrefix="1">
      <alignment horizontal="left" vertical="center" wrapText="1"/>
      <protection/>
    </xf>
    <xf numFmtId="0" fontId="1" fillId="0" borderId="29" xfId="0" applyFont="1" applyBorder="1" applyAlignment="1">
      <alignment horizontal="left"/>
    </xf>
    <xf numFmtId="0" fontId="2" fillId="0" borderId="30" xfId="0" applyFont="1" applyBorder="1" applyAlignment="1">
      <alignment horizontal="center" vertical="center" wrapText="1"/>
    </xf>
    <xf numFmtId="0" fontId="2" fillId="34" borderId="20" xfId="0" applyFont="1" applyFill="1" applyBorder="1" applyAlignment="1">
      <alignment horizontal="center"/>
    </xf>
    <xf numFmtId="0" fontId="2" fillId="34" borderId="21" xfId="0" applyFont="1" applyFill="1" applyBorder="1" applyAlignment="1">
      <alignment horizontal="center"/>
    </xf>
    <xf numFmtId="0" fontId="2" fillId="34" borderId="22" xfId="0" applyFont="1" applyFill="1" applyBorder="1" applyAlignment="1">
      <alignment horizontal="center"/>
    </xf>
    <xf numFmtId="0" fontId="2" fillId="34" borderId="31" xfId="0" applyFont="1" applyFill="1" applyBorder="1" applyAlignment="1">
      <alignment horizontal="left"/>
    </xf>
    <xf numFmtId="0" fontId="2" fillId="34" borderId="32" xfId="0" applyFont="1" applyFill="1" applyBorder="1" applyAlignment="1">
      <alignment horizontal="left"/>
    </xf>
    <xf numFmtId="0" fontId="2" fillId="34" borderId="33" xfId="0" applyFont="1" applyFill="1" applyBorder="1" applyAlignment="1">
      <alignment horizontal="left"/>
    </xf>
    <xf numFmtId="0" fontId="2" fillId="0" borderId="15" xfId="69" applyFont="1" applyFill="1" applyBorder="1" applyAlignment="1" quotePrefix="1">
      <alignment horizontal="left" vertical="center" wrapText="1"/>
      <protection/>
    </xf>
    <xf numFmtId="0" fontId="2" fillId="0" borderId="20" xfId="69" applyFont="1" applyBorder="1" applyAlignment="1">
      <alignment horizontal="left" vertical="center"/>
      <protection/>
    </xf>
    <xf numFmtId="0" fontId="2" fillId="0" borderId="21" xfId="69" applyFont="1" applyBorder="1" applyAlignment="1">
      <alignment horizontal="left" vertical="center"/>
      <protection/>
    </xf>
    <xf numFmtId="0" fontId="2" fillId="0" borderId="22" xfId="69" applyFont="1" applyBorder="1" applyAlignment="1">
      <alignment horizontal="left" vertical="center"/>
      <protection/>
    </xf>
    <xf numFmtId="0" fontId="40" fillId="0" borderId="31" xfId="69" applyFont="1" applyBorder="1" applyAlignment="1" quotePrefix="1">
      <alignment horizontal="left" vertical="center" wrapText="1"/>
      <protection/>
    </xf>
    <xf numFmtId="0" fontId="40" fillId="0" borderId="32" xfId="69" applyFont="1" applyBorder="1" applyAlignment="1">
      <alignment horizontal="left" vertical="center" wrapText="1"/>
      <protection/>
    </xf>
    <xf numFmtId="0" fontId="40" fillId="0" borderId="33" xfId="69" applyFont="1" applyBorder="1" applyAlignment="1">
      <alignment horizontal="left" vertical="center" wrapText="1"/>
      <protection/>
    </xf>
    <xf numFmtId="0" fontId="40" fillId="0" borderId="20" xfId="69" applyFont="1" applyBorder="1" applyAlignment="1">
      <alignment horizontal="left" vertical="center" wrapText="1"/>
      <protection/>
    </xf>
    <xf numFmtId="0" fontId="40" fillId="0" borderId="21" xfId="69" applyFont="1" applyBorder="1" applyAlignment="1">
      <alignment horizontal="left" vertical="center" wrapText="1"/>
      <protection/>
    </xf>
    <xf numFmtId="0" fontId="40" fillId="0" borderId="22" xfId="69" applyFont="1" applyBorder="1" applyAlignment="1">
      <alignment horizontal="left" vertical="center" wrapText="1"/>
      <protection/>
    </xf>
    <xf numFmtId="0" fontId="3" fillId="0" borderId="20" xfId="69" applyFont="1" applyFill="1" applyBorder="1" applyAlignment="1" quotePrefix="1">
      <alignment horizontal="left" vertical="center" wrapText="1"/>
      <protection/>
    </xf>
    <xf numFmtId="0" fontId="3" fillId="0" borderId="21" xfId="69" applyFont="1" applyFill="1" applyBorder="1" applyAlignment="1" quotePrefix="1">
      <alignment horizontal="left" vertical="center" wrapText="1"/>
      <protection/>
    </xf>
    <xf numFmtId="0" fontId="3" fillId="0" borderId="22" xfId="69" applyFont="1" applyFill="1" applyBorder="1" applyAlignment="1" quotePrefix="1">
      <alignment horizontal="left" vertical="center" wrapText="1"/>
      <protection/>
    </xf>
    <xf numFmtId="0" fontId="2" fillId="0" borderId="20" xfId="69" applyFont="1" applyFill="1" applyBorder="1" applyAlignment="1" quotePrefix="1">
      <alignment horizontal="center" vertical="center" wrapText="1"/>
      <protection/>
    </xf>
    <xf numFmtId="0" fontId="2" fillId="0" borderId="21" xfId="69" applyFont="1" applyFill="1" applyBorder="1" applyAlignment="1" quotePrefix="1">
      <alignment horizontal="center" vertical="center" wrapText="1"/>
      <protection/>
    </xf>
    <xf numFmtId="0" fontId="2" fillId="0" borderId="22" xfId="69" applyFont="1" applyFill="1" applyBorder="1" applyAlignment="1" quotePrefix="1">
      <alignment horizontal="center" vertical="center" wrapText="1"/>
      <protection/>
    </xf>
    <xf numFmtId="0" fontId="2" fillId="0" borderId="34" xfId="0" applyFont="1" applyBorder="1" applyAlignment="1">
      <alignment horizontal="center" vertical="center" wrapText="1"/>
    </xf>
    <xf numFmtId="0" fontId="2" fillId="0" borderId="31" xfId="69" applyFont="1" applyFill="1" applyBorder="1" applyAlignment="1" quotePrefix="1">
      <alignment horizontal="left" vertical="center" wrapText="1"/>
      <protection/>
    </xf>
    <xf numFmtId="0" fontId="2" fillId="0" borderId="32" xfId="69" applyFont="1" applyFill="1" applyBorder="1" applyAlignment="1" quotePrefix="1">
      <alignment horizontal="left" vertical="center" wrapText="1"/>
      <protection/>
    </xf>
    <xf numFmtId="0" fontId="2" fillId="0" borderId="33" xfId="69" applyFont="1" applyFill="1" applyBorder="1" applyAlignment="1" quotePrefix="1">
      <alignment horizontal="left" vertical="center" wrapText="1"/>
      <protection/>
    </xf>
    <xf numFmtId="0" fontId="2" fillId="0" borderId="16" xfId="69" applyFont="1" applyFill="1" applyBorder="1" applyAlignment="1" quotePrefix="1">
      <alignment horizontal="left" vertical="center" wrapText="1"/>
      <protection/>
    </xf>
    <xf numFmtId="0" fontId="2" fillId="0" borderId="17" xfId="69" applyFont="1" applyFill="1" applyBorder="1" applyAlignment="1" quotePrefix="1">
      <alignment horizontal="left" vertical="center" wrapText="1"/>
      <protection/>
    </xf>
    <xf numFmtId="0" fontId="2" fillId="34" borderId="20"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40" fillId="0" borderId="15" xfId="69" applyFont="1" applyBorder="1" applyAlignment="1" quotePrefix="1">
      <alignment horizontal="left" vertical="center" wrapText="1"/>
      <protection/>
    </xf>
    <xf numFmtId="0" fontId="40" fillId="0" borderId="16" xfId="69" applyFont="1" applyBorder="1" applyAlignment="1">
      <alignment horizontal="left" vertical="center" wrapText="1"/>
      <protection/>
    </xf>
    <xf numFmtId="0" fontId="40" fillId="0" borderId="17" xfId="69" applyFont="1" applyBorder="1" applyAlignment="1">
      <alignment horizontal="left" vertical="center" wrapText="1"/>
      <protection/>
    </xf>
    <xf numFmtId="0" fontId="2" fillId="0" borderId="35" xfId="69" applyFont="1" applyFill="1" applyBorder="1" applyAlignment="1">
      <alignment horizontal="left" vertical="center" wrapText="1"/>
      <protection/>
    </xf>
    <xf numFmtId="0" fontId="2" fillId="0" borderId="36" xfId="69" applyFont="1" applyFill="1" applyBorder="1" applyAlignment="1">
      <alignment horizontal="left" vertical="center" wrapText="1"/>
      <protection/>
    </xf>
    <xf numFmtId="0" fontId="2" fillId="0" borderId="37" xfId="69" applyFont="1" applyFill="1" applyBorder="1" applyAlignment="1">
      <alignment horizontal="left" vertical="center" wrapText="1"/>
      <protection/>
    </xf>
    <xf numFmtId="0" fontId="2" fillId="0" borderId="13" xfId="69" applyFont="1" applyFill="1" applyBorder="1" applyAlignment="1">
      <alignment horizontal="left" vertical="center" wrapText="1"/>
      <protection/>
    </xf>
    <xf numFmtId="0" fontId="2" fillId="0" borderId="0" xfId="69" applyFont="1" applyFill="1" applyBorder="1" applyAlignment="1" quotePrefix="1">
      <alignment horizontal="left" vertical="center" wrapText="1"/>
      <protection/>
    </xf>
    <xf numFmtId="0" fontId="2" fillId="0" borderId="14" xfId="69" applyFont="1" applyFill="1" applyBorder="1" applyAlignment="1" quotePrefix="1">
      <alignment horizontal="left" vertical="center" wrapText="1"/>
      <protection/>
    </xf>
    <xf numFmtId="0" fontId="2" fillId="0" borderId="20" xfId="69" applyFont="1" applyFill="1" applyBorder="1" applyAlignment="1" quotePrefix="1">
      <alignment horizontal="left" vertical="center"/>
      <protection/>
    </xf>
    <xf numFmtId="0" fontId="2" fillId="0" borderId="21" xfId="69" applyFont="1" applyFill="1" applyBorder="1" applyAlignment="1" quotePrefix="1">
      <alignment horizontal="left" vertical="center"/>
      <protection/>
    </xf>
    <xf numFmtId="0" fontId="2" fillId="0" borderId="22" xfId="69" applyFont="1" applyFill="1" applyBorder="1" applyAlignment="1" quotePrefix="1">
      <alignment horizontal="left" vertical="center"/>
      <protection/>
    </xf>
    <xf numFmtId="0" fontId="2" fillId="0" borderId="20" xfId="69" applyFont="1" applyBorder="1" applyAlignment="1">
      <alignment horizontal="left" vertical="center" wrapText="1"/>
      <protection/>
    </xf>
    <xf numFmtId="0" fontId="2" fillId="0" borderId="21" xfId="69" applyFont="1" applyBorder="1" applyAlignment="1">
      <alignment horizontal="left" vertical="center" wrapText="1"/>
      <protection/>
    </xf>
    <xf numFmtId="0" fontId="2" fillId="0" borderId="22" xfId="69" applyFont="1" applyBorder="1" applyAlignment="1">
      <alignment horizontal="left" vertical="center" wrapText="1"/>
      <protection/>
    </xf>
    <xf numFmtId="0" fontId="2" fillId="0" borderId="20" xfId="0" applyFont="1" applyFill="1" applyBorder="1" applyAlignment="1" quotePrefix="1">
      <alignment horizontal="left" wrapText="1"/>
    </xf>
    <xf numFmtId="0" fontId="2" fillId="0" borderId="21" xfId="0" applyFont="1" applyFill="1" applyBorder="1" applyAlignment="1" quotePrefix="1">
      <alignment horizontal="left" wrapText="1"/>
    </xf>
    <xf numFmtId="0" fontId="2" fillId="0" borderId="22" xfId="0" applyFont="1" applyFill="1" applyBorder="1" applyAlignment="1" quotePrefix="1">
      <alignment horizontal="left" wrapText="1"/>
    </xf>
    <xf numFmtId="0" fontId="40" fillId="0" borderId="31" xfId="0" applyFont="1" applyBorder="1" applyAlignment="1" quotePrefix="1">
      <alignment horizontal="left" vertical="center" wrapText="1"/>
    </xf>
    <xf numFmtId="0" fontId="40" fillId="0" borderId="32" xfId="0" applyFont="1" applyBorder="1" applyAlignment="1">
      <alignment horizontal="left" vertical="center" wrapText="1"/>
    </xf>
    <xf numFmtId="0" fontId="40" fillId="0" borderId="33" xfId="0" applyFont="1" applyBorder="1" applyAlignment="1">
      <alignment horizontal="left" vertical="center" wrapText="1"/>
    </xf>
    <xf numFmtId="0" fontId="40" fillId="0" borderId="20" xfId="0" applyFont="1" applyBorder="1" applyAlignment="1">
      <alignment horizontal="left" vertical="center" wrapText="1"/>
    </xf>
    <xf numFmtId="0" fontId="40" fillId="0" borderId="21" xfId="0" applyFont="1" applyBorder="1" applyAlignment="1">
      <alignment horizontal="left" vertical="center" wrapText="1"/>
    </xf>
    <xf numFmtId="0" fontId="40"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0 2" xfId="45"/>
    <cellStyle name="Comma0 3" xfId="46"/>
    <cellStyle name="Currency" xfId="47"/>
    <cellStyle name="Currency [0]" xfId="48"/>
    <cellStyle name="Currency0" xfId="49"/>
    <cellStyle name="Currency0 2" xfId="50"/>
    <cellStyle name="Currency0 3" xfId="51"/>
    <cellStyle name="Date" xfId="52"/>
    <cellStyle name="Date 2" xfId="53"/>
    <cellStyle name="Date 3" xfId="54"/>
    <cellStyle name="Explanatory Text" xfId="55"/>
    <cellStyle name="Fixed" xfId="56"/>
    <cellStyle name="Fixed 2" xfId="57"/>
    <cellStyle name="Fixed 3"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_sweets" xfId="70"/>
    <cellStyle name="Normal_sweets_1" xfId="71"/>
    <cellStyle name="Note" xfId="72"/>
    <cellStyle name="Output" xfId="73"/>
    <cellStyle name="Percent" xfId="74"/>
    <cellStyle name="Title" xfId="75"/>
    <cellStyle name="Total" xfId="76"/>
    <cellStyle name="Total 2" xfId="77"/>
    <cellStyle name="Total 3"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DS\2010\grai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OfContents"/>
      <sheetName val="Pcc"/>
      <sheetName val="PccHistorical"/>
      <sheetName val="WheatFlour"/>
      <sheetName val="Durum"/>
      <sheetName val="Rye"/>
      <sheetName val="Rice"/>
      <sheetName val="Oats"/>
      <sheetName val="Barley"/>
    </sheetNames>
    <sheetDataSet>
      <sheetData sheetId="1">
        <row r="10">
          <cell r="B10">
            <v>103.95479962357805</v>
          </cell>
          <cell r="C10">
            <v>6.9</v>
          </cell>
          <cell r="E10">
            <v>1.2087378402641171</v>
          </cell>
          <cell r="F10">
            <v>7.7341316366526245</v>
          </cell>
          <cell r="G10">
            <v>7</v>
          </cell>
          <cell r="H10">
            <v>2.2</v>
          </cell>
          <cell r="I10">
            <v>1.9</v>
          </cell>
          <cell r="K10">
            <v>4.768235311431501</v>
          </cell>
          <cell r="L10">
            <v>1.0384156900450825</v>
          </cell>
        </row>
        <row r="11">
          <cell r="B11">
            <v>103.6765710764016</v>
          </cell>
          <cell r="C11">
            <v>6.8</v>
          </cell>
          <cell r="E11">
            <v>1.1500198579911465</v>
          </cell>
          <cell r="F11">
            <v>7.098950916857976</v>
          </cell>
          <cell r="G11">
            <v>6.7</v>
          </cell>
          <cell r="H11">
            <v>1.8</v>
          </cell>
          <cell r="I11">
            <v>1.9</v>
          </cell>
          <cell r="K11">
            <v>4.7077969254017615</v>
          </cell>
          <cell r="L11">
            <v>0.8348493214379124</v>
          </cell>
        </row>
        <row r="12">
          <cell r="B12">
            <v>102.73212972313792</v>
          </cell>
          <cell r="C12">
            <v>7.1</v>
          </cell>
          <cell r="E12">
            <v>1.0507522126011748</v>
          </cell>
          <cell r="F12">
            <v>7.006045463030776</v>
          </cell>
          <cell r="G12">
            <v>6.2</v>
          </cell>
          <cell r="H12">
            <v>1.6</v>
          </cell>
          <cell r="I12">
            <v>1.9</v>
          </cell>
          <cell r="K12">
            <v>4.75595571447034</v>
          </cell>
          <cell r="L12">
            <v>0.8105802782923363</v>
          </cell>
        </row>
        <row r="13">
          <cell r="B13">
            <v>105.00509958053969</v>
          </cell>
          <cell r="C13">
            <v>7.8</v>
          </cell>
          <cell r="E13">
            <v>1.2740242197312606</v>
          </cell>
          <cell r="F13">
            <v>7.573026518472877</v>
          </cell>
          <cell r="G13">
            <v>5.9</v>
          </cell>
          <cell r="H13">
            <v>1.9</v>
          </cell>
          <cell r="I13">
            <v>2</v>
          </cell>
          <cell r="K13">
            <v>4.709339526506623</v>
          </cell>
          <cell r="L13">
            <v>0.8313008033746475</v>
          </cell>
        </row>
        <row r="14">
          <cell r="B14">
            <v>104.1295084573021</v>
          </cell>
          <cell r="C14">
            <v>6.8</v>
          </cell>
          <cell r="E14">
            <v>1.2413352619615654</v>
          </cell>
          <cell r="F14">
            <v>7.633385306107113</v>
          </cell>
          <cell r="G14">
            <v>5.8</v>
          </cell>
          <cell r="H14">
            <v>2.3</v>
          </cell>
          <cell r="I14">
            <v>2.1</v>
          </cell>
          <cell r="K14">
            <v>4.767719271880225</v>
          </cell>
          <cell r="L14">
            <v>0.8521030188041253</v>
          </cell>
        </row>
        <row r="15">
          <cell r="B15">
            <v>107.66377227626504</v>
          </cell>
          <cell r="C15">
            <v>6.8</v>
          </cell>
          <cell r="E15">
            <v>0.9796632407609883</v>
          </cell>
          <cell r="F15">
            <v>7.138495610219096</v>
          </cell>
          <cell r="G15">
            <v>6</v>
          </cell>
          <cell r="H15">
            <v>2.7</v>
          </cell>
          <cell r="I15">
            <v>2.1</v>
          </cell>
          <cell r="K15">
            <v>4.421884232614187</v>
          </cell>
          <cell r="L15">
            <v>0.9145260571997524</v>
          </cell>
        </row>
        <row r="16">
          <cell r="B16">
            <v>111.92322936823086</v>
          </cell>
          <cell r="C16">
            <v>7.1</v>
          </cell>
          <cell r="E16">
            <v>0.8048089546051268</v>
          </cell>
          <cell r="F16">
            <v>7.573219097630074</v>
          </cell>
          <cell r="G16">
            <v>5.8</v>
          </cell>
          <cell r="H16">
            <v>3</v>
          </cell>
          <cell r="I16">
            <v>2.2</v>
          </cell>
          <cell r="K16">
            <v>4.2186139708422585</v>
          </cell>
          <cell r="L16">
            <v>0.9471982311891107</v>
          </cell>
        </row>
        <row r="17">
          <cell r="B17">
            <v>107.93835597782913</v>
          </cell>
          <cell r="C17">
            <v>7.5</v>
          </cell>
          <cell r="E17">
            <v>0.735836918682903</v>
          </cell>
          <cell r="F17">
            <v>5.662070727578821</v>
          </cell>
          <cell r="G17">
            <v>6.6</v>
          </cell>
          <cell r="H17">
            <v>3.3</v>
          </cell>
          <cell r="I17">
            <v>2.3</v>
          </cell>
          <cell r="K17">
            <v>4.139082667591329</v>
          </cell>
          <cell r="L17">
            <v>0.9519890135460057</v>
          </cell>
        </row>
        <row r="18">
          <cell r="B18">
            <v>108.5185923666728</v>
          </cell>
          <cell r="C18">
            <v>6.7</v>
          </cell>
          <cell r="E18">
            <v>0.7484298595339474</v>
          </cell>
          <cell r="F18">
            <v>9.483531021279859</v>
          </cell>
          <cell r="G18">
            <v>6.8</v>
          </cell>
          <cell r="H18">
            <v>3.1</v>
          </cell>
          <cell r="I18">
            <v>2.5</v>
          </cell>
          <cell r="K18">
            <v>3.99860933640965</v>
          </cell>
          <cell r="L18">
            <v>1.0103803103708289</v>
          </cell>
        </row>
        <row r="19">
          <cell r="B19">
            <v>109.02786331772589</v>
          </cell>
          <cell r="C19">
            <v>7.3</v>
          </cell>
          <cell r="E19">
            <v>0.7004221294083488</v>
          </cell>
          <cell r="F19">
            <v>9.493578719317442</v>
          </cell>
          <cell r="G19">
            <v>7.1</v>
          </cell>
          <cell r="H19">
            <v>3</v>
          </cell>
          <cell r="I19">
            <v>2.7</v>
          </cell>
          <cell r="K19">
            <v>3.9270095816675226</v>
          </cell>
          <cell r="L19">
            <v>1.0131105800370759</v>
          </cell>
        </row>
        <row r="20">
          <cell r="B20">
            <v>110.26280881410116</v>
          </cell>
          <cell r="C20">
            <v>6.6</v>
          </cell>
          <cell r="E20">
            <v>0.7122070558310627</v>
          </cell>
          <cell r="F20">
            <v>11.04223430234354</v>
          </cell>
          <cell r="G20">
            <v>7.4</v>
          </cell>
          <cell r="H20">
            <v>2.8</v>
          </cell>
          <cell r="I20">
            <v>2.7</v>
          </cell>
          <cell r="K20">
            <v>3.910779815500925</v>
          </cell>
          <cell r="L20">
            <v>1.001541172262432</v>
          </cell>
        </row>
        <row r="21">
          <cell r="B21">
            <v>109.73205801537338</v>
          </cell>
          <cell r="C21">
            <v>6.1</v>
          </cell>
          <cell r="E21">
            <v>0.6849045807361851</v>
          </cell>
          <cell r="F21">
            <v>11.92100883649213</v>
          </cell>
          <cell r="G21">
            <v>7.7</v>
          </cell>
          <cell r="H21">
            <v>2.7</v>
          </cell>
          <cell r="I21">
            <v>2.9</v>
          </cell>
          <cell r="K21">
            <v>3.8871829367904707</v>
          </cell>
          <cell r="L21">
            <v>1.0038744283361798</v>
          </cell>
        </row>
        <row r="22">
          <cell r="B22">
            <v>110.7397798620262</v>
          </cell>
          <cell r="C22">
            <v>6.1</v>
          </cell>
          <cell r="E22">
            <v>0.6395653170788688</v>
          </cell>
          <cell r="F22">
            <v>9.918107606518518</v>
          </cell>
          <cell r="G22">
            <v>8</v>
          </cell>
          <cell r="H22">
            <v>2.9</v>
          </cell>
          <cell r="I22">
            <v>2.9</v>
          </cell>
          <cell r="K22">
            <v>3.896572459410703</v>
          </cell>
          <cell r="L22">
            <v>0.9942333565498774</v>
          </cell>
        </row>
        <row r="23">
          <cell r="B23">
            <v>111.25820435021956</v>
          </cell>
          <cell r="C23">
            <v>6.4</v>
          </cell>
          <cell r="E23">
            <v>0.6720326415854485</v>
          </cell>
          <cell r="F23">
            <v>8.684778974978775</v>
          </cell>
          <cell r="G23">
            <v>8.4</v>
          </cell>
          <cell r="H23">
            <v>3</v>
          </cell>
          <cell r="I23">
            <v>3.3</v>
          </cell>
          <cell r="K23">
            <v>3.7863553372592382</v>
          </cell>
          <cell r="L23">
            <v>0.9979684727543909</v>
          </cell>
        </row>
        <row r="24">
          <cell r="B24">
            <v>111.98909510346</v>
          </cell>
          <cell r="C24">
            <v>7.1</v>
          </cell>
          <cell r="E24">
            <v>0.6661427023812053</v>
          </cell>
          <cell r="F24">
            <v>9.19186439237845</v>
          </cell>
          <cell r="G24">
            <v>9.4</v>
          </cell>
          <cell r="H24">
            <v>3.1</v>
          </cell>
          <cell r="I24">
            <v>3.5</v>
          </cell>
          <cell r="K24">
            <v>3.7623467935509907</v>
          </cell>
          <cell r="L24">
            <v>0.9892219130360898</v>
          </cell>
        </row>
        <row r="25">
          <cell r="B25">
            <v>116.48618638963734</v>
          </cell>
          <cell r="C25">
            <v>8.1</v>
          </cell>
          <cell r="E25">
            <v>0.6602994929843172</v>
          </cell>
          <cell r="F25">
            <v>11.71711556925565</v>
          </cell>
          <cell r="G25">
            <v>10.3</v>
          </cell>
          <cell r="H25">
            <v>3.2</v>
          </cell>
          <cell r="I25">
            <v>3.7</v>
          </cell>
          <cell r="K25">
            <v>4.002223457476376</v>
          </cell>
          <cell r="L25">
            <v>0.9932790944464096</v>
          </cell>
        </row>
        <row r="26">
          <cell r="B26">
            <v>116.69397923079536</v>
          </cell>
          <cell r="C26">
            <v>8.9</v>
          </cell>
          <cell r="E26">
            <v>0.6543202664018227</v>
          </cell>
          <cell r="F26">
            <v>13.357594371510354</v>
          </cell>
          <cell r="G26">
            <v>12</v>
          </cell>
          <cell r="H26">
            <v>3.3</v>
          </cell>
          <cell r="I26">
            <v>4.1</v>
          </cell>
          <cell r="K26">
            <v>4.056117977950074</v>
          </cell>
          <cell r="L26">
            <v>0.9842846293158849</v>
          </cell>
        </row>
        <row r="27">
          <cell r="B27">
            <v>119.19742999458845</v>
          </cell>
          <cell r="C27">
            <v>10.6</v>
          </cell>
          <cell r="E27">
            <v>0.6485127220990637</v>
          </cell>
          <cell r="F27">
            <v>14.082516689425487</v>
          </cell>
          <cell r="G27">
            <v>14</v>
          </cell>
          <cell r="H27">
            <v>3.4</v>
          </cell>
          <cell r="I27">
            <v>4.3</v>
          </cell>
          <cell r="K27">
            <v>4.448929623134698</v>
          </cell>
          <cell r="L27">
            <v>0.9255202991099496</v>
          </cell>
        </row>
        <row r="28">
          <cell r="B28">
            <v>122.4402917515727</v>
          </cell>
          <cell r="C28">
            <v>9.2</v>
          </cell>
          <cell r="E28">
            <v>0.6426729950283021</v>
          </cell>
          <cell r="F28">
            <v>14.781612229176513</v>
          </cell>
          <cell r="G28">
            <v>14.3</v>
          </cell>
          <cell r="H28">
            <v>3.3</v>
          </cell>
          <cell r="I28">
            <v>4.1</v>
          </cell>
          <cell r="K28">
            <v>6.436238887454351</v>
          </cell>
          <cell r="L28">
            <v>0.8800029510494669</v>
          </cell>
        </row>
        <row r="29">
          <cell r="B29">
            <v>119.82185143856269</v>
          </cell>
          <cell r="C29">
            <v>9.3</v>
          </cell>
          <cell r="E29">
            <v>0.6368185067255833</v>
          </cell>
          <cell r="F29">
            <v>15.75001137175905</v>
          </cell>
          <cell r="G29">
            <v>14.6</v>
          </cell>
          <cell r="H29">
            <v>3.1</v>
          </cell>
          <cell r="I29">
            <v>4.1</v>
          </cell>
          <cell r="K29">
            <v>6.491649879784262</v>
          </cell>
          <cell r="L29">
            <v>0.8228604847618429</v>
          </cell>
        </row>
        <row r="30">
          <cell r="B30">
            <v>124.19086455441345</v>
          </cell>
          <cell r="C30">
            <v>11.376270323480586</v>
          </cell>
          <cell r="E30">
            <v>0.6305824442308543</v>
          </cell>
          <cell r="F30">
            <v>16.152054618752764</v>
          </cell>
          <cell r="G30">
            <v>14.446059153640293</v>
          </cell>
          <cell r="H30">
            <v>2.935235382913244</v>
          </cell>
          <cell r="I30">
            <v>4</v>
          </cell>
          <cell r="K30">
            <v>6.541005955947703</v>
          </cell>
          <cell r="L30">
            <v>0.7783189025935116</v>
          </cell>
        </row>
        <row r="31">
          <cell r="B31">
            <v>124.69234763321039</v>
          </cell>
          <cell r="C31">
            <v>10.997646129772487</v>
          </cell>
          <cell r="E31">
            <v>0.6224964170725993</v>
          </cell>
          <cell r="F31">
            <v>16.54529996199777</v>
          </cell>
          <cell r="G31">
            <v>14.949896630853207</v>
          </cell>
          <cell r="H31">
            <v>2.7824478288690417</v>
          </cell>
          <cell r="I31">
            <v>3.991796922665134</v>
          </cell>
          <cell r="K31">
            <v>6.568607600967092</v>
          </cell>
          <cell r="L31">
            <v>0.7203172826125794</v>
          </cell>
        </row>
        <row r="32">
          <cell r="B32">
            <v>124.71757101207831</v>
          </cell>
          <cell r="C32">
            <v>13.33175847310821</v>
          </cell>
          <cell r="E32">
            <v>0.6001677023987714</v>
          </cell>
          <cell r="F32">
            <v>16.35331973503468</v>
          </cell>
          <cell r="G32">
            <v>15.3</v>
          </cell>
          <cell r="H32">
            <v>2.631146460469704</v>
          </cell>
          <cell r="I32">
            <v>4.190620790606776</v>
          </cell>
          <cell r="K32">
            <v>6.550737812188987</v>
          </cell>
          <cell r="L32">
            <v>0.722781665582609</v>
          </cell>
        </row>
        <row r="33">
          <cell r="B33">
            <v>128.57708633260802</v>
          </cell>
          <cell r="C33">
            <v>13.569293418997413</v>
          </cell>
          <cell r="E33">
            <v>0.6127377947185509</v>
          </cell>
          <cell r="F33">
            <v>16.996493428056056</v>
          </cell>
          <cell r="G33">
            <v>15.6</v>
          </cell>
          <cell r="H33">
            <v>3.1249707202621266</v>
          </cell>
          <cell r="I33">
            <v>4.389038350356524</v>
          </cell>
          <cell r="K33">
            <v>6.095585648622424</v>
          </cell>
          <cell r="L33">
            <v>0.724790183973187</v>
          </cell>
        </row>
        <row r="34">
          <cell r="B34">
            <v>129.1641957499824</v>
          </cell>
          <cell r="C34">
            <v>13.77997376497323</v>
          </cell>
          <cell r="E34">
            <v>0.5665018574444771</v>
          </cell>
          <cell r="F34">
            <v>17.085855092604977</v>
          </cell>
          <cell r="G34">
            <v>15.9</v>
          </cell>
          <cell r="H34">
            <v>3.610819301692235</v>
          </cell>
          <cell r="I34">
            <v>4.5</v>
          </cell>
          <cell r="K34">
            <v>5.772777079936927</v>
          </cell>
          <cell r="L34">
            <v>0.7273699120720528</v>
          </cell>
        </row>
        <row r="35">
          <cell r="B35">
            <v>126.9101819352748</v>
          </cell>
          <cell r="C35">
            <v>13.05651545645386</v>
          </cell>
          <cell r="E35">
            <v>0.5608366912663558</v>
          </cell>
          <cell r="F35">
            <v>18.016620334736867</v>
          </cell>
          <cell r="G35">
            <v>16.2</v>
          </cell>
          <cell r="H35">
            <v>4</v>
          </cell>
          <cell r="I35">
            <v>4.7</v>
          </cell>
          <cell r="K35">
            <v>5.460225471997102</v>
          </cell>
          <cell r="L35">
            <v>0.7302032870014036</v>
          </cell>
        </row>
        <row r="36">
          <cell r="B36">
            <v>132.87464110194193</v>
          </cell>
          <cell r="C36">
            <v>13.509286528151824</v>
          </cell>
          <cell r="E36">
            <v>0.5778952903401442</v>
          </cell>
          <cell r="F36">
            <v>18.155175928485924</v>
          </cell>
          <cell r="G36">
            <v>16.5</v>
          </cell>
          <cell r="H36">
            <v>4.5</v>
          </cell>
          <cell r="I36">
            <v>4.9</v>
          </cell>
          <cell r="K36">
            <v>5.074752658017311</v>
          </cell>
          <cell r="L36">
            <v>0.7330198283802781</v>
          </cell>
        </row>
        <row r="37">
          <cell r="B37">
            <v>134.46234285040654</v>
          </cell>
          <cell r="C37">
            <v>12.30722035317287</v>
          </cell>
          <cell r="E37">
            <v>0.5444811320754717</v>
          </cell>
          <cell r="F37">
            <v>17.82523153744103</v>
          </cell>
          <cell r="G37">
            <v>16.8</v>
          </cell>
          <cell r="H37">
            <v>4.9</v>
          </cell>
          <cell r="I37">
            <v>4.8</v>
          </cell>
          <cell r="K37">
            <v>4.696344339622641</v>
          </cell>
          <cell r="L37">
            <v>0.7132075471698115</v>
          </cell>
        </row>
        <row r="38">
          <cell r="B38">
            <v>131.6193592625956</v>
          </cell>
          <cell r="C38">
            <v>11.377902399411873</v>
          </cell>
          <cell r="E38">
            <v>0.5936335234100194</v>
          </cell>
          <cell r="F38">
            <v>18.795553953376604</v>
          </cell>
          <cell r="G38">
            <v>17</v>
          </cell>
          <cell r="H38">
            <v>5.4</v>
          </cell>
          <cell r="I38">
            <v>4.8</v>
          </cell>
          <cell r="K38">
            <v>4.483188044831881</v>
          </cell>
          <cell r="L38">
            <v>0.704725699678836</v>
          </cell>
        </row>
        <row r="39">
          <cell r="B39">
            <v>133.27726556757304</v>
          </cell>
          <cell r="C39">
            <v>10.686864468292708</v>
          </cell>
          <cell r="E39">
            <v>0.5322005831743403</v>
          </cell>
          <cell r="F39">
            <v>18.87878387750938</v>
          </cell>
          <cell r="G39">
            <v>17.3</v>
          </cell>
          <cell r="H39">
            <v>5.8</v>
          </cell>
          <cell r="I39">
            <v>4.7</v>
          </cell>
          <cell r="K39">
            <v>4.416573670758487</v>
          </cell>
          <cell r="L39">
            <v>0.6966989452464092</v>
          </cell>
        </row>
        <row r="40">
          <cell r="B40">
            <v>133.70586632873318</v>
          </cell>
          <cell r="C40">
            <v>12.626091886144298</v>
          </cell>
          <cell r="E40">
            <v>0.5261659358806446</v>
          </cell>
          <cell r="F40">
            <v>19.159040629804686</v>
          </cell>
          <cell r="G40">
            <v>17.5</v>
          </cell>
          <cell r="H40">
            <v>6.2</v>
          </cell>
          <cell r="I40">
            <v>4.7</v>
          </cell>
          <cell r="K40">
            <v>4.358806446102158</v>
          </cell>
          <cell r="L40">
            <v>0.6887990433346621</v>
          </cell>
        </row>
        <row r="41">
          <cell r="B41">
            <v>128.0954360106045</v>
          </cell>
          <cell r="C41">
            <v>13.003435414663908</v>
          </cell>
          <cell r="E41">
            <v>0.5207093219035382</v>
          </cell>
          <cell r="F41">
            <v>19.425654131047622</v>
          </cell>
          <cell r="G41">
            <v>17.8</v>
          </cell>
          <cell r="H41">
            <v>6.6</v>
          </cell>
          <cell r="I41">
            <v>4.6</v>
          </cell>
          <cell r="K41">
            <v>4.503797511529305</v>
          </cell>
          <cell r="L41">
            <v>0.6710049670893323</v>
          </cell>
        </row>
        <row r="42">
          <cell r="B42">
            <v>124.01541245704185</v>
          </cell>
          <cell r="C42">
            <v>12.839915524930536</v>
          </cell>
          <cell r="E42">
            <v>0.5155035316036721</v>
          </cell>
          <cell r="F42">
            <v>19.071392775893084</v>
          </cell>
          <cell r="G42">
            <v>18.1</v>
          </cell>
          <cell r="H42">
            <v>7</v>
          </cell>
          <cell r="I42">
            <v>4.6</v>
          </cell>
          <cell r="K42">
            <v>4.534087880241389</v>
          </cell>
          <cell r="L42">
            <v>0.6748409868266253</v>
          </cell>
        </row>
        <row r="43">
          <cell r="B43">
            <v>125.01891194573425</v>
          </cell>
          <cell r="C43">
            <v>11.802636089476394</v>
          </cell>
          <cell r="E43">
            <v>0.5106425643974968</v>
          </cell>
          <cell r="F43">
            <v>19.408326018032042</v>
          </cell>
          <cell r="G43">
            <v>18.3</v>
          </cell>
          <cell r="H43">
            <v>7.4</v>
          </cell>
          <cell r="I43">
            <v>4.6</v>
          </cell>
          <cell r="K43">
            <v>4.655468574117438</v>
          </cell>
          <cell r="L43">
            <v>0.6789225003921264</v>
          </cell>
        </row>
        <row r="44">
          <cell r="B44">
            <v>124.07491200633356</v>
          </cell>
          <cell r="C44">
            <v>10.56127513633342</v>
          </cell>
          <cell r="E44">
            <v>0.5059688686089131</v>
          </cell>
          <cell r="F44">
            <v>19.35664538807014</v>
          </cell>
          <cell r="G44">
            <v>18.6</v>
          </cell>
          <cell r="H44">
            <v>7.8</v>
          </cell>
          <cell r="I44">
            <v>4.5</v>
          </cell>
          <cell r="K44">
            <v>4.657213449695678</v>
          </cell>
          <cell r="L44">
            <v>0.6830579726220327</v>
          </cell>
        </row>
        <row r="45">
          <cell r="B45">
            <v>122.59647928979739</v>
          </cell>
          <cell r="C45">
            <v>11.780912260395109</v>
          </cell>
          <cell r="E45">
            <v>0.4891458473405907</v>
          </cell>
          <cell r="F45">
            <v>19.373732183730716</v>
          </cell>
          <cell r="G45">
            <v>18.8</v>
          </cell>
          <cell r="H45">
            <v>8.1</v>
          </cell>
          <cell r="I45">
            <v>4.5</v>
          </cell>
          <cell r="K45">
            <v>4.605509431670583</v>
          </cell>
          <cell r="L45">
            <v>0.6870068616763421</v>
          </cell>
        </row>
        <row r="46">
          <cell r="B46">
            <v>123.59871584301028</v>
          </cell>
          <cell r="C46">
            <v>12.220507257962756</v>
          </cell>
          <cell r="E46">
            <v>0.48917078520078444</v>
          </cell>
          <cell r="F46">
            <v>20.308072973946754</v>
          </cell>
          <cell r="G46">
            <v>19</v>
          </cell>
          <cell r="H46">
            <v>8.5</v>
          </cell>
          <cell r="I46">
            <v>4.4</v>
          </cell>
          <cell r="K46">
            <v>4.681445046918515</v>
          </cell>
          <cell r="L46">
            <v>0.6654604104827594</v>
          </cell>
        </row>
        <row r="47">
          <cell r="B47">
            <v>125.93385858415763</v>
          </cell>
          <cell r="C47">
            <v>12.336053915833133</v>
          </cell>
          <cell r="E47">
            <v>0.48887716452548746</v>
          </cell>
          <cell r="F47">
            <v>20.28927630273441</v>
          </cell>
          <cell r="G47">
            <v>19.1</v>
          </cell>
          <cell r="H47">
            <v>8.9</v>
          </cell>
          <cell r="I47">
            <v>4.4</v>
          </cell>
          <cell r="K47">
            <v>4.74291761315559</v>
          </cell>
          <cell r="L47">
            <v>0.6740692001727187</v>
          </cell>
        </row>
        <row r="48">
          <cell r="B48">
            <v>125.2231231450729</v>
          </cell>
          <cell r="C48">
            <v>11.37516089371509</v>
          </cell>
          <cell r="E48">
            <v>0.48858266675034195</v>
          </cell>
          <cell r="F48">
            <v>20.477383564434</v>
          </cell>
          <cell r="G48">
            <v>19.3</v>
          </cell>
          <cell r="H48">
            <v>9.3</v>
          </cell>
          <cell r="I48">
            <v>4.4</v>
          </cell>
          <cell r="K48">
            <v>4.70421604094376</v>
          </cell>
          <cell r="L48">
            <v>0.6775209789679969</v>
          </cell>
        </row>
        <row r="49">
          <cell r="B49">
            <v>123.13109712608943</v>
          </cell>
          <cell r="C49">
            <v>11.526641855935257</v>
          </cell>
          <cell r="E49">
            <v>0.4871986914216228</v>
          </cell>
          <cell r="F49">
            <v>20.43389121748429</v>
          </cell>
          <cell r="G49">
            <v>19.3</v>
          </cell>
          <cell r="H49">
            <v>9.3</v>
          </cell>
          <cell r="I49">
            <v>4.4</v>
          </cell>
          <cell r="K49">
            <v>4.671675830614839</v>
          </cell>
          <cell r="L49">
            <v>0.6814197913802428</v>
          </cell>
        </row>
        <row r="50">
          <cell r="B50">
            <v>122.86451763628355</v>
          </cell>
          <cell r="C50">
            <v>11.95038661155042</v>
          </cell>
          <cell r="E50">
            <v>0.48595801519618687</v>
          </cell>
          <cell r="F50">
            <v>20.427678477017945</v>
          </cell>
          <cell r="G50">
            <v>19.3</v>
          </cell>
          <cell r="H50">
            <v>9.3</v>
          </cell>
          <cell r="I50">
            <v>4.5</v>
          </cell>
          <cell r="K50">
            <v>4.7019002460823005</v>
          </cell>
          <cell r="L50">
            <v>0.6658350118658202</v>
          </cell>
        </row>
        <row r="51">
          <cell r="C51" t="str">
            <v>NA</v>
          </cell>
          <cell r="D51">
            <v>132.46497688654676</v>
          </cell>
          <cell r="E51">
            <v>0.486976939816508</v>
          </cell>
          <cell r="F51" t="str">
            <v>NA</v>
          </cell>
          <cell r="G51">
            <v>19.910252284263958</v>
          </cell>
          <cell r="H51">
            <v>9.594059390862945</v>
          </cell>
          <cell r="I51">
            <v>4.64228680203046</v>
          </cell>
          <cell r="K51">
            <v>4.778234816778817</v>
          </cell>
          <cell r="L51">
            <v>0.66130892123011</v>
          </cell>
        </row>
        <row r="52">
          <cell r="C52" t="str">
            <v>NA</v>
          </cell>
          <cell r="D52">
            <v>134.32963000491924</v>
          </cell>
          <cell r="E52">
            <v>0.4864122671538777</v>
          </cell>
          <cell r="F52" t="str">
            <v>NA</v>
          </cell>
          <cell r="G52">
            <v>19.789847715736038</v>
          </cell>
          <cell r="H52">
            <v>9.536040609137057</v>
          </cell>
          <cell r="I52">
            <v>4.614213197969542</v>
          </cell>
          <cell r="K52">
            <v>4.6979914229410005</v>
          </cell>
          <cell r="L52">
            <v>0.6240205775509158</v>
          </cell>
        </row>
        <row r="53">
          <cell r="C53" t="str">
            <v>NA</v>
          </cell>
          <cell r="D53">
            <v>135.02216769445926</v>
          </cell>
          <cell r="E53">
            <v>0.48730247004864435</v>
          </cell>
          <cell r="F53" t="str">
            <v>NA</v>
          </cell>
          <cell r="G53">
            <v>19.789847715736038</v>
          </cell>
          <cell r="H53">
            <v>9.536040609137057</v>
          </cell>
          <cell r="I53">
            <v>4.614213197969542</v>
          </cell>
          <cell r="K53">
            <v>4.534592018767944</v>
          </cell>
          <cell r="L53">
            <v>0.715592444764398</v>
          </cell>
        </row>
        <row r="54">
          <cell r="C54" t="str">
            <v>NA</v>
          </cell>
          <cell r="D54">
            <v>134.67349014128013</v>
          </cell>
          <cell r="E54">
            <v>0.4867737040133567</v>
          </cell>
          <cell r="F54" t="str">
            <v>NA</v>
          </cell>
          <cell r="G54">
            <v>19.9</v>
          </cell>
          <cell r="H54">
            <v>9.5</v>
          </cell>
          <cell r="I54">
            <v>4.6</v>
          </cell>
          <cell r="K54">
            <v>4.693889288700224</v>
          </cell>
          <cell r="L54">
            <v>0.7319922664698519</v>
          </cell>
        </row>
        <row r="55">
          <cell r="C55" t="str">
            <v>NA</v>
          </cell>
          <cell r="D55">
            <v>133.04135739666074</v>
          </cell>
          <cell r="E55">
            <v>0.4874556247762303</v>
          </cell>
          <cell r="F55" t="str">
            <v>NA</v>
          </cell>
          <cell r="G55">
            <v>19.9</v>
          </cell>
          <cell r="H55">
            <v>9.5</v>
          </cell>
          <cell r="I55">
            <v>4.6</v>
          </cell>
          <cell r="K55">
            <v>4.686957870000515</v>
          </cell>
          <cell r="L55">
            <v>0.7563966591355298</v>
          </cell>
        </row>
        <row r="56">
          <cell r="C56" t="str">
            <v>NA</v>
          </cell>
          <cell r="D56">
            <v>131.661973625144</v>
          </cell>
          <cell r="E56">
            <v>0.48678403994331276</v>
          </cell>
          <cell r="F56" t="str">
            <v>NA</v>
          </cell>
          <cell r="G56">
            <v>20</v>
          </cell>
          <cell r="H56">
            <v>9.5</v>
          </cell>
          <cell r="I56">
            <v>4.7</v>
          </cell>
          <cell r="K56">
            <v>4.687283258086807</v>
          </cell>
          <cell r="L56">
            <v>0.8449180121873214</v>
          </cell>
        </row>
        <row r="57">
          <cell r="B57">
            <v>119.83499160471342</v>
          </cell>
          <cell r="C57">
            <v>11.951593937248282</v>
          </cell>
          <cell r="E57">
            <v>0.4876521332717905</v>
          </cell>
          <cell r="F57" t="str">
            <v>NA</v>
          </cell>
          <cell r="G57">
            <v>20.2</v>
          </cell>
          <cell r="H57">
            <v>9.6</v>
          </cell>
          <cell r="I57">
            <v>4.8</v>
          </cell>
          <cell r="K57">
            <v>4.702359856549408</v>
          </cell>
          <cell r="L57">
            <v>0.8858553270836705</v>
          </cell>
        </row>
        <row r="58">
          <cell r="B58">
            <v>120.01603498050507</v>
          </cell>
          <cell r="C58">
            <v>12.062524237668711</v>
          </cell>
          <cell r="E58">
            <v>0.48760856307719735</v>
          </cell>
          <cell r="F58" t="str">
            <v>NA</v>
          </cell>
          <cell r="G58">
            <v>20.4</v>
          </cell>
          <cell r="H58">
            <v>9.7</v>
          </cell>
          <cell r="I58">
            <v>4.8</v>
          </cell>
          <cell r="K58">
            <v>4.695317265083898</v>
          </cell>
          <cell r="L58">
            <v>0.8993287511966055</v>
          </cell>
        </row>
        <row r="59">
          <cell r="B59">
            <v>118.76961953480878</v>
          </cell>
          <cell r="C59">
            <v>12.295274814531833</v>
          </cell>
          <cell r="E59">
            <v>0.48794218009640905</v>
          </cell>
          <cell r="F59" t="str">
            <v>NA</v>
          </cell>
          <cell r="G59">
            <v>21.4</v>
          </cell>
          <cell r="H59">
            <v>10.1</v>
          </cell>
          <cell r="I59">
            <v>5</v>
          </cell>
          <cell r="K59">
            <v>4.876492976353667</v>
          </cell>
          <cell r="L59">
            <v>0.7403220922312459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1"/>
  <sheetViews>
    <sheetView tabSelected="1" zoomScale="95" zoomScaleNormal="95" zoomScalePageLayoutView="0" workbookViewId="0" topLeftCell="A1">
      <selection activeCell="A1" sqref="A1"/>
    </sheetView>
  </sheetViews>
  <sheetFormatPr defaultColWidth="9.28125" defaultRowHeight="12.75"/>
  <cols>
    <col min="1" max="1" width="11.28125" style="4" customWidth="1"/>
    <col min="2" max="16384" width="9.28125" style="4" customWidth="1"/>
  </cols>
  <sheetData>
    <row r="2" spans="1:2" ht="12.75">
      <c r="A2" s="2" t="s">
        <v>10</v>
      </c>
      <c r="B2" s="3" t="s">
        <v>22</v>
      </c>
    </row>
    <row r="3" spans="1:2" ht="12.75">
      <c r="A3" s="2"/>
      <c r="B3" s="2"/>
    </row>
    <row r="4" spans="1:2" ht="12.75">
      <c r="A4" s="2" t="s">
        <v>11</v>
      </c>
      <c r="B4" s="5" t="s">
        <v>12</v>
      </c>
    </row>
    <row r="5" ht="12.75">
      <c r="B5" s="5" t="s">
        <v>13</v>
      </c>
    </row>
    <row r="6" ht="12.75">
      <c r="B6" s="5" t="s">
        <v>33</v>
      </c>
    </row>
    <row r="7" ht="12.75">
      <c r="B7" s="5" t="s">
        <v>14</v>
      </c>
    </row>
    <row r="8" ht="12.75">
      <c r="B8" s="5" t="s">
        <v>15</v>
      </c>
    </row>
    <row r="9" ht="12.75">
      <c r="B9" s="5" t="s">
        <v>16</v>
      </c>
    </row>
    <row r="10" ht="12.75">
      <c r="B10" s="6" t="s">
        <v>23</v>
      </c>
    </row>
    <row r="11" ht="12.75">
      <c r="B11" s="5" t="s">
        <v>57</v>
      </c>
    </row>
    <row r="12" ht="12.75">
      <c r="B12" s="5" t="s">
        <v>17</v>
      </c>
    </row>
    <row r="13" ht="12.75">
      <c r="B13" s="5" t="s">
        <v>18</v>
      </c>
    </row>
    <row r="14" ht="12.75">
      <c r="B14" s="5" t="s">
        <v>19</v>
      </c>
    </row>
    <row r="15" ht="12.75">
      <c r="B15" s="5" t="s">
        <v>20</v>
      </c>
    </row>
    <row r="16" ht="12.75">
      <c r="B16" s="5" t="s">
        <v>21</v>
      </c>
    </row>
    <row r="21" ht="12.75">
      <c r="B21" s="26"/>
    </row>
    <row r="22" ht="12" customHeight="1"/>
  </sheetData>
  <sheetProtection/>
  <hyperlinks>
    <hyperlink ref="B4" location="'Total grains'!A1" display="Total grains - Wheat flour, rice, rye, corn, barley, and oats"/>
    <hyperlink ref="B5" location="'Total wheat flour'!A1" display="Total wheat flour - white and whole wheat flour, and durum flour"/>
    <hyperlink ref="B7" location="'White and whole wheat flour'!A1" display="White and whole wheat flour"/>
    <hyperlink ref="B8" location="'Durum flour'!A1" display="Durum flour"/>
    <hyperlink ref="B9" location="Rice!A1" display="Rice"/>
    <hyperlink ref="B10" location="'Rye flour'!A1" display="Rye"/>
    <hyperlink ref="B11:B13" location="Candy!A1" display="Candy!A1"/>
    <hyperlink ref="B11" location="'Total Corn Products'!A1" display="Total corn products - Corn flour and meal, hominy and grits, and starch"/>
    <hyperlink ref="B12" location="'Corn flour and meal'!A1" display="Corn flour and meal"/>
    <hyperlink ref="B13" location="'Corn hominy and grits'!A1" display="Corn hominy and grits"/>
    <hyperlink ref="B14:B16" location="'Edible syrups'!A1" display="Edible syrups"/>
    <hyperlink ref="B14" location="'Corn starch'!A1" display="Corn starch"/>
    <hyperlink ref="B15" location="'Barley products'!A1" display="Barley products"/>
    <hyperlink ref="B16" location="'Oat products'!A1" display="Oat products"/>
    <hyperlink ref="B6" location="'Wheat flour'!A1" display="Wheat flour"/>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52</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47" t="s">
        <v>34</v>
      </c>
      <c r="C6" s="47" t="s">
        <v>35</v>
      </c>
      <c r="D6" s="47" t="s">
        <v>34</v>
      </c>
      <c r="E6" s="47" t="s">
        <v>35</v>
      </c>
      <c r="F6" s="47" t="s">
        <v>34</v>
      </c>
      <c r="G6" s="47" t="s">
        <v>35</v>
      </c>
      <c r="H6" s="51" t="s">
        <v>34</v>
      </c>
      <c r="I6" s="47" t="s">
        <v>35</v>
      </c>
      <c r="J6" s="47" t="s">
        <v>35</v>
      </c>
      <c r="K6" s="47" t="s">
        <v>34</v>
      </c>
      <c r="L6" s="47" t="s">
        <v>36</v>
      </c>
      <c r="M6" s="47" t="s">
        <v>37</v>
      </c>
      <c r="N6" s="47" t="s">
        <v>38</v>
      </c>
      <c r="O6" s="47" t="s">
        <v>39</v>
      </c>
      <c r="P6" s="47" t="s">
        <v>38</v>
      </c>
      <c r="Q6" s="47" t="s">
        <v>40</v>
      </c>
      <c r="R6" s="27"/>
      <c r="S6" s="27"/>
      <c r="T6" s="27"/>
      <c r="U6" s="27"/>
      <c r="V6" s="27"/>
    </row>
    <row r="7" spans="1:22" ht="12" customHeight="1">
      <c r="A7" s="10">
        <v>1970</v>
      </c>
      <c r="B7" s="11">
        <f>'[1]Pcc'!I10</f>
        <v>1.9</v>
      </c>
      <c r="C7" s="11">
        <v>0</v>
      </c>
      <c r="D7" s="11">
        <f aca="true" t="shared" si="0" ref="D7:D48">+B7-B7*(C7/100)</f>
        <v>1.9</v>
      </c>
      <c r="E7" s="11">
        <v>12</v>
      </c>
      <c r="F7" s="11">
        <f aca="true" t="shared" si="1" ref="F7:F48">+(D7-D7*(E7)/100)</f>
        <v>1.672</v>
      </c>
      <c r="G7" s="11">
        <v>0</v>
      </c>
      <c r="H7" s="11">
        <f>F7-(F7*G7/100)</f>
        <v>1.672</v>
      </c>
      <c r="I7" s="11">
        <v>20</v>
      </c>
      <c r="J7" s="18">
        <f aca="true" t="shared" si="2" ref="J7:J48">100-(K7/B7*100)</f>
        <v>29.60000000000001</v>
      </c>
      <c r="K7" s="20">
        <f>+H7-H7*I7/100</f>
        <v>1.3376</v>
      </c>
      <c r="L7" s="21">
        <f aca="true" t="shared" si="3" ref="L7:L48">+(K7/365)*16</f>
        <v>0.0586345205479452</v>
      </c>
      <c r="M7" s="20">
        <f aca="true" t="shared" si="4" ref="M7:M39">+L7*28.3495</f>
        <v>1.6622593402739723</v>
      </c>
      <c r="N7" s="11">
        <v>48</v>
      </c>
      <c r="O7" s="11">
        <v>16</v>
      </c>
      <c r="P7" s="11">
        <f aca="true" t="shared" si="5" ref="P7:P48">+Q7*N7</f>
        <v>4.986778020821917</v>
      </c>
      <c r="Q7" s="13">
        <f aca="true" t="shared" si="6" ref="Q7:Q48">+M7/O7</f>
        <v>0.10389120876712327</v>
      </c>
      <c r="R7" s="7"/>
      <c r="S7" s="7"/>
      <c r="T7" s="7"/>
      <c r="U7" s="7"/>
      <c r="V7" s="7"/>
    </row>
    <row r="8" spans="1:22" ht="12" customHeight="1">
      <c r="A8" s="14">
        <v>1971</v>
      </c>
      <c r="B8" s="15">
        <f>'[1]Pcc'!I11</f>
        <v>1.9</v>
      </c>
      <c r="C8" s="15">
        <v>0</v>
      </c>
      <c r="D8" s="15">
        <f t="shared" si="0"/>
        <v>1.9</v>
      </c>
      <c r="E8" s="15">
        <v>12</v>
      </c>
      <c r="F8" s="15">
        <f t="shared" si="1"/>
        <v>1.672</v>
      </c>
      <c r="G8" s="15">
        <v>0</v>
      </c>
      <c r="H8" s="15">
        <f aca="true" t="shared" si="7" ref="H8:H54">F8-(F8*G8/100)</f>
        <v>1.672</v>
      </c>
      <c r="I8" s="15">
        <v>20</v>
      </c>
      <c r="J8" s="19">
        <f t="shared" si="2"/>
        <v>29.60000000000001</v>
      </c>
      <c r="K8" s="22">
        <f aca="true" t="shared" si="8" ref="K8:K54">+H8-H8*I8/100</f>
        <v>1.3376</v>
      </c>
      <c r="L8" s="23">
        <f t="shared" si="3"/>
        <v>0.0586345205479452</v>
      </c>
      <c r="M8" s="22">
        <f t="shared" si="4"/>
        <v>1.6622593402739723</v>
      </c>
      <c r="N8" s="15">
        <v>48</v>
      </c>
      <c r="O8" s="15">
        <v>16</v>
      </c>
      <c r="P8" s="15">
        <f t="shared" si="5"/>
        <v>4.986778020821917</v>
      </c>
      <c r="Q8" s="17">
        <f t="shared" si="6"/>
        <v>0.10389120876712327</v>
      </c>
      <c r="R8" s="7"/>
      <c r="S8" s="7"/>
      <c r="T8" s="7"/>
      <c r="U8" s="7"/>
      <c r="V8" s="7"/>
    </row>
    <row r="9" spans="1:22" ht="12" customHeight="1">
      <c r="A9" s="14">
        <v>1972</v>
      </c>
      <c r="B9" s="15">
        <f>'[1]Pcc'!I12</f>
        <v>1.9</v>
      </c>
      <c r="C9" s="15">
        <v>0</v>
      </c>
      <c r="D9" s="15">
        <f t="shared" si="0"/>
        <v>1.9</v>
      </c>
      <c r="E9" s="15">
        <v>12</v>
      </c>
      <c r="F9" s="15">
        <f t="shared" si="1"/>
        <v>1.672</v>
      </c>
      <c r="G9" s="15">
        <v>0</v>
      </c>
      <c r="H9" s="15">
        <f t="shared" si="7"/>
        <v>1.672</v>
      </c>
      <c r="I9" s="15">
        <v>20</v>
      </c>
      <c r="J9" s="19">
        <f t="shared" si="2"/>
        <v>29.60000000000001</v>
      </c>
      <c r="K9" s="22">
        <f t="shared" si="8"/>
        <v>1.3376</v>
      </c>
      <c r="L9" s="23">
        <f t="shared" si="3"/>
        <v>0.0586345205479452</v>
      </c>
      <c r="M9" s="22">
        <f t="shared" si="4"/>
        <v>1.6622593402739723</v>
      </c>
      <c r="N9" s="15">
        <v>48</v>
      </c>
      <c r="O9" s="15">
        <v>16</v>
      </c>
      <c r="P9" s="15">
        <f t="shared" si="5"/>
        <v>4.986778020821917</v>
      </c>
      <c r="Q9" s="17">
        <f t="shared" si="6"/>
        <v>0.10389120876712327</v>
      </c>
      <c r="R9" s="7"/>
      <c r="S9" s="7"/>
      <c r="T9" s="7"/>
      <c r="U9" s="7"/>
      <c r="V9" s="7"/>
    </row>
    <row r="10" spans="1:22" ht="12" customHeight="1">
      <c r="A10" s="14">
        <v>1973</v>
      </c>
      <c r="B10" s="15">
        <f>'[1]Pcc'!I13</f>
        <v>2</v>
      </c>
      <c r="C10" s="15">
        <v>0</v>
      </c>
      <c r="D10" s="15">
        <f t="shared" si="0"/>
        <v>2</v>
      </c>
      <c r="E10" s="15">
        <v>12</v>
      </c>
      <c r="F10" s="15">
        <f t="shared" si="1"/>
        <v>1.76</v>
      </c>
      <c r="G10" s="15">
        <v>0</v>
      </c>
      <c r="H10" s="15">
        <f t="shared" si="7"/>
        <v>1.76</v>
      </c>
      <c r="I10" s="15">
        <v>20</v>
      </c>
      <c r="J10" s="19">
        <f t="shared" si="2"/>
        <v>29.60000000000001</v>
      </c>
      <c r="K10" s="22">
        <f t="shared" si="8"/>
        <v>1.408</v>
      </c>
      <c r="L10" s="23">
        <f t="shared" si="3"/>
        <v>0.06172054794520548</v>
      </c>
      <c r="M10" s="22">
        <f t="shared" si="4"/>
        <v>1.7497466739726026</v>
      </c>
      <c r="N10" s="15">
        <v>48</v>
      </c>
      <c r="O10" s="15">
        <v>16</v>
      </c>
      <c r="P10" s="15">
        <f t="shared" si="5"/>
        <v>5.249240021917808</v>
      </c>
      <c r="Q10" s="17">
        <f t="shared" si="6"/>
        <v>0.10935916712328766</v>
      </c>
      <c r="R10" s="7"/>
      <c r="S10" s="7"/>
      <c r="T10" s="7"/>
      <c r="U10" s="7"/>
      <c r="V10" s="7"/>
    </row>
    <row r="11" spans="1:22" ht="12" customHeight="1">
      <c r="A11" s="14">
        <v>1974</v>
      </c>
      <c r="B11" s="15">
        <f>'[1]Pcc'!I14</f>
        <v>2.1</v>
      </c>
      <c r="C11" s="15">
        <v>0</v>
      </c>
      <c r="D11" s="15">
        <f t="shared" si="0"/>
        <v>2.1</v>
      </c>
      <c r="E11" s="15">
        <v>12</v>
      </c>
      <c r="F11" s="15">
        <f t="shared" si="1"/>
        <v>1.848</v>
      </c>
      <c r="G11" s="15">
        <v>0</v>
      </c>
      <c r="H11" s="15">
        <f t="shared" si="7"/>
        <v>1.848</v>
      </c>
      <c r="I11" s="15">
        <v>20</v>
      </c>
      <c r="J11" s="19">
        <f t="shared" si="2"/>
        <v>29.599999999999994</v>
      </c>
      <c r="K11" s="22">
        <f t="shared" si="8"/>
        <v>1.4784000000000002</v>
      </c>
      <c r="L11" s="23">
        <f t="shared" si="3"/>
        <v>0.06480657534246576</v>
      </c>
      <c r="M11" s="22">
        <f t="shared" si="4"/>
        <v>1.8372340076712328</v>
      </c>
      <c r="N11" s="15">
        <v>48</v>
      </c>
      <c r="O11" s="15">
        <v>16</v>
      </c>
      <c r="P11" s="15">
        <f t="shared" si="5"/>
        <v>5.511702023013698</v>
      </c>
      <c r="Q11" s="17">
        <f t="shared" si="6"/>
        <v>0.11482712547945205</v>
      </c>
      <c r="R11" s="7"/>
      <c r="S11" s="7"/>
      <c r="T11" s="7"/>
      <c r="U11" s="7"/>
      <c r="V11" s="7"/>
    </row>
    <row r="12" spans="1:22" ht="12" customHeight="1">
      <c r="A12" s="14">
        <v>1975</v>
      </c>
      <c r="B12" s="15">
        <f>'[1]Pcc'!I15</f>
        <v>2.1</v>
      </c>
      <c r="C12" s="15">
        <v>0</v>
      </c>
      <c r="D12" s="15">
        <f t="shared" si="0"/>
        <v>2.1</v>
      </c>
      <c r="E12" s="15">
        <v>12</v>
      </c>
      <c r="F12" s="15">
        <f t="shared" si="1"/>
        <v>1.848</v>
      </c>
      <c r="G12" s="15">
        <v>0</v>
      </c>
      <c r="H12" s="15">
        <f t="shared" si="7"/>
        <v>1.848</v>
      </c>
      <c r="I12" s="15">
        <v>20</v>
      </c>
      <c r="J12" s="19">
        <f t="shared" si="2"/>
        <v>29.599999999999994</v>
      </c>
      <c r="K12" s="22">
        <f t="shared" si="8"/>
        <v>1.4784000000000002</v>
      </c>
      <c r="L12" s="23">
        <f t="shared" si="3"/>
        <v>0.06480657534246576</v>
      </c>
      <c r="M12" s="22">
        <f t="shared" si="4"/>
        <v>1.8372340076712328</v>
      </c>
      <c r="N12" s="15">
        <v>48</v>
      </c>
      <c r="O12" s="15">
        <v>16</v>
      </c>
      <c r="P12" s="15">
        <f t="shared" si="5"/>
        <v>5.511702023013698</v>
      </c>
      <c r="Q12" s="17">
        <f t="shared" si="6"/>
        <v>0.11482712547945205</v>
      </c>
      <c r="R12" s="7"/>
      <c r="S12" s="7"/>
      <c r="T12" s="7"/>
      <c r="U12" s="7"/>
      <c r="V12" s="7"/>
    </row>
    <row r="13" spans="1:22" ht="12" customHeight="1">
      <c r="A13" s="10">
        <v>1976</v>
      </c>
      <c r="B13" s="11">
        <f>'[1]Pcc'!I16</f>
        <v>2.2</v>
      </c>
      <c r="C13" s="11">
        <v>0</v>
      </c>
      <c r="D13" s="11">
        <f t="shared" si="0"/>
        <v>2.2</v>
      </c>
      <c r="E13" s="11">
        <v>12</v>
      </c>
      <c r="F13" s="11">
        <f t="shared" si="1"/>
        <v>1.9360000000000002</v>
      </c>
      <c r="G13" s="11">
        <v>0</v>
      </c>
      <c r="H13" s="11">
        <f t="shared" si="7"/>
        <v>1.9360000000000002</v>
      </c>
      <c r="I13" s="11">
        <v>20</v>
      </c>
      <c r="J13" s="18">
        <f t="shared" si="2"/>
        <v>29.599999999999994</v>
      </c>
      <c r="K13" s="20">
        <f t="shared" si="8"/>
        <v>1.5488000000000002</v>
      </c>
      <c r="L13" s="21">
        <f t="shared" si="3"/>
        <v>0.06789260273972604</v>
      </c>
      <c r="M13" s="20">
        <f t="shared" si="4"/>
        <v>1.9247213413698634</v>
      </c>
      <c r="N13" s="11">
        <v>48</v>
      </c>
      <c r="O13" s="11">
        <v>16</v>
      </c>
      <c r="P13" s="11">
        <f t="shared" si="5"/>
        <v>5.77416402410959</v>
      </c>
      <c r="Q13" s="13">
        <f t="shared" si="6"/>
        <v>0.12029508383561646</v>
      </c>
      <c r="R13" s="7"/>
      <c r="S13" s="7"/>
      <c r="T13" s="7"/>
      <c r="U13" s="7"/>
      <c r="V13" s="7"/>
    </row>
    <row r="14" spans="1:22" ht="12" customHeight="1">
      <c r="A14" s="10">
        <v>1977</v>
      </c>
      <c r="B14" s="11">
        <f>'[1]Pcc'!I17</f>
        <v>2.3</v>
      </c>
      <c r="C14" s="11">
        <v>0</v>
      </c>
      <c r="D14" s="11">
        <f t="shared" si="0"/>
        <v>2.3</v>
      </c>
      <c r="E14" s="11">
        <v>12</v>
      </c>
      <c r="F14" s="11">
        <f t="shared" si="1"/>
        <v>2.024</v>
      </c>
      <c r="G14" s="11">
        <v>0</v>
      </c>
      <c r="H14" s="11">
        <f t="shared" si="7"/>
        <v>2.024</v>
      </c>
      <c r="I14" s="11">
        <v>20</v>
      </c>
      <c r="J14" s="18">
        <f t="shared" si="2"/>
        <v>29.599999999999994</v>
      </c>
      <c r="K14" s="20">
        <f t="shared" si="8"/>
        <v>1.6192</v>
      </c>
      <c r="L14" s="21">
        <f t="shared" si="3"/>
        <v>0.0709786301369863</v>
      </c>
      <c r="M14" s="20">
        <f t="shared" si="4"/>
        <v>2.012208675068493</v>
      </c>
      <c r="N14" s="11">
        <v>48</v>
      </c>
      <c r="O14" s="11">
        <v>16</v>
      </c>
      <c r="P14" s="11">
        <f t="shared" si="5"/>
        <v>6.036626025205479</v>
      </c>
      <c r="Q14" s="13">
        <f t="shared" si="6"/>
        <v>0.1257630421917808</v>
      </c>
      <c r="R14" s="7"/>
      <c r="S14" s="7"/>
      <c r="T14" s="7"/>
      <c r="U14" s="7"/>
      <c r="V14" s="7"/>
    </row>
    <row r="15" spans="1:22" ht="12" customHeight="1">
      <c r="A15" s="10">
        <v>1978</v>
      </c>
      <c r="B15" s="11">
        <f>'[1]Pcc'!I18</f>
        <v>2.5</v>
      </c>
      <c r="C15" s="11">
        <v>0</v>
      </c>
      <c r="D15" s="11">
        <f t="shared" si="0"/>
        <v>2.5</v>
      </c>
      <c r="E15" s="11">
        <v>12</v>
      </c>
      <c r="F15" s="11">
        <f t="shared" si="1"/>
        <v>2.2</v>
      </c>
      <c r="G15" s="11">
        <v>0</v>
      </c>
      <c r="H15" s="11">
        <f t="shared" si="7"/>
        <v>2.2</v>
      </c>
      <c r="I15" s="11">
        <v>20</v>
      </c>
      <c r="J15" s="18">
        <f t="shared" si="2"/>
        <v>29.599999999999994</v>
      </c>
      <c r="K15" s="20">
        <f t="shared" si="8"/>
        <v>1.7600000000000002</v>
      </c>
      <c r="L15" s="21">
        <f t="shared" si="3"/>
        <v>0.07715068493150685</v>
      </c>
      <c r="M15" s="20">
        <f t="shared" si="4"/>
        <v>2.1871833424657536</v>
      </c>
      <c r="N15" s="11">
        <v>48</v>
      </c>
      <c r="O15" s="11">
        <v>16</v>
      </c>
      <c r="P15" s="11">
        <f t="shared" si="5"/>
        <v>6.561550027397261</v>
      </c>
      <c r="Q15" s="13">
        <f t="shared" si="6"/>
        <v>0.1366989589041096</v>
      </c>
      <c r="R15" s="7"/>
      <c r="S15" s="7"/>
      <c r="T15" s="7"/>
      <c r="U15" s="7"/>
      <c r="V15" s="7"/>
    </row>
    <row r="16" spans="1:22" ht="12" customHeight="1">
      <c r="A16" s="10">
        <v>1979</v>
      </c>
      <c r="B16" s="11">
        <f>'[1]Pcc'!I19</f>
        <v>2.7</v>
      </c>
      <c r="C16" s="11">
        <v>0</v>
      </c>
      <c r="D16" s="11">
        <f t="shared" si="0"/>
        <v>2.7</v>
      </c>
      <c r="E16" s="11">
        <v>12</v>
      </c>
      <c r="F16" s="11">
        <f t="shared" si="1"/>
        <v>2.3760000000000003</v>
      </c>
      <c r="G16" s="11">
        <v>0</v>
      </c>
      <c r="H16" s="11">
        <f t="shared" si="7"/>
        <v>2.3760000000000003</v>
      </c>
      <c r="I16" s="11">
        <v>20</v>
      </c>
      <c r="J16" s="18">
        <f t="shared" si="2"/>
        <v>29.599999999999994</v>
      </c>
      <c r="K16" s="20">
        <f t="shared" si="8"/>
        <v>1.9008000000000003</v>
      </c>
      <c r="L16" s="21">
        <f t="shared" si="3"/>
        <v>0.08332273972602741</v>
      </c>
      <c r="M16" s="20">
        <f t="shared" si="4"/>
        <v>2.362158009863014</v>
      </c>
      <c r="N16" s="11">
        <v>48</v>
      </c>
      <c r="O16" s="11">
        <v>16</v>
      </c>
      <c r="P16" s="11">
        <f t="shared" si="5"/>
        <v>7.086474029589041</v>
      </c>
      <c r="Q16" s="13">
        <f t="shared" si="6"/>
        <v>0.14763487561643837</v>
      </c>
      <c r="R16" s="7"/>
      <c r="S16" s="7"/>
      <c r="T16" s="7"/>
      <c r="U16" s="7"/>
      <c r="V16" s="7"/>
    </row>
    <row r="17" spans="1:22" ht="12" customHeight="1">
      <c r="A17" s="10">
        <v>1980</v>
      </c>
      <c r="B17" s="11">
        <f>'[1]Pcc'!I20</f>
        <v>2.7</v>
      </c>
      <c r="C17" s="11">
        <v>0</v>
      </c>
      <c r="D17" s="11">
        <f t="shared" si="0"/>
        <v>2.7</v>
      </c>
      <c r="E17" s="11">
        <v>12</v>
      </c>
      <c r="F17" s="11">
        <f t="shared" si="1"/>
        <v>2.3760000000000003</v>
      </c>
      <c r="G17" s="11">
        <v>0</v>
      </c>
      <c r="H17" s="11">
        <f t="shared" si="7"/>
        <v>2.3760000000000003</v>
      </c>
      <c r="I17" s="11">
        <v>20</v>
      </c>
      <c r="J17" s="18">
        <f t="shared" si="2"/>
        <v>29.599999999999994</v>
      </c>
      <c r="K17" s="20">
        <f t="shared" si="8"/>
        <v>1.9008000000000003</v>
      </c>
      <c r="L17" s="21">
        <f t="shared" si="3"/>
        <v>0.08332273972602741</v>
      </c>
      <c r="M17" s="20">
        <f t="shared" si="4"/>
        <v>2.362158009863014</v>
      </c>
      <c r="N17" s="11">
        <v>48</v>
      </c>
      <c r="O17" s="11">
        <v>16</v>
      </c>
      <c r="P17" s="11">
        <f t="shared" si="5"/>
        <v>7.086474029589041</v>
      </c>
      <c r="Q17" s="13">
        <f t="shared" si="6"/>
        <v>0.14763487561643837</v>
      </c>
      <c r="R17" s="7"/>
      <c r="S17" s="7"/>
      <c r="T17" s="7"/>
      <c r="U17" s="7"/>
      <c r="V17" s="7"/>
    </row>
    <row r="18" spans="1:22" ht="12" customHeight="1">
      <c r="A18" s="14">
        <v>1981</v>
      </c>
      <c r="B18" s="15">
        <f>'[1]Pcc'!I21</f>
        <v>2.9</v>
      </c>
      <c r="C18" s="15">
        <v>0</v>
      </c>
      <c r="D18" s="15">
        <f t="shared" si="0"/>
        <v>2.9</v>
      </c>
      <c r="E18" s="15">
        <v>12</v>
      </c>
      <c r="F18" s="15">
        <f t="shared" si="1"/>
        <v>2.552</v>
      </c>
      <c r="G18" s="15">
        <v>0</v>
      </c>
      <c r="H18" s="15">
        <f t="shared" si="7"/>
        <v>2.552</v>
      </c>
      <c r="I18" s="15">
        <v>20</v>
      </c>
      <c r="J18" s="19">
        <f t="shared" si="2"/>
        <v>29.60000000000001</v>
      </c>
      <c r="K18" s="22">
        <f t="shared" si="8"/>
        <v>2.0416</v>
      </c>
      <c r="L18" s="23">
        <f t="shared" si="3"/>
        <v>0.08949479452054794</v>
      </c>
      <c r="M18" s="22">
        <f t="shared" si="4"/>
        <v>2.537132677260274</v>
      </c>
      <c r="N18" s="15">
        <v>48</v>
      </c>
      <c r="O18" s="15">
        <v>16</v>
      </c>
      <c r="P18" s="15">
        <f t="shared" si="5"/>
        <v>7.611398031780821</v>
      </c>
      <c r="Q18" s="17">
        <f t="shared" si="6"/>
        <v>0.1585707923287671</v>
      </c>
      <c r="R18" s="7"/>
      <c r="S18" s="7"/>
      <c r="T18" s="7"/>
      <c r="U18" s="7"/>
      <c r="V18" s="7"/>
    </row>
    <row r="19" spans="1:22" ht="12" customHeight="1">
      <c r="A19" s="14">
        <v>1982</v>
      </c>
      <c r="B19" s="15">
        <f>'[1]Pcc'!I22</f>
        <v>2.9</v>
      </c>
      <c r="C19" s="15">
        <v>0</v>
      </c>
      <c r="D19" s="15">
        <f t="shared" si="0"/>
        <v>2.9</v>
      </c>
      <c r="E19" s="15">
        <v>12</v>
      </c>
      <c r="F19" s="15">
        <f t="shared" si="1"/>
        <v>2.552</v>
      </c>
      <c r="G19" s="15">
        <v>0</v>
      </c>
      <c r="H19" s="15">
        <f t="shared" si="7"/>
        <v>2.552</v>
      </c>
      <c r="I19" s="15">
        <v>20</v>
      </c>
      <c r="J19" s="19">
        <f t="shared" si="2"/>
        <v>29.60000000000001</v>
      </c>
      <c r="K19" s="22">
        <f t="shared" si="8"/>
        <v>2.0416</v>
      </c>
      <c r="L19" s="23">
        <f t="shared" si="3"/>
        <v>0.08949479452054794</v>
      </c>
      <c r="M19" s="22">
        <f t="shared" si="4"/>
        <v>2.537132677260274</v>
      </c>
      <c r="N19" s="15">
        <v>48</v>
      </c>
      <c r="O19" s="15">
        <v>16</v>
      </c>
      <c r="P19" s="15">
        <f t="shared" si="5"/>
        <v>7.611398031780821</v>
      </c>
      <c r="Q19" s="17">
        <f t="shared" si="6"/>
        <v>0.1585707923287671</v>
      </c>
      <c r="R19" s="7"/>
      <c r="S19" s="7"/>
      <c r="T19" s="7"/>
      <c r="U19" s="7"/>
      <c r="V19" s="7"/>
    </row>
    <row r="20" spans="1:22" ht="12" customHeight="1">
      <c r="A20" s="14">
        <v>1983</v>
      </c>
      <c r="B20" s="15">
        <f>'[1]Pcc'!I23</f>
        <v>3.3</v>
      </c>
      <c r="C20" s="15">
        <v>0</v>
      </c>
      <c r="D20" s="15">
        <f t="shared" si="0"/>
        <v>3.3</v>
      </c>
      <c r="E20" s="15">
        <v>12</v>
      </c>
      <c r="F20" s="15">
        <f t="shared" si="1"/>
        <v>2.904</v>
      </c>
      <c r="G20" s="15">
        <v>0</v>
      </c>
      <c r="H20" s="15">
        <f t="shared" si="7"/>
        <v>2.904</v>
      </c>
      <c r="I20" s="15">
        <v>20</v>
      </c>
      <c r="J20" s="19">
        <f t="shared" si="2"/>
        <v>29.599999999999994</v>
      </c>
      <c r="K20" s="22">
        <f t="shared" si="8"/>
        <v>2.3232</v>
      </c>
      <c r="L20" s="23">
        <f t="shared" si="3"/>
        <v>0.10183890410958904</v>
      </c>
      <c r="M20" s="22">
        <f t="shared" si="4"/>
        <v>2.8870820120547944</v>
      </c>
      <c r="N20" s="15">
        <v>48</v>
      </c>
      <c r="O20" s="15">
        <v>16</v>
      </c>
      <c r="P20" s="15">
        <f t="shared" si="5"/>
        <v>8.661246036164384</v>
      </c>
      <c r="Q20" s="17">
        <f t="shared" si="6"/>
        <v>0.18044262575342465</v>
      </c>
      <c r="R20" s="7"/>
      <c r="S20" s="7"/>
      <c r="T20" s="7"/>
      <c r="U20" s="7"/>
      <c r="V20" s="7"/>
    </row>
    <row r="21" spans="1:22" ht="12" customHeight="1">
      <c r="A21" s="14">
        <v>1984</v>
      </c>
      <c r="B21" s="15">
        <f>'[1]Pcc'!I24</f>
        <v>3.5</v>
      </c>
      <c r="C21" s="15">
        <v>0</v>
      </c>
      <c r="D21" s="15">
        <f t="shared" si="0"/>
        <v>3.5</v>
      </c>
      <c r="E21" s="15">
        <v>12</v>
      </c>
      <c r="F21" s="15">
        <f t="shared" si="1"/>
        <v>3.08</v>
      </c>
      <c r="G21" s="15">
        <v>0</v>
      </c>
      <c r="H21" s="15">
        <f t="shared" si="7"/>
        <v>3.08</v>
      </c>
      <c r="I21" s="15">
        <v>20</v>
      </c>
      <c r="J21" s="19">
        <f t="shared" si="2"/>
        <v>29.60000000000001</v>
      </c>
      <c r="K21" s="22">
        <f t="shared" si="8"/>
        <v>2.464</v>
      </c>
      <c r="L21" s="23">
        <f t="shared" si="3"/>
        <v>0.10801095890410958</v>
      </c>
      <c r="M21" s="22">
        <f t="shared" si="4"/>
        <v>3.0620566794520547</v>
      </c>
      <c r="N21" s="15">
        <v>48</v>
      </c>
      <c r="O21" s="15">
        <v>16</v>
      </c>
      <c r="P21" s="15">
        <f t="shared" si="5"/>
        <v>9.186170038356163</v>
      </c>
      <c r="Q21" s="17">
        <f t="shared" si="6"/>
        <v>0.19137854246575342</v>
      </c>
      <c r="R21" s="7"/>
      <c r="S21" s="7"/>
      <c r="T21" s="7"/>
      <c r="U21" s="7"/>
      <c r="V21" s="7"/>
    </row>
    <row r="22" spans="1:22" ht="12" customHeight="1">
      <c r="A22" s="14">
        <v>1985</v>
      </c>
      <c r="B22" s="15">
        <f>'[1]Pcc'!I25</f>
        <v>3.7</v>
      </c>
      <c r="C22" s="15">
        <v>0</v>
      </c>
      <c r="D22" s="15">
        <f t="shared" si="0"/>
        <v>3.7</v>
      </c>
      <c r="E22" s="15">
        <v>12</v>
      </c>
      <c r="F22" s="15">
        <f t="shared" si="1"/>
        <v>3.2560000000000002</v>
      </c>
      <c r="G22" s="15">
        <v>0</v>
      </c>
      <c r="H22" s="15">
        <f t="shared" si="7"/>
        <v>3.2560000000000002</v>
      </c>
      <c r="I22" s="15">
        <v>20</v>
      </c>
      <c r="J22" s="19">
        <f t="shared" si="2"/>
        <v>29.60000000000001</v>
      </c>
      <c r="K22" s="22">
        <f t="shared" si="8"/>
        <v>2.6048</v>
      </c>
      <c r="L22" s="23">
        <f t="shared" si="3"/>
        <v>0.11418301369863014</v>
      </c>
      <c r="M22" s="22">
        <f t="shared" si="4"/>
        <v>3.237031346849315</v>
      </c>
      <c r="N22" s="15">
        <v>48</v>
      </c>
      <c r="O22" s="15">
        <v>16</v>
      </c>
      <c r="P22" s="15">
        <f t="shared" si="5"/>
        <v>9.711094040547945</v>
      </c>
      <c r="Q22" s="17">
        <f t="shared" si="6"/>
        <v>0.2023144591780822</v>
      </c>
      <c r="R22" s="7"/>
      <c r="S22" s="7"/>
      <c r="T22" s="7"/>
      <c r="U22" s="7"/>
      <c r="V22" s="7"/>
    </row>
    <row r="23" spans="1:22" ht="12" customHeight="1">
      <c r="A23" s="10">
        <v>1986</v>
      </c>
      <c r="B23" s="11">
        <f>'[1]Pcc'!I26</f>
        <v>4.1</v>
      </c>
      <c r="C23" s="11">
        <v>0</v>
      </c>
      <c r="D23" s="11">
        <f t="shared" si="0"/>
        <v>4.1</v>
      </c>
      <c r="E23" s="11">
        <v>12</v>
      </c>
      <c r="F23" s="11">
        <f t="shared" si="1"/>
        <v>3.6079999999999997</v>
      </c>
      <c r="G23" s="11">
        <v>0</v>
      </c>
      <c r="H23" s="11">
        <f t="shared" si="7"/>
        <v>3.6079999999999997</v>
      </c>
      <c r="I23" s="11">
        <v>20</v>
      </c>
      <c r="J23" s="18">
        <f t="shared" si="2"/>
        <v>29.60000000000001</v>
      </c>
      <c r="K23" s="20">
        <f t="shared" si="8"/>
        <v>2.8863999999999996</v>
      </c>
      <c r="L23" s="21">
        <f t="shared" si="3"/>
        <v>0.1265271232876712</v>
      </c>
      <c r="M23" s="20">
        <f t="shared" si="4"/>
        <v>3.5869806816438348</v>
      </c>
      <c r="N23" s="11">
        <v>48</v>
      </c>
      <c r="O23" s="11">
        <v>16</v>
      </c>
      <c r="P23" s="11">
        <f t="shared" si="5"/>
        <v>10.760942044931504</v>
      </c>
      <c r="Q23" s="13">
        <f t="shared" si="6"/>
        <v>0.22418629260273967</v>
      </c>
      <c r="R23" s="7"/>
      <c r="S23" s="7"/>
      <c r="T23" s="7"/>
      <c r="U23" s="7"/>
      <c r="V23" s="7"/>
    </row>
    <row r="24" spans="1:22" ht="12" customHeight="1">
      <c r="A24" s="10">
        <v>1987</v>
      </c>
      <c r="B24" s="11">
        <f>'[1]Pcc'!I27</f>
        <v>4.3</v>
      </c>
      <c r="C24" s="11">
        <v>0</v>
      </c>
      <c r="D24" s="11">
        <f t="shared" si="0"/>
        <v>4.3</v>
      </c>
      <c r="E24" s="11">
        <v>12</v>
      </c>
      <c r="F24" s="11">
        <f t="shared" si="1"/>
        <v>3.784</v>
      </c>
      <c r="G24" s="11">
        <v>0</v>
      </c>
      <c r="H24" s="11">
        <f t="shared" si="7"/>
        <v>3.784</v>
      </c>
      <c r="I24" s="11">
        <v>20</v>
      </c>
      <c r="J24" s="18">
        <f t="shared" si="2"/>
        <v>29.60000000000001</v>
      </c>
      <c r="K24" s="20">
        <f t="shared" si="8"/>
        <v>3.0271999999999997</v>
      </c>
      <c r="L24" s="21">
        <f t="shared" si="3"/>
        <v>0.13269917808219175</v>
      </c>
      <c r="M24" s="20">
        <f t="shared" si="4"/>
        <v>3.761955349041095</v>
      </c>
      <c r="N24" s="11">
        <v>48</v>
      </c>
      <c r="O24" s="11">
        <v>16</v>
      </c>
      <c r="P24" s="11">
        <f t="shared" si="5"/>
        <v>11.285866047123285</v>
      </c>
      <c r="Q24" s="13">
        <f t="shared" si="6"/>
        <v>0.23512220931506844</v>
      </c>
      <c r="R24" s="7"/>
      <c r="S24" s="7"/>
      <c r="T24" s="7"/>
      <c r="U24" s="7"/>
      <c r="V24" s="7"/>
    </row>
    <row r="25" spans="1:22" ht="12" customHeight="1">
      <c r="A25" s="10">
        <v>1988</v>
      </c>
      <c r="B25" s="11">
        <f>'[1]Pcc'!I28</f>
        <v>4.1</v>
      </c>
      <c r="C25" s="11">
        <v>0</v>
      </c>
      <c r="D25" s="11">
        <f t="shared" si="0"/>
        <v>4.1</v>
      </c>
      <c r="E25" s="11">
        <v>12</v>
      </c>
      <c r="F25" s="11">
        <f t="shared" si="1"/>
        <v>3.6079999999999997</v>
      </c>
      <c r="G25" s="11">
        <v>0</v>
      </c>
      <c r="H25" s="11">
        <f t="shared" si="7"/>
        <v>3.6079999999999997</v>
      </c>
      <c r="I25" s="11">
        <v>20</v>
      </c>
      <c r="J25" s="18">
        <f t="shared" si="2"/>
        <v>29.60000000000001</v>
      </c>
      <c r="K25" s="20">
        <f t="shared" si="8"/>
        <v>2.8863999999999996</v>
      </c>
      <c r="L25" s="21">
        <f t="shared" si="3"/>
        <v>0.1265271232876712</v>
      </c>
      <c r="M25" s="20">
        <f t="shared" si="4"/>
        <v>3.5869806816438348</v>
      </c>
      <c r="N25" s="11">
        <v>48</v>
      </c>
      <c r="O25" s="11">
        <v>16</v>
      </c>
      <c r="P25" s="11">
        <f t="shared" si="5"/>
        <v>10.760942044931504</v>
      </c>
      <c r="Q25" s="13">
        <f t="shared" si="6"/>
        <v>0.22418629260273967</v>
      </c>
      <c r="R25" s="7"/>
      <c r="S25" s="7"/>
      <c r="T25" s="7"/>
      <c r="U25" s="7"/>
      <c r="V25" s="7"/>
    </row>
    <row r="26" spans="1:22" ht="12" customHeight="1">
      <c r="A26" s="10">
        <v>1989</v>
      </c>
      <c r="B26" s="11">
        <f>'[1]Pcc'!I29</f>
        <v>4.1</v>
      </c>
      <c r="C26" s="11">
        <v>0</v>
      </c>
      <c r="D26" s="11">
        <f t="shared" si="0"/>
        <v>4.1</v>
      </c>
      <c r="E26" s="11">
        <v>12</v>
      </c>
      <c r="F26" s="11">
        <f t="shared" si="1"/>
        <v>3.6079999999999997</v>
      </c>
      <c r="G26" s="11">
        <v>0</v>
      </c>
      <c r="H26" s="11">
        <f t="shared" si="7"/>
        <v>3.6079999999999997</v>
      </c>
      <c r="I26" s="11">
        <v>20</v>
      </c>
      <c r="J26" s="18">
        <f t="shared" si="2"/>
        <v>29.60000000000001</v>
      </c>
      <c r="K26" s="20">
        <f t="shared" si="8"/>
        <v>2.8863999999999996</v>
      </c>
      <c r="L26" s="21">
        <f t="shared" si="3"/>
        <v>0.1265271232876712</v>
      </c>
      <c r="M26" s="20">
        <f t="shared" si="4"/>
        <v>3.5869806816438348</v>
      </c>
      <c r="N26" s="11">
        <v>48</v>
      </c>
      <c r="O26" s="11">
        <v>16</v>
      </c>
      <c r="P26" s="11">
        <f t="shared" si="5"/>
        <v>10.760942044931504</v>
      </c>
      <c r="Q26" s="13">
        <f t="shared" si="6"/>
        <v>0.22418629260273967</v>
      </c>
      <c r="R26" s="7"/>
      <c r="S26" s="7"/>
      <c r="T26" s="7"/>
      <c r="U26" s="7"/>
      <c r="V26" s="7"/>
    </row>
    <row r="27" spans="1:22" ht="12" customHeight="1">
      <c r="A27" s="10">
        <v>1990</v>
      </c>
      <c r="B27" s="11">
        <f>'[1]Pcc'!I30</f>
        <v>4</v>
      </c>
      <c r="C27" s="11">
        <v>0</v>
      </c>
      <c r="D27" s="11">
        <f t="shared" si="0"/>
        <v>4</v>
      </c>
      <c r="E27" s="11">
        <v>12</v>
      </c>
      <c r="F27" s="11">
        <f t="shared" si="1"/>
        <v>3.52</v>
      </c>
      <c r="G27" s="11">
        <v>0</v>
      </c>
      <c r="H27" s="11">
        <f t="shared" si="7"/>
        <v>3.52</v>
      </c>
      <c r="I27" s="11">
        <v>20</v>
      </c>
      <c r="J27" s="18">
        <f t="shared" si="2"/>
        <v>29.60000000000001</v>
      </c>
      <c r="K27" s="20">
        <f t="shared" si="8"/>
        <v>2.816</v>
      </c>
      <c r="L27" s="21">
        <f t="shared" si="3"/>
        <v>0.12344109589041095</v>
      </c>
      <c r="M27" s="20">
        <f t="shared" si="4"/>
        <v>3.4994933479452053</v>
      </c>
      <c r="N27" s="11">
        <v>48</v>
      </c>
      <c r="O27" s="11">
        <v>16</v>
      </c>
      <c r="P27" s="11">
        <f t="shared" si="5"/>
        <v>10.498480043835617</v>
      </c>
      <c r="Q27" s="13">
        <f t="shared" si="6"/>
        <v>0.21871833424657533</v>
      </c>
      <c r="R27" s="7"/>
      <c r="S27" s="7"/>
      <c r="T27" s="7"/>
      <c r="U27" s="7"/>
      <c r="V27" s="7"/>
    </row>
    <row r="28" spans="1:22" ht="12" customHeight="1">
      <c r="A28" s="14">
        <v>1991</v>
      </c>
      <c r="B28" s="15">
        <f>'[1]Pcc'!I31</f>
        <v>3.991796922665134</v>
      </c>
      <c r="C28" s="15">
        <v>0</v>
      </c>
      <c r="D28" s="15">
        <f t="shared" si="0"/>
        <v>3.991796922665134</v>
      </c>
      <c r="E28" s="15">
        <v>12</v>
      </c>
      <c r="F28" s="15">
        <f t="shared" si="1"/>
        <v>3.512781291945318</v>
      </c>
      <c r="G28" s="15">
        <v>0</v>
      </c>
      <c r="H28" s="15">
        <f t="shared" si="7"/>
        <v>3.512781291945318</v>
      </c>
      <c r="I28" s="15">
        <v>20</v>
      </c>
      <c r="J28" s="19">
        <f t="shared" si="2"/>
        <v>29.599999999999994</v>
      </c>
      <c r="K28" s="22">
        <f t="shared" si="8"/>
        <v>2.8102250335562546</v>
      </c>
      <c r="L28" s="23">
        <f t="shared" si="3"/>
        <v>0.12318794667643856</v>
      </c>
      <c r="M28" s="22">
        <f t="shared" si="4"/>
        <v>3.492316694303695</v>
      </c>
      <c r="N28" s="15">
        <v>48</v>
      </c>
      <c r="O28" s="15">
        <v>16</v>
      </c>
      <c r="P28" s="15">
        <f t="shared" si="5"/>
        <v>10.476950082911085</v>
      </c>
      <c r="Q28" s="17">
        <f t="shared" si="6"/>
        <v>0.21826979339398095</v>
      </c>
      <c r="R28" s="7"/>
      <c r="S28" s="7"/>
      <c r="T28" s="7"/>
      <c r="U28" s="7"/>
      <c r="V28" s="7"/>
    </row>
    <row r="29" spans="1:22" ht="12" customHeight="1">
      <c r="A29" s="14">
        <v>1992</v>
      </c>
      <c r="B29" s="15">
        <f>'[1]Pcc'!I32</f>
        <v>4.190620790606776</v>
      </c>
      <c r="C29" s="15">
        <v>0</v>
      </c>
      <c r="D29" s="15">
        <f t="shared" si="0"/>
        <v>4.190620790606776</v>
      </c>
      <c r="E29" s="15">
        <v>12</v>
      </c>
      <c r="F29" s="15">
        <f t="shared" si="1"/>
        <v>3.6877462957339624</v>
      </c>
      <c r="G29" s="15">
        <v>0</v>
      </c>
      <c r="H29" s="15">
        <f t="shared" si="7"/>
        <v>3.6877462957339624</v>
      </c>
      <c r="I29" s="15">
        <v>20</v>
      </c>
      <c r="J29" s="19">
        <f t="shared" si="2"/>
        <v>29.60000000000001</v>
      </c>
      <c r="K29" s="22">
        <f t="shared" si="8"/>
        <v>2.95019703658717</v>
      </c>
      <c r="L29" s="23">
        <f t="shared" si="3"/>
        <v>0.12932370571341018</v>
      </c>
      <c r="M29" s="22">
        <f t="shared" si="4"/>
        <v>3.6662623951223217</v>
      </c>
      <c r="N29" s="15">
        <v>48</v>
      </c>
      <c r="O29" s="15">
        <v>16</v>
      </c>
      <c r="P29" s="15">
        <f t="shared" si="5"/>
        <v>10.998787185366965</v>
      </c>
      <c r="Q29" s="17">
        <f t="shared" si="6"/>
        <v>0.2291413996951451</v>
      </c>
      <c r="R29" s="7"/>
      <c r="S29" s="7"/>
      <c r="T29" s="7"/>
      <c r="U29" s="7"/>
      <c r="V29" s="7"/>
    </row>
    <row r="30" spans="1:22" ht="12" customHeight="1">
      <c r="A30" s="14">
        <v>1993</v>
      </c>
      <c r="B30" s="15">
        <f>'[1]Pcc'!I33</f>
        <v>4.389038350356524</v>
      </c>
      <c r="C30" s="15">
        <v>0</v>
      </c>
      <c r="D30" s="15">
        <f t="shared" si="0"/>
        <v>4.389038350356524</v>
      </c>
      <c r="E30" s="15">
        <v>12</v>
      </c>
      <c r="F30" s="15">
        <f t="shared" si="1"/>
        <v>3.862353748313741</v>
      </c>
      <c r="G30" s="15">
        <v>0</v>
      </c>
      <c r="H30" s="15">
        <f t="shared" si="7"/>
        <v>3.862353748313741</v>
      </c>
      <c r="I30" s="15">
        <v>20</v>
      </c>
      <c r="J30" s="19">
        <f t="shared" si="2"/>
        <v>29.599999999999994</v>
      </c>
      <c r="K30" s="22">
        <f t="shared" si="8"/>
        <v>3.089882998650993</v>
      </c>
      <c r="L30" s="23">
        <f t="shared" si="3"/>
        <v>0.1354469259682627</v>
      </c>
      <c r="M30" s="22">
        <f t="shared" si="4"/>
        <v>3.839852627737263</v>
      </c>
      <c r="N30" s="15">
        <v>48</v>
      </c>
      <c r="O30" s="15">
        <v>16</v>
      </c>
      <c r="P30" s="15">
        <f t="shared" si="5"/>
        <v>11.519557883211789</v>
      </c>
      <c r="Q30" s="17">
        <f t="shared" si="6"/>
        <v>0.23999078923357894</v>
      </c>
      <c r="R30" s="7"/>
      <c r="S30" s="7"/>
      <c r="T30" s="7"/>
      <c r="U30" s="7"/>
      <c r="V30" s="7"/>
    </row>
    <row r="31" spans="1:22" ht="12" customHeight="1">
      <c r="A31" s="14">
        <v>1994</v>
      </c>
      <c r="B31" s="15">
        <f>'[1]Pcc'!I34</f>
        <v>4.5</v>
      </c>
      <c r="C31" s="15">
        <v>0</v>
      </c>
      <c r="D31" s="15">
        <f t="shared" si="0"/>
        <v>4.5</v>
      </c>
      <c r="E31" s="15">
        <v>12</v>
      </c>
      <c r="F31" s="15">
        <f t="shared" si="1"/>
        <v>3.96</v>
      </c>
      <c r="G31" s="15">
        <v>0</v>
      </c>
      <c r="H31" s="15">
        <f t="shared" si="7"/>
        <v>3.96</v>
      </c>
      <c r="I31" s="15">
        <v>20</v>
      </c>
      <c r="J31" s="19">
        <f t="shared" si="2"/>
        <v>29.599999999999994</v>
      </c>
      <c r="K31" s="22">
        <f t="shared" si="8"/>
        <v>3.168</v>
      </c>
      <c r="L31" s="23">
        <f t="shared" si="3"/>
        <v>0.13887123287671232</v>
      </c>
      <c r="M31" s="22">
        <f t="shared" si="4"/>
        <v>3.936930016438356</v>
      </c>
      <c r="N31" s="15">
        <v>48</v>
      </c>
      <c r="O31" s="15">
        <v>16</v>
      </c>
      <c r="P31" s="15">
        <f t="shared" si="5"/>
        <v>11.810790049315067</v>
      </c>
      <c r="Q31" s="17">
        <f t="shared" si="6"/>
        <v>0.24605812602739724</v>
      </c>
      <c r="R31" s="7"/>
      <c r="S31" s="7"/>
      <c r="T31" s="7"/>
      <c r="U31" s="7"/>
      <c r="V31" s="7"/>
    </row>
    <row r="32" spans="1:22" ht="12" customHeight="1">
      <c r="A32" s="14">
        <v>1995</v>
      </c>
      <c r="B32" s="15">
        <f>'[1]Pcc'!I35</f>
        <v>4.7</v>
      </c>
      <c r="C32" s="15">
        <v>0</v>
      </c>
      <c r="D32" s="15">
        <f t="shared" si="0"/>
        <v>4.7</v>
      </c>
      <c r="E32" s="15">
        <v>12</v>
      </c>
      <c r="F32" s="15">
        <f t="shared" si="1"/>
        <v>4.136</v>
      </c>
      <c r="G32" s="15">
        <v>0</v>
      </c>
      <c r="H32" s="15">
        <f t="shared" si="7"/>
        <v>4.136</v>
      </c>
      <c r="I32" s="15">
        <v>20</v>
      </c>
      <c r="J32" s="19">
        <f t="shared" si="2"/>
        <v>29.60000000000001</v>
      </c>
      <c r="K32" s="22">
        <f t="shared" si="8"/>
        <v>3.3088</v>
      </c>
      <c r="L32" s="23">
        <f t="shared" si="3"/>
        <v>0.1450432876712329</v>
      </c>
      <c r="M32" s="22">
        <f t="shared" si="4"/>
        <v>4.111904683835617</v>
      </c>
      <c r="N32" s="15">
        <v>48</v>
      </c>
      <c r="O32" s="15">
        <v>16</v>
      </c>
      <c r="P32" s="15">
        <f t="shared" si="5"/>
        <v>12.33571405150685</v>
      </c>
      <c r="Q32" s="17">
        <f t="shared" si="6"/>
        <v>0.25699404273972604</v>
      </c>
      <c r="R32" s="7"/>
      <c r="S32" s="7"/>
      <c r="T32" s="7"/>
      <c r="U32" s="7"/>
      <c r="V32" s="7"/>
    </row>
    <row r="33" spans="1:22" ht="12" customHeight="1">
      <c r="A33" s="10">
        <v>1996</v>
      </c>
      <c r="B33" s="11">
        <f>'[1]Pcc'!I36</f>
        <v>4.9</v>
      </c>
      <c r="C33" s="11">
        <v>0</v>
      </c>
      <c r="D33" s="11">
        <f t="shared" si="0"/>
        <v>4.9</v>
      </c>
      <c r="E33" s="11">
        <v>12</v>
      </c>
      <c r="F33" s="11">
        <f t="shared" si="1"/>
        <v>4.312</v>
      </c>
      <c r="G33" s="11">
        <v>0</v>
      </c>
      <c r="H33" s="11">
        <f t="shared" si="7"/>
        <v>4.312</v>
      </c>
      <c r="I33" s="11">
        <v>20</v>
      </c>
      <c r="J33" s="18">
        <f t="shared" si="2"/>
        <v>29.60000000000001</v>
      </c>
      <c r="K33" s="20">
        <f t="shared" si="8"/>
        <v>3.4496</v>
      </c>
      <c r="L33" s="21">
        <f t="shared" si="3"/>
        <v>0.15121534246575344</v>
      </c>
      <c r="M33" s="20">
        <f t="shared" si="4"/>
        <v>4.286879351232877</v>
      </c>
      <c r="N33" s="11">
        <v>48</v>
      </c>
      <c r="O33" s="11">
        <v>16</v>
      </c>
      <c r="P33" s="11">
        <f t="shared" si="5"/>
        <v>12.860638053698633</v>
      </c>
      <c r="Q33" s="13">
        <f t="shared" si="6"/>
        <v>0.26792995945205483</v>
      </c>
      <c r="R33" s="7"/>
      <c r="S33" s="7"/>
      <c r="T33" s="7"/>
      <c r="U33" s="7"/>
      <c r="V33" s="7"/>
    </row>
    <row r="34" spans="1:22" ht="12" customHeight="1">
      <c r="A34" s="10">
        <v>1997</v>
      </c>
      <c r="B34" s="11">
        <f>'[1]Pcc'!I37</f>
        <v>4.8</v>
      </c>
      <c r="C34" s="11">
        <v>0</v>
      </c>
      <c r="D34" s="11">
        <f t="shared" si="0"/>
        <v>4.8</v>
      </c>
      <c r="E34" s="11">
        <v>12</v>
      </c>
      <c r="F34" s="11">
        <f t="shared" si="1"/>
        <v>4.224</v>
      </c>
      <c r="G34" s="11">
        <v>0</v>
      </c>
      <c r="H34" s="11">
        <f t="shared" si="7"/>
        <v>4.224</v>
      </c>
      <c r="I34" s="11">
        <v>20</v>
      </c>
      <c r="J34" s="18">
        <f t="shared" si="2"/>
        <v>29.599999999999994</v>
      </c>
      <c r="K34" s="20">
        <f t="shared" si="8"/>
        <v>3.3792</v>
      </c>
      <c r="L34" s="21">
        <f t="shared" si="3"/>
        <v>0.14812931506849314</v>
      </c>
      <c r="M34" s="20">
        <f t="shared" si="4"/>
        <v>4.1993920175342465</v>
      </c>
      <c r="N34" s="11">
        <v>48</v>
      </c>
      <c r="O34" s="11">
        <v>16</v>
      </c>
      <c r="P34" s="11">
        <f t="shared" si="5"/>
        <v>12.598176052602739</v>
      </c>
      <c r="Q34" s="13">
        <f t="shared" si="6"/>
        <v>0.2624620010958904</v>
      </c>
      <c r="R34" s="7"/>
      <c r="S34" s="7"/>
      <c r="T34" s="7"/>
      <c r="U34" s="7"/>
      <c r="V34" s="7"/>
    </row>
    <row r="35" spans="1:22" ht="12" customHeight="1">
      <c r="A35" s="10">
        <v>1998</v>
      </c>
      <c r="B35" s="11">
        <f>'[1]Pcc'!I38</f>
        <v>4.8</v>
      </c>
      <c r="C35" s="11">
        <v>0</v>
      </c>
      <c r="D35" s="11">
        <f t="shared" si="0"/>
        <v>4.8</v>
      </c>
      <c r="E35" s="11">
        <v>12</v>
      </c>
      <c r="F35" s="11">
        <f t="shared" si="1"/>
        <v>4.224</v>
      </c>
      <c r="G35" s="11">
        <v>0</v>
      </c>
      <c r="H35" s="11">
        <f t="shared" si="7"/>
        <v>4.224</v>
      </c>
      <c r="I35" s="11">
        <v>20</v>
      </c>
      <c r="J35" s="18">
        <f t="shared" si="2"/>
        <v>29.599999999999994</v>
      </c>
      <c r="K35" s="20">
        <f t="shared" si="8"/>
        <v>3.3792</v>
      </c>
      <c r="L35" s="21">
        <f t="shared" si="3"/>
        <v>0.14812931506849314</v>
      </c>
      <c r="M35" s="20">
        <f t="shared" si="4"/>
        <v>4.1993920175342465</v>
      </c>
      <c r="N35" s="11">
        <v>48</v>
      </c>
      <c r="O35" s="11">
        <v>16</v>
      </c>
      <c r="P35" s="11">
        <f t="shared" si="5"/>
        <v>12.598176052602739</v>
      </c>
      <c r="Q35" s="13">
        <f t="shared" si="6"/>
        <v>0.2624620010958904</v>
      </c>
      <c r="R35" s="7"/>
      <c r="S35" s="7"/>
      <c r="T35" s="7"/>
      <c r="U35" s="7"/>
      <c r="V35" s="7"/>
    </row>
    <row r="36" spans="1:22" ht="12" customHeight="1">
      <c r="A36" s="10">
        <v>1999</v>
      </c>
      <c r="B36" s="11">
        <f>'[1]Pcc'!I39</f>
        <v>4.7</v>
      </c>
      <c r="C36" s="11">
        <v>0</v>
      </c>
      <c r="D36" s="11">
        <f t="shared" si="0"/>
        <v>4.7</v>
      </c>
      <c r="E36" s="11">
        <v>12</v>
      </c>
      <c r="F36" s="11">
        <f t="shared" si="1"/>
        <v>4.136</v>
      </c>
      <c r="G36" s="11">
        <v>0</v>
      </c>
      <c r="H36" s="11">
        <f t="shared" si="7"/>
        <v>4.136</v>
      </c>
      <c r="I36" s="11">
        <v>20</v>
      </c>
      <c r="J36" s="18">
        <f t="shared" si="2"/>
        <v>29.60000000000001</v>
      </c>
      <c r="K36" s="20">
        <f t="shared" si="8"/>
        <v>3.3088</v>
      </c>
      <c r="L36" s="21">
        <f t="shared" si="3"/>
        <v>0.1450432876712329</v>
      </c>
      <c r="M36" s="20">
        <f t="shared" si="4"/>
        <v>4.111904683835617</v>
      </c>
      <c r="N36" s="11">
        <v>48</v>
      </c>
      <c r="O36" s="11">
        <v>16</v>
      </c>
      <c r="P36" s="11">
        <f t="shared" si="5"/>
        <v>12.33571405150685</v>
      </c>
      <c r="Q36" s="13">
        <f t="shared" si="6"/>
        <v>0.25699404273972604</v>
      </c>
      <c r="R36" s="7"/>
      <c r="S36" s="7"/>
      <c r="T36" s="7"/>
      <c r="U36" s="7"/>
      <c r="V36" s="7"/>
    </row>
    <row r="37" spans="1:22" ht="12" customHeight="1">
      <c r="A37" s="10">
        <v>2000</v>
      </c>
      <c r="B37" s="11">
        <f>'[1]Pcc'!I40</f>
        <v>4.7</v>
      </c>
      <c r="C37" s="11">
        <v>0</v>
      </c>
      <c r="D37" s="11">
        <f t="shared" si="0"/>
        <v>4.7</v>
      </c>
      <c r="E37" s="11">
        <v>12</v>
      </c>
      <c r="F37" s="11">
        <f t="shared" si="1"/>
        <v>4.136</v>
      </c>
      <c r="G37" s="11">
        <v>0</v>
      </c>
      <c r="H37" s="11">
        <f t="shared" si="7"/>
        <v>4.136</v>
      </c>
      <c r="I37" s="11">
        <v>20</v>
      </c>
      <c r="J37" s="18">
        <f t="shared" si="2"/>
        <v>29.60000000000001</v>
      </c>
      <c r="K37" s="20">
        <f t="shared" si="8"/>
        <v>3.3088</v>
      </c>
      <c r="L37" s="21">
        <f t="shared" si="3"/>
        <v>0.1450432876712329</v>
      </c>
      <c r="M37" s="20">
        <f t="shared" si="4"/>
        <v>4.111904683835617</v>
      </c>
      <c r="N37" s="11">
        <v>48</v>
      </c>
      <c r="O37" s="11">
        <v>16</v>
      </c>
      <c r="P37" s="11">
        <f t="shared" si="5"/>
        <v>12.33571405150685</v>
      </c>
      <c r="Q37" s="13">
        <f t="shared" si="6"/>
        <v>0.25699404273972604</v>
      </c>
      <c r="R37" s="7"/>
      <c r="S37" s="7"/>
      <c r="T37" s="7"/>
      <c r="U37" s="7"/>
      <c r="V37" s="7"/>
    </row>
    <row r="38" spans="1:22" ht="12" customHeight="1">
      <c r="A38" s="14">
        <v>2001</v>
      </c>
      <c r="B38" s="15">
        <f>'[1]Pcc'!I41</f>
        <v>4.6</v>
      </c>
      <c r="C38" s="15">
        <v>0</v>
      </c>
      <c r="D38" s="15">
        <f t="shared" si="0"/>
        <v>4.6</v>
      </c>
      <c r="E38" s="15">
        <v>12</v>
      </c>
      <c r="F38" s="15">
        <f t="shared" si="1"/>
        <v>4.048</v>
      </c>
      <c r="G38" s="15">
        <v>0</v>
      </c>
      <c r="H38" s="15">
        <f t="shared" si="7"/>
        <v>4.048</v>
      </c>
      <c r="I38" s="15">
        <v>20</v>
      </c>
      <c r="J38" s="19">
        <f t="shared" si="2"/>
        <v>29.599999999999994</v>
      </c>
      <c r="K38" s="22">
        <f t="shared" si="8"/>
        <v>3.2384</v>
      </c>
      <c r="L38" s="23">
        <f t="shared" si="3"/>
        <v>0.1419572602739726</v>
      </c>
      <c r="M38" s="22">
        <f t="shared" si="4"/>
        <v>4.024417350136986</v>
      </c>
      <c r="N38" s="15">
        <v>48</v>
      </c>
      <c r="O38" s="15">
        <v>16</v>
      </c>
      <c r="P38" s="15">
        <f t="shared" si="5"/>
        <v>12.073252050410957</v>
      </c>
      <c r="Q38" s="17">
        <f t="shared" si="6"/>
        <v>0.2515260843835616</v>
      </c>
      <c r="R38" s="7"/>
      <c r="S38" s="7"/>
      <c r="T38" s="7"/>
      <c r="U38" s="7"/>
      <c r="V38" s="7"/>
    </row>
    <row r="39" spans="1:22" ht="12" customHeight="1">
      <c r="A39" s="14">
        <v>2002</v>
      </c>
      <c r="B39" s="15">
        <f>'[1]Pcc'!I42</f>
        <v>4.6</v>
      </c>
      <c r="C39" s="15">
        <v>0</v>
      </c>
      <c r="D39" s="15">
        <f t="shared" si="0"/>
        <v>4.6</v>
      </c>
      <c r="E39" s="15">
        <v>12</v>
      </c>
      <c r="F39" s="15">
        <f t="shared" si="1"/>
        <v>4.048</v>
      </c>
      <c r="G39" s="15">
        <v>0</v>
      </c>
      <c r="H39" s="15">
        <f t="shared" si="7"/>
        <v>4.048</v>
      </c>
      <c r="I39" s="15">
        <v>20</v>
      </c>
      <c r="J39" s="19">
        <f t="shared" si="2"/>
        <v>29.599999999999994</v>
      </c>
      <c r="K39" s="22">
        <f t="shared" si="8"/>
        <v>3.2384</v>
      </c>
      <c r="L39" s="23">
        <f t="shared" si="3"/>
        <v>0.1419572602739726</v>
      </c>
      <c r="M39" s="22">
        <f t="shared" si="4"/>
        <v>4.024417350136986</v>
      </c>
      <c r="N39" s="15">
        <v>48</v>
      </c>
      <c r="O39" s="15">
        <v>16</v>
      </c>
      <c r="P39" s="15">
        <f t="shared" si="5"/>
        <v>12.073252050410957</v>
      </c>
      <c r="Q39" s="17">
        <f t="shared" si="6"/>
        <v>0.2515260843835616</v>
      </c>
      <c r="R39" s="7"/>
      <c r="S39" s="7"/>
      <c r="T39" s="7"/>
      <c r="U39" s="7"/>
      <c r="V39" s="7"/>
    </row>
    <row r="40" spans="1:22" ht="12" customHeight="1">
      <c r="A40" s="14">
        <v>2003</v>
      </c>
      <c r="B40" s="15">
        <f>'[1]Pcc'!I43</f>
        <v>4.6</v>
      </c>
      <c r="C40" s="15">
        <v>0</v>
      </c>
      <c r="D40" s="15">
        <f t="shared" si="0"/>
        <v>4.6</v>
      </c>
      <c r="E40" s="15">
        <v>12</v>
      </c>
      <c r="F40" s="15">
        <f t="shared" si="1"/>
        <v>4.048</v>
      </c>
      <c r="G40" s="15">
        <v>0</v>
      </c>
      <c r="H40" s="15">
        <f t="shared" si="7"/>
        <v>4.048</v>
      </c>
      <c r="I40" s="15">
        <v>20</v>
      </c>
      <c r="J40" s="19">
        <f t="shared" si="2"/>
        <v>29.599999999999994</v>
      </c>
      <c r="K40" s="22">
        <f t="shared" si="8"/>
        <v>3.2384</v>
      </c>
      <c r="L40" s="23">
        <f t="shared" si="3"/>
        <v>0.1419572602739726</v>
      </c>
      <c r="M40" s="22">
        <f aca="true" t="shared" si="9" ref="M40:M45">+L40*28.3495</f>
        <v>4.024417350136986</v>
      </c>
      <c r="N40" s="15">
        <v>48</v>
      </c>
      <c r="O40" s="15">
        <v>16</v>
      </c>
      <c r="P40" s="15">
        <f t="shared" si="5"/>
        <v>12.073252050410957</v>
      </c>
      <c r="Q40" s="17">
        <f t="shared" si="6"/>
        <v>0.2515260843835616</v>
      </c>
      <c r="R40" s="7"/>
      <c r="S40" s="7"/>
      <c r="T40" s="7"/>
      <c r="U40" s="7"/>
      <c r="V40" s="7"/>
    </row>
    <row r="41" spans="1:22" ht="12" customHeight="1">
      <c r="A41" s="14">
        <v>2004</v>
      </c>
      <c r="B41" s="15">
        <f>'[1]Pcc'!I44</f>
        <v>4.5</v>
      </c>
      <c r="C41" s="15">
        <v>0</v>
      </c>
      <c r="D41" s="15">
        <f t="shared" si="0"/>
        <v>4.5</v>
      </c>
      <c r="E41" s="15">
        <v>12</v>
      </c>
      <c r="F41" s="15">
        <f t="shared" si="1"/>
        <v>3.96</v>
      </c>
      <c r="G41" s="15">
        <v>0</v>
      </c>
      <c r="H41" s="15">
        <f t="shared" si="7"/>
        <v>3.96</v>
      </c>
      <c r="I41" s="15">
        <v>20</v>
      </c>
      <c r="J41" s="19">
        <f t="shared" si="2"/>
        <v>29.599999999999994</v>
      </c>
      <c r="K41" s="22">
        <f t="shared" si="8"/>
        <v>3.168</v>
      </c>
      <c r="L41" s="23">
        <f t="shared" si="3"/>
        <v>0.13887123287671232</v>
      </c>
      <c r="M41" s="22">
        <f t="shared" si="9"/>
        <v>3.936930016438356</v>
      </c>
      <c r="N41" s="15">
        <v>48</v>
      </c>
      <c r="O41" s="15">
        <v>16</v>
      </c>
      <c r="P41" s="15">
        <f t="shared" si="5"/>
        <v>11.810790049315067</v>
      </c>
      <c r="Q41" s="17">
        <f t="shared" si="6"/>
        <v>0.24605812602739724</v>
      </c>
      <c r="R41" s="7"/>
      <c r="S41" s="7"/>
      <c r="T41" s="7"/>
      <c r="U41" s="7"/>
      <c r="V41" s="7"/>
    </row>
    <row r="42" spans="1:22" ht="12" customHeight="1">
      <c r="A42" s="14">
        <v>2005</v>
      </c>
      <c r="B42" s="15">
        <f>'[1]Pcc'!I45</f>
        <v>4.5</v>
      </c>
      <c r="C42" s="15">
        <v>0</v>
      </c>
      <c r="D42" s="15">
        <f t="shared" si="0"/>
        <v>4.5</v>
      </c>
      <c r="E42" s="15">
        <v>12</v>
      </c>
      <c r="F42" s="15">
        <f t="shared" si="1"/>
        <v>3.96</v>
      </c>
      <c r="G42" s="15">
        <v>0</v>
      </c>
      <c r="H42" s="15">
        <f t="shared" si="7"/>
        <v>3.96</v>
      </c>
      <c r="I42" s="15">
        <v>20</v>
      </c>
      <c r="J42" s="19">
        <f t="shared" si="2"/>
        <v>29.599999999999994</v>
      </c>
      <c r="K42" s="22">
        <f t="shared" si="8"/>
        <v>3.168</v>
      </c>
      <c r="L42" s="23">
        <f t="shared" si="3"/>
        <v>0.13887123287671232</v>
      </c>
      <c r="M42" s="22">
        <f t="shared" si="9"/>
        <v>3.936930016438356</v>
      </c>
      <c r="N42" s="15">
        <v>48</v>
      </c>
      <c r="O42" s="15">
        <v>16</v>
      </c>
      <c r="P42" s="15">
        <f t="shared" si="5"/>
        <v>11.810790049315067</v>
      </c>
      <c r="Q42" s="17">
        <f t="shared" si="6"/>
        <v>0.24605812602739724</v>
      </c>
      <c r="R42" s="7"/>
      <c r="S42" s="7"/>
      <c r="T42" s="7"/>
      <c r="U42" s="7"/>
      <c r="V42" s="7"/>
    </row>
    <row r="43" spans="1:22" ht="12" customHeight="1">
      <c r="A43" s="10">
        <v>2006</v>
      </c>
      <c r="B43" s="11">
        <f>'[1]Pcc'!I46</f>
        <v>4.4</v>
      </c>
      <c r="C43" s="11">
        <v>0</v>
      </c>
      <c r="D43" s="11">
        <f t="shared" si="0"/>
        <v>4.4</v>
      </c>
      <c r="E43" s="11">
        <v>12</v>
      </c>
      <c r="F43" s="11">
        <f t="shared" si="1"/>
        <v>3.8720000000000003</v>
      </c>
      <c r="G43" s="11">
        <v>0</v>
      </c>
      <c r="H43" s="11">
        <f t="shared" si="7"/>
        <v>3.8720000000000003</v>
      </c>
      <c r="I43" s="11">
        <v>20</v>
      </c>
      <c r="J43" s="18">
        <f t="shared" si="2"/>
        <v>29.599999999999994</v>
      </c>
      <c r="K43" s="20">
        <f t="shared" si="8"/>
        <v>3.0976000000000004</v>
      </c>
      <c r="L43" s="21">
        <f t="shared" si="3"/>
        <v>0.13578520547945208</v>
      </c>
      <c r="M43" s="20">
        <f t="shared" si="9"/>
        <v>3.849442682739727</v>
      </c>
      <c r="N43" s="11">
        <v>48</v>
      </c>
      <c r="O43" s="11">
        <v>16</v>
      </c>
      <c r="P43" s="11">
        <f t="shared" si="5"/>
        <v>11.54832804821918</v>
      </c>
      <c r="Q43" s="13">
        <f t="shared" si="6"/>
        <v>0.24059016767123292</v>
      </c>
      <c r="R43" s="7"/>
      <c r="S43" s="7"/>
      <c r="T43" s="7"/>
      <c r="U43" s="7"/>
      <c r="V43" s="7"/>
    </row>
    <row r="44" spans="1:22" ht="12" customHeight="1">
      <c r="A44" s="10">
        <v>2007</v>
      </c>
      <c r="B44" s="11">
        <f>'[1]Pcc'!I47</f>
        <v>4.4</v>
      </c>
      <c r="C44" s="11">
        <v>0</v>
      </c>
      <c r="D44" s="11">
        <f t="shared" si="0"/>
        <v>4.4</v>
      </c>
      <c r="E44" s="11">
        <v>12</v>
      </c>
      <c r="F44" s="11">
        <f t="shared" si="1"/>
        <v>3.8720000000000003</v>
      </c>
      <c r="G44" s="11">
        <v>0</v>
      </c>
      <c r="H44" s="11">
        <f t="shared" si="7"/>
        <v>3.8720000000000003</v>
      </c>
      <c r="I44" s="11">
        <v>20</v>
      </c>
      <c r="J44" s="18">
        <f t="shared" si="2"/>
        <v>29.599999999999994</v>
      </c>
      <c r="K44" s="20">
        <f t="shared" si="8"/>
        <v>3.0976000000000004</v>
      </c>
      <c r="L44" s="21">
        <f t="shared" si="3"/>
        <v>0.13578520547945208</v>
      </c>
      <c r="M44" s="20">
        <f t="shared" si="9"/>
        <v>3.849442682739727</v>
      </c>
      <c r="N44" s="11">
        <v>48</v>
      </c>
      <c r="O44" s="11">
        <v>16</v>
      </c>
      <c r="P44" s="11">
        <f t="shared" si="5"/>
        <v>11.54832804821918</v>
      </c>
      <c r="Q44" s="13">
        <f t="shared" si="6"/>
        <v>0.24059016767123292</v>
      </c>
      <c r="R44" s="7"/>
      <c r="S44" s="7"/>
      <c r="T44" s="7"/>
      <c r="U44" s="7"/>
      <c r="V44" s="7"/>
    </row>
    <row r="45" spans="1:22" ht="12" customHeight="1">
      <c r="A45" s="10">
        <v>2008</v>
      </c>
      <c r="B45" s="11">
        <f>'[1]Pcc'!I48</f>
        <v>4.4</v>
      </c>
      <c r="C45" s="11">
        <v>0</v>
      </c>
      <c r="D45" s="11">
        <f t="shared" si="0"/>
        <v>4.4</v>
      </c>
      <c r="E45" s="11">
        <v>12</v>
      </c>
      <c r="F45" s="11">
        <f t="shared" si="1"/>
        <v>3.8720000000000003</v>
      </c>
      <c r="G45" s="11">
        <v>0</v>
      </c>
      <c r="H45" s="11">
        <f t="shared" si="7"/>
        <v>3.8720000000000003</v>
      </c>
      <c r="I45" s="11">
        <v>20</v>
      </c>
      <c r="J45" s="18">
        <f t="shared" si="2"/>
        <v>29.599999999999994</v>
      </c>
      <c r="K45" s="20">
        <f t="shared" si="8"/>
        <v>3.0976000000000004</v>
      </c>
      <c r="L45" s="21">
        <f t="shared" si="3"/>
        <v>0.13578520547945208</v>
      </c>
      <c r="M45" s="20">
        <f t="shared" si="9"/>
        <v>3.849442682739727</v>
      </c>
      <c r="N45" s="11">
        <v>48</v>
      </c>
      <c r="O45" s="11">
        <v>16</v>
      </c>
      <c r="P45" s="11">
        <f t="shared" si="5"/>
        <v>11.54832804821918</v>
      </c>
      <c r="Q45" s="13">
        <f t="shared" si="6"/>
        <v>0.24059016767123292</v>
      </c>
      <c r="R45" s="7"/>
      <c r="S45" s="7"/>
      <c r="T45" s="7"/>
      <c r="U45" s="7"/>
      <c r="V45" s="7"/>
    </row>
    <row r="46" spans="1:22" ht="12" customHeight="1">
      <c r="A46" s="10">
        <v>2009</v>
      </c>
      <c r="B46" s="11">
        <f>'[1]Pcc'!I49</f>
        <v>4.4</v>
      </c>
      <c r="C46" s="11">
        <v>0</v>
      </c>
      <c r="D46" s="11">
        <f t="shared" si="0"/>
        <v>4.4</v>
      </c>
      <c r="E46" s="11">
        <v>12</v>
      </c>
      <c r="F46" s="11">
        <f t="shared" si="1"/>
        <v>3.8720000000000003</v>
      </c>
      <c r="G46" s="11">
        <v>0</v>
      </c>
      <c r="H46" s="11">
        <f t="shared" si="7"/>
        <v>3.8720000000000003</v>
      </c>
      <c r="I46" s="11">
        <v>20</v>
      </c>
      <c r="J46" s="18">
        <f t="shared" si="2"/>
        <v>29.599999999999994</v>
      </c>
      <c r="K46" s="20">
        <f t="shared" si="8"/>
        <v>3.0976000000000004</v>
      </c>
      <c r="L46" s="21">
        <f t="shared" si="3"/>
        <v>0.13578520547945208</v>
      </c>
      <c r="M46" s="20">
        <f aca="true" t="shared" si="10" ref="M46:M51">+L46*28.3495</f>
        <v>3.849442682739727</v>
      </c>
      <c r="N46" s="11">
        <v>48</v>
      </c>
      <c r="O46" s="11">
        <v>16</v>
      </c>
      <c r="P46" s="11">
        <f t="shared" si="5"/>
        <v>11.54832804821918</v>
      </c>
      <c r="Q46" s="13">
        <f t="shared" si="6"/>
        <v>0.24059016767123292</v>
      </c>
      <c r="R46" s="7"/>
      <c r="S46" s="7"/>
      <c r="T46" s="7"/>
      <c r="U46" s="7"/>
      <c r="V46" s="7"/>
    </row>
    <row r="47" spans="1:17" ht="12" customHeight="1">
      <c r="A47" s="10">
        <v>2010</v>
      </c>
      <c r="B47" s="11">
        <f>'[1]Pcc'!I50</f>
        <v>4.5</v>
      </c>
      <c r="C47" s="11">
        <v>0</v>
      </c>
      <c r="D47" s="11">
        <f t="shared" si="0"/>
        <v>4.5</v>
      </c>
      <c r="E47" s="11">
        <v>12</v>
      </c>
      <c r="F47" s="11">
        <f t="shared" si="1"/>
        <v>3.96</v>
      </c>
      <c r="G47" s="11">
        <v>0</v>
      </c>
      <c r="H47" s="11">
        <f t="shared" si="7"/>
        <v>3.96</v>
      </c>
      <c r="I47" s="11">
        <v>20</v>
      </c>
      <c r="J47" s="18">
        <f t="shared" si="2"/>
        <v>29.599999999999994</v>
      </c>
      <c r="K47" s="20">
        <f t="shared" si="8"/>
        <v>3.168</v>
      </c>
      <c r="L47" s="21">
        <f t="shared" si="3"/>
        <v>0.13887123287671232</v>
      </c>
      <c r="M47" s="20">
        <f t="shared" si="10"/>
        <v>3.936930016438356</v>
      </c>
      <c r="N47" s="11">
        <v>48</v>
      </c>
      <c r="O47" s="11">
        <v>16</v>
      </c>
      <c r="P47" s="11">
        <f t="shared" si="5"/>
        <v>11.810790049315067</v>
      </c>
      <c r="Q47" s="13">
        <f t="shared" si="6"/>
        <v>0.24605812602739724</v>
      </c>
    </row>
    <row r="48" spans="1:17" ht="12" customHeight="1">
      <c r="A48" s="30">
        <v>2011</v>
      </c>
      <c r="B48" s="31">
        <f>'[1]Pcc'!I51</f>
        <v>4.64228680203046</v>
      </c>
      <c r="C48" s="31">
        <v>0</v>
      </c>
      <c r="D48" s="31">
        <f t="shared" si="0"/>
        <v>4.64228680203046</v>
      </c>
      <c r="E48" s="31">
        <v>12</v>
      </c>
      <c r="F48" s="31">
        <f t="shared" si="1"/>
        <v>4.0852123857868055</v>
      </c>
      <c r="G48" s="31">
        <v>0</v>
      </c>
      <c r="H48" s="15">
        <f t="shared" si="7"/>
        <v>4.0852123857868055</v>
      </c>
      <c r="I48" s="31">
        <v>20</v>
      </c>
      <c r="J48" s="41">
        <f t="shared" si="2"/>
        <v>29.599999999999994</v>
      </c>
      <c r="K48" s="22">
        <f t="shared" si="8"/>
        <v>3.2681699086294445</v>
      </c>
      <c r="L48" s="37">
        <f t="shared" si="3"/>
        <v>0.14326224257005785</v>
      </c>
      <c r="M48" s="42">
        <f t="shared" si="10"/>
        <v>4.061412945739855</v>
      </c>
      <c r="N48" s="15">
        <v>48</v>
      </c>
      <c r="O48" s="15">
        <v>16</v>
      </c>
      <c r="P48" s="31">
        <f t="shared" si="5"/>
        <v>12.184238837219565</v>
      </c>
      <c r="Q48" s="33">
        <f t="shared" si="6"/>
        <v>0.25383830910874094</v>
      </c>
    </row>
    <row r="49" spans="1:17" ht="12" customHeight="1">
      <c r="A49" s="14">
        <v>2012</v>
      </c>
      <c r="B49" s="15">
        <f>'[1]Pcc'!I52</f>
        <v>4.614213197969542</v>
      </c>
      <c r="C49" s="15">
        <v>0</v>
      </c>
      <c r="D49" s="15">
        <f aca="true" t="shared" si="11" ref="D49:D54">+B49-B49*(C49/100)</f>
        <v>4.614213197969542</v>
      </c>
      <c r="E49" s="15">
        <v>12</v>
      </c>
      <c r="F49" s="15">
        <f aca="true" t="shared" si="12" ref="F49:F54">+(D49-D49*(E49)/100)</f>
        <v>4.060507614213197</v>
      </c>
      <c r="G49" s="15">
        <v>0</v>
      </c>
      <c r="H49" s="15">
        <f t="shared" si="7"/>
        <v>4.060507614213197</v>
      </c>
      <c r="I49" s="15">
        <v>20</v>
      </c>
      <c r="J49" s="19">
        <f aca="true" t="shared" si="13" ref="J49:J54">100-(K49/B49*100)</f>
        <v>29.60000000000001</v>
      </c>
      <c r="K49" s="22">
        <f t="shared" si="8"/>
        <v>3.2484060913705575</v>
      </c>
      <c r="L49" s="23">
        <f aca="true" t="shared" si="14" ref="L49:L54">+(K49/365)*16</f>
        <v>0.1423958834573395</v>
      </c>
      <c r="M49" s="22">
        <f t="shared" si="10"/>
        <v>4.036852098073846</v>
      </c>
      <c r="N49" s="15">
        <v>48</v>
      </c>
      <c r="O49" s="15">
        <v>16</v>
      </c>
      <c r="P49" s="15">
        <f aca="true" t="shared" si="15" ref="P49:P54">+Q49*N49</f>
        <v>12.110556294221537</v>
      </c>
      <c r="Q49" s="17">
        <f aca="true" t="shared" si="16" ref="Q49:Q54">+M49/O49</f>
        <v>0.25230325612961535</v>
      </c>
    </row>
    <row r="50" spans="1:17" ht="12" customHeight="1">
      <c r="A50" s="14">
        <v>2013</v>
      </c>
      <c r="B50" s="15">
        <f>'[1]Pcc'!I53</f>
        <v>4.614213197969542</v>
      </c>
      <c r="C50" s="15">
        <v>0</v>
      </c>
      <c r="D50" s="15">
        <f t="shared" si="11"/>
        <v>4.614213197969542</v>
      </c>
      <c r="E50" s="15">
        <v>12</v>
      </c>
      <c r="F50" s="15">
        <f t="shared" si="12"/>
        <v>4.060507614213197</v>
      </c>
      <c r="G50" s="15">
        <v>0</v>
      </c>
      <c r="H50" s="15">
        <f t="shared" si="7"/>
        <v>4.060507614213197</v>
      </c>
      <c r="I50" s="15">
        <v>20</v>
      </c>
      <c r="J50" s="19">
        <f t="shared" si="13"/>
        <v>29.60000000000001</v>
      </c>
      <c r="K50" s="22">
        <f t="shared" si="8"/>
        <v>3.2484060913705575</v>
      </c>
      <c r="L50" s="23">
        <f t="shared" si="14"/>
        <v>0.1423958834573395</v>
      </c>
      <c r="M50" s="22">
        <f t="shared" si="10"/>
        <v>4.036852098073846</v>
      </c>
      <c r="N50" s="15">
        <v>48</v>
      </c>
      <c r="O50" s="15">
        <v>16</v>
      </c>
      <c r="P50" s="15">
        <f t="shared" si="15"/>
        <v>12.110556294221537</v>
      </c>
      <c r="Q50" s="17">
        <f t="shared" si="16"/>
        <v>0.25230325612961535</v>
      </c>
    </row>
    <row r="51" spans="1:17" ht="12" customHeight="1">
      <c r="A51" s="14">
        <v>2014</v>
      </c>
      <c r="B51" s="15">
        <f>'[1]Pcc'!I54</f>
        <v>4.6</v>
      </c>
      <c r="C51" s="15">
        <v>0</v>
      </c>
      <c r="D51" s="15">
        <f t="shared" si="11"/>
        <v>4.6</v>
      </c>
      <c r="E51" s="15">
        <v>12</v>
      </c>
      <c r="F51" s="15">
        <f t="shared" si="12"/>
        <v>4.048</v>
      </c>
      <c r="G51" s="15">
        <v>0</v>
      </c>
      <c r="H51" s="15">
        <f t="shared" si="7"/>
        <v>4.048</v>
      </c>
      <c r="I51" s="15">
        <v>20</v>
      </c>
      <c r="J51" s="19">
        <f t="shared" si="13"/>
        <v>29.599999999999994</v>
      </c>
      <c r="K51" s="22">
        <f t="shared" si="8"/>
        <v>3.2384</v>
      </c>
      <c r="L51" s="23">
        <f t="shared" si="14"/>
        <v>0.1419572602739726</v>
      </c>
      <c r="M51" s="22">
        <f t="shared" si="10"/>
        <v>4.024417350136986</v>
      </c>
      <c r="N51" s="15">
        <v>48</v>
      </c>
      <c r="O51" s="15">
        <v>16</v>
      </c>
      <c r="P51" s="15">
        <f t="shared" si="15"/>
        <v>12.073252050410957</v>
      </c>
      <c r="Q51" s="17">
        <f t="shared" si="16"/>
        <v>0.2515260843835616</v>
      </c>
    </row>
    <row r="52" spans="1:17" ht="12" customHeight="1">
      <c r="A52" s="30">
        <v>2015</v>
      </c>
      <c r="B52" s="31">
        <f>'[1]Pcc'!I55</f>
        <v>4.6</v>
      </c>
      <c r="C52" s="31">
        <v>0</v>
      </c>
      <c r="D52" s="31">
        <f t="shared" si="11"/>
        <v>4.6</v>
      </c>
      <c r="E52" s="31">
        <v>12</v>
      </c>
      <c r="F52" s="31">
        <f t="shared" si="12"/>
        <v>4.048</v>
      </c>
      <c r="G52" s="31">
        <v>0</v>
      </c>
      <c r="H52" s="31">
        <f t="shared" si="7"/>
        <v>4.048</v>
      </c>
      <c r="I52" s="31">
        <v>20</v>
      </c>
      <c r="J52" s="41">
        <f t="shared" si="13"/>
        <v>29.599999999999994</v>
      </c>
      <c r="K52" s="42">
        <f t="shared" si="8"/>
        <v>3.2384</v>
      </c>
      <c r="L52" s="37">
        <f t="shared" si="14"/>
        <v>0.1419572602739726</v>
      </c>
      <c r="M52" s="42">
        <f>+L52*28.3495</f>
        <v>4.024417350136986</v>
      </c>
      <c r="N52" s="31">
        <v>48</v>
      </c>
      <c r="O52" s="31">
        <v>16</v>
      </c>
      <c r="P52" s="31">
        <f t="shared" si="15"/>
        <v>12.073252050410957</v>
      </c>
      <c r="Q52" s="33">
        <f t="shared" si="16"/>
        <v>0.2515260843835616</v>
      </c>
    </row>
    <row r="53" spans="1:17" ht="12" customHeight="1">
      <c r="A53" s="53">
        <v>2016</v>
      </c>
      <c r="B53" s="54">
        <f>'[1]Pcc'!I56</f>
        <v>4.7</v>
      </c>
      <c r="C53" s="54">
        <v>0</v>
      </c>
      <c r="D53" s="54">
        <f t="shared" si="11"/>
        <v>4.7</v>
      </c>
      <c r="E53" s="54">
        <v>12</v>
      </c>
      <c r="F53" s="54">
        <f t="shared" si="12"/>
        <v>4.136</v>
      </c>
      <c r="G53" s="54">
        <v>0</v>
      </c>
      <c r="H53" s="54">
        <f t="shared" si="7"/>
        <v>4.136</v>
      </c>
      <c r="I53" s="54">
        <v>20</v>
      </c>
      <c r="J53" s="64">
        <f t="shared" si="13"/>
        <v>29.60000000000001</v>
      </c>
      <c r="K53" s="65">
        <f t="shared" si="8"/>
        <v>3.3088</v>
      </c>
      <c r="L53" s="66">
        <f t="shared" si="14"/>
        <v>0.1450432876712329</v>
      </c>
      <c r="M53" s="65">
        <f>+L53*28.3495</f>
        <v>4.111904683835617</v>
      </c>
      <c r="N53" s="54">
        <v>48</v>
      </c>
      <c r="O53" s="54">
        <v>16</v>
      </c>
      <c r="P53" s="54">
        <f t="shared" si="15"/>
        <v>12.33571405150685</v>
      </c>
      <c r="Q53" s="56">
        <f t="shared" si="16"/>
        <v>0.25699404273972604</v>
      </c>
    </row>
    <row r="54" spans="1:17" ht="12" customHeight="1">
      <c r="A54" s="53">
        <v>2017</v>
      </c>
      <c r="B54" s="54">
        <f>'[1]Pcc'!I57</f>
        <v>4.8</v>
      </c>
      <c r="C54" s="54">
        <v>0</v>
      </c>
      <c r="D54" s="54">
        <f t="shared" si="11"/>
        <v>4.8</v>
      </c>
      <c r="E54" s="54">
        <v>12</v>
      </c>
      <c r="F54" s="54">
        <f t="shared" si="12"/>
        <v>4.224</v>
      </c>
      <c r="G54" s="54">
        <v>0</v>
      </c>
      <c r="H54" s="54">
        <f t="shared" si="7"/>
        <v>4.224</v>
      </c>
      <c r="I54" s="54">
        <v>20</v>
      </c>
      <c r="J54" s="64">
        <f t="shared" si="13"/>
        <v>29.599999999999994</v>
      </c>
      <c r="K54" s="65">
        <f t="shared" si="8"/>
        <v>3.3792</v>
      </c>
      <c r="L54" s="66">
        <f t="shared" si="14"/>
        <v>0.14812931506849314</v>
      </c>
      <c r="M54" s="65">
        <f>+L54*28.3495</f>
        <v>4.1993920175342465</v>
      </c>
      <c r="N54" s="54">
        <v>48</v>
      </c>
      <c r="O54" s="54">
        <v>16</v>
      </c>
      <c r="P54" s="54">
        <f t="shared" si="15"/>
        <v>12.598176052602739</v>
      </c>
      <c r="Q54" s="56">
        <f t="shared" si="16"/>
        <v>0.2624620010958904</v>
      </c>
    </row>
    <row r="55" spans="1:17" ht="12" customHeight="1">
      <c r="A55" s="74">
        <v>2018</v>
      </c>
      <c r="B55" s="75">
        <f>'[1]Pcc'!I58</f>
        <v>4.8</v>
      </c>
      <c r="C55" s="75">
        <v>0</v>
      </c>
      <c r="D55" s="75">
        <f>+B55-B55*(C55/100)</f>
        <v>4.8</v>
      </c>
      <c r="E55" s="75">
        <v>12</v>
      </c>
      <c r="F55" s="75">
        <f>+(D55-D55*(E55)/100)</f>
        <v>4.224</v>
      </c>
      <c r="G55" s="75">
        <v>0</v>
      </c>
      <c r="H55" s="75">
        <f>F55-(F55*G55/100)</f>
        <v>4.224</v>
      </c>
      <c r="I55" s="75">
        <v>20</v>
      </c>
      <c r="J55" s="80">
        <f>100-(K55/B55*100)</f>
        <v>29.599999999999994</v>
      </c>
      <c r="K55" s="81">
        <f>+H55-H55*I55/100</f>
        <v>3.3792</v>
      </c>
      <c r="L55" s="82">
        <f>+(K55/365)*16</f>
        <v>0.14812931506849314</v>
      </c>
      <c r="M55" s="81">
        <f>+L55*28.3495</f>
        <v>4.1993920175342465</v>
      </c>
      <c r="N55" s="75">
        <v>48</v>
      </c>
      <c r="O55" s="75">
        <v>16</v>
      </c>
      <c r="P55" s="75">
        <f>+Q55*N55</f>
        <v>12.598176052602739</v>
      </c>
      <c r="Q55" s="77">
        <f>+M55/O55</f>
        <v>0.2624620010958904</v>
      </c>
    </row>
    <row r="56" spans="1:17" ht="12" customHeight="1" thickBot="1">
      <c r="A56" s="57">
        <v>2019</v>
      </c>
      <c r="B56" s="58">
        <f>'[1]Pcc'!I59</f>
        <v>5</v>
      </c>
      <c r="C56" s="58">
        <v>0</v>
      </c>
      <c r="D56" s="58">
        <f>+B56-B56*(C56/100)</f>
        <v>5</v>
      </c>
      <c r="E56" s="58">
        <v>12</v>
      </c>
      <c r="F56" s="58">
        <f>+(D56-D56*(E56)/100)</f>
        <v>4.4</v>
      </c>
      <c r="G56" s="58">
        <v>0</v>
      </c>
      <c r="H56" s="58">
        <f>F56-(F56*G56/100)</f>
        <v>4.4</v>
      </c>
      <c r="I56" s="58">
        <v>20</v>
      </c>
      <c r="J56" s="67">
        <f>100-(K56/B56*100)</f>
        <v>29.599999999999994</v>
      </c>
      <c r="K56" s="68">
        <f>+H56-H56*I56/100</f>
        <v>3.5200000000000005</v>
      </c>
      <c r="L56" s="69">
        <f>+(K56/365)*16</f>
        <v>0.1543013698630137</v>
      </c>
      <c r="M56" s="68">
        <f>+L56*28.3495</f>
        <v>4.374366684931507</v>
      </c>
      <c r="N56" s="58">
        <v>48</v>
      </c>
      <c r="O56" s="58">
        <v>16</v>
      </c>
      <c r="P56" s="58">
        <f>+Q56*N56</f>
        <v>13.123100054794522</v>
      </c>
      <c r="Q56" s="60">
        <f>+M56/O56</f>
        <v>0.2733979178082192</v>
      </c>
    </row>
    <row r="57" spans="1:17" s="8" customFormat="1" ht="12" customHeight="1" thickTop="1">
      <c r="A57" s="121" t="s">
        <v>62</v>
      </c>
      <c r="B57" s="141"/>
      <c r="C57" s="141"/>
      <c r="D57" s="141"/>
      <c r="E57" s="141"/>
      <c r="F57" s="141"/>
      <c r="G57" s="141"/>
      <c r="H57" s="141"/>
      <c r="I57" s="141"/>
      <c r="J57" s="141"/>
      <c r="K57" s="141"/>
      <c r="L57" s="141"/>
      <c r="M57" s="141"/>
      <c r="N57" s="141"/>
      <c r="O57" s="141"/>
      <c r="P57" s="141"/>
      <c r="Q57" s="142"/>
    </row>
    <row r="58" spans="1:17" s="8" customFormat="1" ht="12" customHeight="1">
      <c r="A58" s="110"/>
      <c r="B58" s="111"/>
      <c r="C58" s="111"/>
      <c r="D58" s="111"/>
      <c r="E58" s="111"/>
      <c r="F58" s="111"/>
      <c r="G58" s="111"/>
      <c r="H58" s="111"/>
      <c r="I58" s="111"/>
      <c r="J58" s="111"/>
      <c r="K58" s="111"/>
      <c r="L58" s="111"/>
      <c r="M58" s="111"/>
      <c r="N58" s="111"/>
      <c r="O58" s="111"/>
      <c r="P58" s="111"/>
      <c r="Q58" s="112"/>
    </row>
    <row r="59" spans="1:17" s="8" customFormat="1" ht="12" customHeight="1">
      <c r="A59" s="110"/>
      <c r="B59" s="111"/>
      <c r="C59" s="111"/>
      <c r="D59" s="111"/>
      <c r="E59" s="111"/>
      <c r="F59" s="111"/>
      <c r="G59" s="111"/>
      <c r="H59" s="111"/>
      <c r="I59" s="111"/>
      <c r="J59" s="111"/>
      <c r="K59" s="111"/>
      <c r="L59" s="111"/>
      <c r="M59" s="111"/>
      <c r="N59" s="111"/>
      <c r="O59" s="111"/>
      <c r="P59" s="111"/>
      <c r="Q59" s="112"/>
    </row>
    <row r="60" spans="1:17" s="8" customFormat="1" ht="12" customHeight="1">
      <c r="A60" s="131"/>
      <c r="B60" s="132"/>
      <c r="C60" s="132"/>
      <c r="D60" s="132"/>
      <c r="E60" s="132"/>
      <c r="F60" s="132"/>
      <c r="G60" s="132"/>
      <c r="H60" s="132"/>
      <c r="I60" s="132"/>
      <c r="J60" s="132"/>
      <c r="K60" s="132"/>
      <c r="L60" s="132"/>
      <c r="M60" s="132"/>
      <c r="N60" s="132"/>
      <c r="O60" s="132"/>
      <c r="P60" s="132"/>
      <c r="Q60" s="133"/>
    </row>
    <row r="61" spans="1:17" s="8" customFormat="1" ht="12" customHeight="1">
      <c r="A61" s="95" t="s">
        <v>67</v>
      </c>
      <c r="B61" s="96"/>
      <c r="C61" s="96"/>
      <c r="D61" s="96"/>
      <c r="E61" s="96"/>
      <c r="F61" s="96"/>
      <c r="G61" s="96"/>
      <c r="H61" s="96"/>
      <c r="I61" s="96"/>
      <c r="J61" s="96"/>
      <c r="K61" s="96"/>
      <c r="L61" s="96"/>
      <c r="M61" s="96"/>
      <c r="N61" s="96"/>
      <c r="O61" s="96"/>
      <c r="P61" s="96"/>
      <c r="Q61" s="97"/>
    </row>
    <row r="62" spans="1:17" s="8" customFormat="1" ht="12" customHeight="1">
      <c r="A62" s="95"/>
      <c r="B62" s="96"/>
      <c r="C62" s="96"/>
      <c r="D62" s="96"/>
      <c r="E62" s="96"/>
      <c r="F62" s="96"/>
      <c r="G62" s="96"/>
      <c r="H62" s="96"/>
      <c r="I62" s="96"/>
      <c r="J62" s="96"/>
      <c r="K62" s="96"/>
      <c r="L62" s="96"/>
      <c r="M62" s="96"/>
      <c r="N62" s="96"/>
      <c r="O62" s="96"/>
      <c r="P62" s="96"/>
      <c r="Q62" s="97"/>
    </row>
  </sheetData>
  <sheetProtection/>
  <mergeCells count="20">
    <mergeCell ref="N2:N5"/>
    <mergeCell ref="A61:Q62"/>
    <mergeCell ref="A57:Q59"/>
    <mergeCell ref="A60:Q60"/>
    <mergeCell ref="J2:J5"/>
    <mergeCell ref="E2:E5"/>
    <mergeCell ref="I3:I5"/>
    <mergeCell ref="K2:M5"/>
    <mergeCell ref="A2:A5"/>
    <mergeCell ref="H3:H5"/>
    <mergeCell ref="F2:F5"/>
    <mergeCell ref="A1:Q1"/>
    <mergeCell ref="D2:D5"/>
    <mergeCell ref="G3:G5"/>
    <mergeCell ref="Q2:Q5"/>
    <mergeCell ref="P2:P5"/>
    <mergeCell ref="G2:I2"/>
    <mergeCell ref="O2:O5"/>
    <mergeCell ref="B2:B5"/>
    <mergeCell ref="C2:C5"/>
  </mergeCells>
  <printOptions horizontalCentered="1"/>
  <pageMargins left="0.5" right="0.5" top="0.61" bottom="0.56" header="0.5" footer="0.5"/>
  <pageSetup fitToHeight="1" fitToWidth="1" horizontalDpi="600" verticalDpi="600" orientation="landscape" scale="80" r:id="rId1"/>
</worksheet>
</file>

<file path=xl/worksheets/sheet11.xml><?xml version="1.0" encoding="utf-8"?>
<worksheet xmlns="http://schemas.openxmlformats.org/spreadsheetml/2006/main" xmlns:r="http://schemas.openxmlformats.org/officeDocument/2006/relationships">
  <sheetPr>
    <pageSetUpPr fitToPage="1"/>
  </sheetPr>
  <dimension ref="A1:AB63"/>
  <sheetViews>
    <sheetView zoomScalePageLayoutView="0" workbookViewId="0" topLeftCell="A1">
      <pane ySplit="6" topLeftCell="A7" activePane="bottomLeft" state="frozen"/>
      <selection pane="topLeft" activeCell="A1" sqref="A1"/>
      <selection pane="bottomLeft" activeCell="A1" sqref="A1:K1"/>
    </sheetView>
  </sheetViews>
  <sheetFormatPr defaultColWidth="10.7109375" defaultRowHeight="12" customHeight="1"/>
  <cols>
    <col min="1" max="16384" width="10.7109375" style="1" customWidth="1"/>
  </cols>
  <sheetData>
    <row r="1" spans="1:11" ht="12" customHeight="1" thickBot="1">
      <c r="A1" s="113" t="s">
        <v>53</v>
      </c>
      <c r="B1" s="113"/>
      <c r="C1" s="113"/>
      <c r="D1" s="113"/>
      <c r="E1" s="113"/>
      <c r="F1" s="113"/>
      <c r="G1" s="113"/>
      <c r="H1" s="113"/>
      <c r="I1" s="113"/>
      <c r="J1" s="113"/>
      <c r="K1" s="113"/>
    </row>
    <row r="2" spans="1:11" ht="12" customHeight="1" thickTop="1">
      <c r="A2" s="98" t="s">
        <v>0</v>
      </c>
      <c r="B2" s="93" t="s">
        <v>3</v>
      </c>
      <c r="C2" s="93" t="s">
        <v>28</v>
      </c>
      <c r="D2" s="93" t="s">
        <v>6</v>
      </c>
      <c r="E2" s="137" t="s">
        <v>58</v>
      </c>
      <c r="F2" s="93" t="s">
        <v>8</v>
      </c>
      <c r="G2" s="92" t="s">
        <v>24</v>
      </c>
      <c r="H2" s="100"/>
      <c r="I2" s="100"/>
      <c r="J2" s="92" t="s">
        <v>29</v>
      </c>
      <c r="K2" s="93" t="s">
        <v>32</v>
      </c>
    </row>
    <row r="3" spans="1:11" ht="12" customHeight="1">
      <c r="A3" s="98"/>
      <c r="B3" s="93"/>
      <c r="C3" s="93"/>
      <c r="D3" s="93"/>
      <c r="E3" s="105"/>
      <c r="F3" s="93"/>
      <c r="G3" s="93"/>
      <c r="H3" s="100"/>
      <c r="I3" s="100"/>
      <c r="J3" s="93"/>
      <c r="K3" s="93"/>
    </row>
    <row r="4" spans="1:11" ht="12" customHeight="1">
      <c r="A4" s="98"/>
      <c r="B4" s="93"/>
      <c r="C4" s="93"/>
      <c r="D4" s="93"/>
      <c r="E4" s="105"/>
      <c r="F4" s="93"/>
      <c r="G4" s="93"/>
      <c r="H4" s="100"/>
      <c r="I4" s="100"/>
      <c r="J4" s="93"/>
      <c r="K4" s="93"/>
    </row>
    <row r="5" spans="1:11" ht="12" customHeight="1">
      <c r="A5" s="99"/>
      <c r="B5" s="94"/>
      <c r="C5" s="94"/>
      <c r="D5" s="94"/>
      <c r="E5" s="106"/>
      <c r="F5" s="94"/>
      <c r="G5" s="94"/>
      <c r="H5" s="101"/>
      <c r="I5" s="101"/>
      <c r="J5" s="94"/>
      <c r="K5" s="94"/>
    </row>
    <row r="6" spans="1:28" ht="12" customHeight="1">
      <c r="A6" s="28"/>
      <c r="B6" s="48" t="s">
        <v>34</v>
      </c>
      <c r="C6" s="48" t="s">
        <v>34</v>
      </c>
      <c r="D6" s="48" t="s">
        <v>34</v>
      </c>
      <c r="E6" s="51" t="s">
        <v>34</v>
      </c>
      <c r="F6" s="48" t="s">
        <v>35</v>
      </c>
      <c r="G6" s="48" t="s">
        <v>34</v>
      </c>
      <c r="H6" s="48" t="s">
        <v>36</v>
      </c>
      <c r="I6" s="48" t="s">
        <v>37</v>
      </c>
      <c r="J6" s="48" t="s">
        <v>38</v>
      </c>
      <c r="K6" s="48" t="s">
        <v>40</v>
      </c>
      <c r="L6" s="27"/>
      <c r="M6" s="27"/>
      <c r="N6" s="27"/>
      <c r="O6" s="27"/>
      <c r="P6" s="27"/>
      <c r="Q6" s="27"/>
      <c r="R6" s="27"/>
      <c r="S6" s="27"/>
      <c r="T6" s="27"/>
      <c r="U6" s="27"/>
      <c r="V6" s="27"/>
      <c r="W6" s="27"/>
      <c r="X6" s="27"/>
      <c r="Y6" s="27"/>
      <c r="Z6" s="27"/>
      <c r="AA6" s="27"/>
      <c r="AB6" s="27"/>
    </row>
    <row r="7" spans="1:28" ht="12" customHeight="1">
      <c r="A7" s="10">
        <v>1970</v>
      </c>
      <c r="B7" s="11">
        <f>SUM('Corn flour and meal:Corn starch'!B7)</f>
        <v>11.1</v>
      </c>
      <c r="C7" s="11">
        <f>SUM('Corn flour and meal:Corn starch'!D7)</f>
        <v>11.1</v>
      </c>
      <c r="D7" s="11">
        <f>SUM('Corn flour and meal:Corn starch'!F7)</f>
        <v>9.768</v>
      </c>
      <c r="E7" s="11">
        <f>SUM('Corn flour and meal:Corn starch'!H7)</f>
        <v>9.768</v>
      </c>
      <c r="F7" s="11">
        <f aca="true" t="shared" si="0" ref="F7:F48">100-(G7/B7*100)</f>
        <v>29.599999999999994</v>
      </c>
      <c r="G7" s="11">
        <f>SUM('Corn flour and meal:Corn starch'!K7)</f>
        <v>7.8144</v>
      </c>
      <c r="H7" s="11">
        <f>SUM('Corn flour and meal:Corn starch'!L7)</f>
        <v>0.3425490410958904</v>
      </c>
      <c r="I7" s="11">
        <f>SUM('Corn flour and meal:Corn starch'!M7)</f>
        <v>9.711094040547945</v>
      </c>
      <c r="J7" s="11">
        <f>SUM('Corn flour and meal:Corn starch'!P7)</f>
        <v>34.441195985022205</v>
      </c>
      <c r="K7" s="13">
        <f>SUM('Corn flour and meal:Corn starch'!Q7)</f>
        <v>0.5490796039783008</v>
      </c>
      <c r="L7" s="7"/>
      <c r="M7" s="7"/>
      <c r="N7" s="7"/>
      <c r="O7" s="7"/>
      <c r="P7" s="7"/>
      <c r="Q7" s="7"/>
      <c r="R7" s="7"/>
      <c r="S7" s="7"/>
      <c r="T7" s="7"/>
      <c r="U7" s="7"/>
      <c r="V7" s="7"/>
      <c r="W7" s="7"/>
      <c r="X7" s="7"/>
      <c r="Y7" s="7"/>
      <c r="Z7" s="7"/>
      <c r="AA7" s="7"/>
      <c r="AB7" s="7"/>
    </row>
    <row r="8" spans="1:28" ht="12" customHeight="1">
      <c r="A8" s="14">
        <v>1971</v>
      </c>
      <c r="B8" s="15">
        <f>SUM('Corn flour and meal:Corn starch'!B8)</f>
        <v>10.4</v>
      </c>
      <c r="C8" s="15">
        <f>SUM('Corn flour and meal:Corn starch'!D8)</f>
        <v>10.4</v>
      </c>
      <c r="D8" s="15">
        <f>SUM('Corn flour and meal:Corn starch'!F8)</f>
        <v>9.152000000000001</v>
      </c>
      <c r="E8" s="15">
        <f>SUM('Corn flour and meal:Corn starch'!H8)</f>
        <v>9.152000000000001</v>
      </c>
      <c r="F8" s="15">
        <f t="shared" si="0"/>
        <v>29.60000000000001</v>
      </c>
      <c r="G8" s="15">
        <f>SUM('Corn flour and meal:Corn starch'!K8)</f>
        <v>7.3216</v>
      </c>
      <c r="H8" s="15">
        <f>SUM('Corn flour and meal:Corn starch'!L8)</f>
        <v>0.3209468493150685</v>
      </c>
      <c r="I8" s="15">
        <f>SUM('Corn flour and meal:Corn starch'!M8)</f>
        <v>9.098682704657534</v>
      </c>
      <c r="J8" s="15">
        <f>SUM('Corn flour and meal:Corn starch'!P8)</f>
        <v>32.18925706051969</v>
      </c>
      <c r="K8" s="17">
        <f>SUM('Corn flour and meal:Corn starch'!Q8)</f>
        <v>0.5166270374610311</v>
      </c>
      <c r="L8" s="7"/>
      <c r="M8" s="7"/>
      <c r="N8" s="7"/>
      <c r="O8" s="7"/>
      <c r="P8" s="7"/>
      <c r="Q8" s="7"/>
      <c r="R8" s="7"/>
      <c r="S8" s="7"/>
      <c r="T8" s="7"/>
      <c r="U8" s="7"/>
      <c r="V8" s="7"/>
      <c r="W8" s="7"/>
      <c r="X8" s="7"/>
      <c r="Y8" s="7"/>
      <c r="Z8" s="7"/>
      <c r="AA8" s="7"/>
      <c r="AB8" s="7"/>
    </row>
    <row r="9" spans="1:28" ht="12" customHeight="1">
      <c r="A9" s="14">
        <v>1972</v>
      </c>
      <c r="B9" s="15">
        <f>SUM('Corn flour and meal:Corn starch'!B9)</f>
        <v>9.700000000000001</v>
      </c>
      <c r="C9" s="15">
        <f>SUM('Corn flour and meal:Corn starch'!D9)</f>
        <v>9.700000000000001</v>
      </c>
      <c r="D9" s="15">
        <f>SUM('Corn flour and meal:Corn starch'!F9)</f>
        <v>8.536000000000001</v>
      </c>
      <c r="E9" s="15">
        <f>SUM('Corn flour and meal:Corn starch'!H9)</f>
        <v>8.536000000000001</v>
      </c>
      <c r="F9" s="15">
        <f t="shared" si="0"/>
        <v>29.599999999999994</v>
      </c>
      <c r="G9" s="15">
        <f>SUM('Corn flour and meal:Corn starch'!K9)</f>
        <v>6.828800000000001</v>
      </c>
      <c r="H9" s="15">
        <f>SUM('Corn flour and meal:Corn starch'!L9)</f>
        <v>0.2993446575342466</v>
      </c>
      <c r="I9" s="15">
        <f>SUM('Corn flour and meal:Corn starch'!M9)</f>
        <v>8.486271368767124</v>
      </c>
      <c r="J9" s="15">
        <f>SUM('Corn flour and meal:Corn starch'!P9)</f>
        <v>29.94664014821184</v>
      </c>
      <c r="K9" s="17">
        <f>SUM('Corn flour and meal:Corn starch'!Q9)</f>
        <v>0.4829531377952621</v>
      </c>
      <c r="L9" s="7"/>
      <c r="M9" s="7"/>
      <c r="N9" s="7"/>
      <c r="O9" s="7"/>
      <c r="P9" s="7"/>
      <c r="Q9" s="7"/>
      <c r="R9" s="7"/>
      <c r="S9" s="7"/>
      <c r="T9" s="7"/>
      <c r="U9" s="7"/>
      <c r="V9" s="7"/>
      <c r="W9" s="7"/>
      <c r="X9" s="7"/>
      <c r="Y9" s="7"/>
      <c r="Z9" s="7"/>
      <c r="AA9" s="7"/>
      <c r="AB9" s="7"/>
    </row>
    <row r="10" spans="1:28" ht="12" customHeight="1">
      <c r="A10" s="14">
        <v>1973</v>
      </c>
      <c r="B10" s="15">
        <f>SUM('Corn flour and meal:Corn starch'!B10)</f>
        <v>9.8</v>
      </c>
      <c r="C10" s="15">
        <f>SUM('Corn flour and meal:Corn starch'!D10)</f>
        <v>9.8</v>
      </c>
      <c r="D10" s="15">
        <f>SUM('Corn flour and meal:Corn starch'!F10)</f>
        <v>8.624</v>
      </c>
      <c r="E10" s="15">
        <f>SUM('Corn flour and meal:Corn starch'!H10)</f>
        <v>8.624</v>
      </c>
      <c r="F10" s="15">
        <f t="shared" si="0"/>
        <v>29.60000000000001</v>
      </c>
      <c r="G10" s="15">
        <f>SUM('Corn flour and meal:Corn starch'!K10)</f>
        <v>6.8992</v>
      </c>
      <c r="H10" s="15">
        <f>SUM('Corn flour and meal:Corn starch'!L10)</f>
        <v>0.3024306849315068</v>
      </c>
      <c r="I10" s="15">
        <f>SUM('Corn flour and meal:Corn starch'!M10)</f>
        <v>8.573758702465753</v>
      </c>
      <c r="J10" s="15">
        <f>SUM('Corn flour and meal:Corn starch'!P10)</f>
        <v>30.223085167599734</v>
      </c>
      <c r="K10" s="17">
        <f>SUM('Corn flour and meal:Corn starch'!Q10)</f>
        <v>0.4865890964286773</v>
      </c>
      <c r="L10" s="7"/>
      <c r="M10" s="7"/>
      <c r="N10" s="7"/>
      <c r="O10" s="7"/>
      <c r="P10" s="7"/>
      <c r="Q10" s="7"/>
      <c r="R10" s="7"/>
      <c r="S10" s="7"/>
      <c r="T10" s="7"/>
      <c r="U10" s="7"/>
      <c r="V10" s="7"/>
      <c r="W10" s="7"/>
      <c r="X10" s="7"/>
      <c r="Y10" s="7"/>
      <c r="Z10" s="7"/>
      <c r="AA10" s="7"/>
      <c r="AB10" s="7"/>
    </row>
    <row r="11" spans="1:28" ht="12" customHeight="1">
      <c r="A11" s="14">
        <v>1974</v>
      </c>
      <c r="B11" s="15">
        <f>SUM('Corn flour and meal:Corn starch'!B11)</f>
        <v>10.2</v>
      </c>
      <c r="C11" s="15">
        <f>SUM('Corn flour and meal:Corn starch'!D11)</f>
        <v>10.2</v>
      </c>
      <c r="D11" s="15">
        <f>SUM('Corn flour and meal:Corn starch'!F11)</f>
        <v>8.976</v>
      </c>
      <c r="E11" s="15">
        <f>SUM('Corn flour and meal:Corn starch'!H11)</f>
        <v>8.976</v>
      </c>
      <c r="F11" s="15">
        <f t="shared" si="0"/>
        <v>29.60000000000001</v>
      </c>
      <c r="G11" s="15">
        <f>SUM('Corn flour and meal:Corn starch'!K11)</f>
        <v>7.1808</v>
      </c>
      <c r="H11" s="15">
        <f>SUM('Corn flour and meal:Corn starch'!L11)</f>
        <v>0.3147747945205479</v>
      </c>
      <c r="I11" s="15">
        <f>SUM('Corn flour and meal:Corn starch'!M11)</f>
        <v>8.923708037260273</v>
      </c>
      <c r="J11" s="15">
        <f>SUM('Corn flour and meal:Corn starch'!P11)</f>
        <v>31.46131757884775</v>
      </c>
      <c r="K11" s="17">
        <f>SUM('Corn flour and meal:Corn starch'!Q11)</f>
        <v>0.5045694882653865</v>
      </c>
      <c r="L11" s="7"/>
      <c r="M11" s="7"/>
      <c r="N11" s="7"/>
      <c r="O11" s="7"/>
      <c r="P11" s="7"/>
      <c r="Q11" s="7"/>
      <c r="R11" s="7"/>
      <c r="S11" s="7"/>
      <c r="T11" s="7"/>
      <c r="U11" s="7"/>
      <c r="V11" s="7"/>
      <c r="W11" s="7"/>
      <c r="X11" s="7"/>
      <c r="Y11" s="7"/>
      <c r="Z11" s="7"/>
      <c r="AA11" s="7"/>
      <c r="AB11" s="7"/>
    </row>
    <row r="12" spans="1:28" ht="12" customHeight="1">
      <c r="A12" s="14">
        <v>1975</v>
      </c>
      <c r="B12" s="15">
        <f>SUM('Corn flour and meal:Corn starch'!B12)</f>
        <v>10.799999999999999</v>
      </c>
      <c r="C12" s="15">
        <f>SUM('Corn flour and meal:Corn starch'!D12)</f>
        <v>10.799999999999999</v>
      </c>
      <c r="D12" s="15">
        <f>SUM('Corn flour and meal:Corn starch'!F12)</f>
        <v>9.504000000000001</v>
      </c>
      <c r="E12" s="15">
        <f>SUM('Corn flour and meal:Corn starch'!H12)</f>
        <v>9.504000000000001</v>
      </c>
      <c r="F12" s="15">
        <f t="shared" si="0"/>
        <v>29.59999999999998</v>
      </c>
      <c r="G12" s="15">
        <f>SUM('Corn flour and meal:Corn starch'!K12)</f>
        <v>7.603200000000001</v>
      </c>
      <c r="H12" s="15">
        <f>SUM('Corn flour and meal:Corn starch'!L12)</f>
        <v>0.3332909589041096</v>
      </c>
      <c r="I12" s="15">
        <f>SUM('Corn flour and meal:Corn starch'!M12)</f>
        <v>9.448632039452056</v>
      </c>
      <c r="J12" s="15">
        <f>SUM('Corn flour and meal:Corn starch'!P12)</f>
        <v>33.394214374762676</v>
      </c>
      <c r="K12" s="17">
        <f>SUM('Corn flour and meal:Corn starch'!Q12)</f>
        <v>0.532037021523475</v>
      </c>
      <c r="L12" s="7"/>
      <c r="M12" s="7"/>
      <c r="N12" s="7"/>
      <c r="O12" s="7"/>
      <c r="P12" s="7"/>
      <c r="Q12" s="7"/>
      <c r="R12" s="7"/>
      <c r="S12" s="7"/>
      <c r="T12" s="7"/>
      <c r="U12" s="7"/>
      <c r="V12" s="7"/>
      <c r="W12" s="7"/>
      <c r="X12" s="7"/>
      <c r="Y12" s="7"/>
      <c r="Z12" s="7"/>
      <c r="AA12" s="7"/>
      <c r="AB12" s="7"/>
    </row>
    <row r="13" spans="1:28" ht="12" customHeight="1">
      <c r="A13" s="10">
        <v>1976</v>
      </c>
      <c r="B13" s="11">
        <f>SUM('Corn flour and meal:Corn starch'!B13)</f>
        <v>11</v>
      </c>
      <c r="C13" s="11">
        <f>SUM('Corn flour and meal:Corn starch'!D13)</f>
        <v>11</v>
      </c>
      <c r="D13" s="11">
        <f>SUM('Corn flour and meal:Corn starch'!F13)</f>
        <v>9.68</v>
      </c>
      <c r="E13" s="11">
        <f>SUM('Corn flour and meal:Corn starch'!H13)</f>
        <v>9.68</v>
      </c>
      <c r="F13" s="11">
        <f t="shared" si="0"/>
        <v>29.60000000000001</v>
      </c>
      <c r="G13" s="11">
        <f>SUM('Corn flour and meal:Corn starch'!K13)</f>
        <v>7.744</v>
      </c>
      <c r="H13" s="11">
        <f>SUM('Corn flour and meal:Corn starch'!L13)</f>
        <v>0.33946301369863013</v>
      </c>
      <c r="I13" s="11">
        <f>SUM('Corn flour and meal:Corn starch'!M13)</f>
        <v>9.623606706849316</v>
      </c>
      <c r="J13" s="11">
        <f>SUM('Corn flour and meal:Corn starch'!P13)</f>
        <v>33.989701522738166</v>
      </c>
      <c r="K13" s="13">
        <f>SUM('Corn flour and meal:Corn starch'!Q13)</f>
        <v>0.5406580134160716</v>
      </c>
      <c r="L13" s="7"/>
      <c r="M13" s="7"/>
      <c r="N13" s="7"/>
      <c r="O13" s="7"/>
      <c r="P13" s="7"/>
      <c r="Q13" s="7"/>
      <c r="R13" s="7"/>
      <c r="S13" s="7"/>
      <c r="T13" s="7"/>
      <c r="U13" s="7"/>
      <c r="V13" s="7"/>
      <c r="W13" s="7"/>
      <c r="X13" s="7"/>
      <c r="Y13" s="7"/>
      <c r="Z13" s="7"/>
      <c r="AA13" s="7"/>
      <c r="AB13" s="7"/>
    </row>
    <row r="14" spans="1:28" ht="12" customHeight="1">
      <c r="A14" s="10">
        <v>1977</v>
      </c>
      <c r="B14" s="11">
        <f>SUM('Corn flour and meal:Corn starch'!B14)</f>
        <v>12.2</v>
      </c>
      <c r="C14" s="11">
        <f>SUM('Corn flour and meal:Corn starch'!D14)</f>
        <v>12.2</v>
      </c>
      <c r="D14" s="11">
        <f>SUM('Corn flour and meal:Corn starch'!F14)</f>
        <v>10.736</v>
      </c>
      <c r="E14" s="11">
        <f>SUM('Corn flour and meal:Corn starch'!H14)</f>
        <v>10.736</v>
      </c>
      <c r="F14" s="11">
        <f t="shared" si="0"/>
        <v>29.60000000000001</v>
      </c>
      <c r="G14" s="11">
        <f>SUM('Corn flour and meal:Corn starch'!K14)</f>
        <v>8.588799999999999</v>
      </c>
      <c r="H14" s="11">
        <f>SUM('Corn flour and meal:Corn starch'!L14)</f>
        <v>0.3764953424657534</v>
      </c>
      <c r="I14" s="11">
        <f>SUM('Corn flour and meal:Corn starch'!M14)</f>
        <v>10.673454711232877</v>
      </c>
      <c r="J14" s="11">
        <f>SUM('Corn flour and meal:Corn starch'!P14)</f>
        <v>37.775609956589626</v>
      </c>
      <c r="K14" s="13">
        <f>SUM('Corn flour and meal:Corn starch'!Q14)</f>
        <v>0.5991293379004801</v>
      </c>
      <c r="L14" s="7"/>
      <c r="M14" s="7"/>
      <c r="N14" s="7"/>
      <c r="O14" s="7"/>
      <c r="P14" s="7"/>
      <c r="Q14" s="7"/>
      <c r="R14" s="7"/>
      <c r="S14" s="7"/>
      <c r="T14" s="7"/>
      <c r="U14" s="7"/>
      <c r="V14" s="7"/>
      <c r="W14" s="7"/>
      <c r="X14" s="7"/>
      <c r="Y14" s="7"/>
      <c r="Z14" s="7"/>
      <c r="AA14" s="7"/>
      <c r="AB14" s="7"/>
    </row>
    <row r="15" spans="1:28" ht="12" customHeight="1">
      <c r="A15" s="10">
        <v>1978</v>
      </c>
      <c r="B15" s="11">
        <f>SUM('Corn flour and meal:Corn starch'!B15)</f>
        <v>12.4</v>
      </c>
      <c r="C15" s="11">
        <f>SUM('Corn flour and meal:Corn starch'!D15)</f>
        <v>12.4</v>
      </c>
      <c r="D15" s="11">
        <f>SUM('Corn flour and meal:Corn starch'!F15)</f>
        <v>10.911999999999999</v>
      </c>
      <c r="E15" s="11">
        <f>SUM('Corn flour and meal:Corn starch'!H15)</f>
        <v>10.911999999999999</v>
      </c>
      <c r="F15" s="11">
        <f t="shared" si="0"/>
        <v>29.599999999999994</v>
      </c>
      <c r="G15" s="11">
        <f>SUM('Corn flour and meal:Corn starch'!K15)</f>
        <v>8.729600000000001</v>
      </c>
      <c r="H15" s="11">
        <f>SUM('Corn flour and meal:Corn starch'!L15)</f>
        <v>0.382667397260274</v>
      </c>
      <c r="I15" s="11">
        <f>SUM('Corn flour and meal:Corn starch'!M15)</f>
        <v>10.848429378630136</v>
      </c>
      <c r="J15" s="11">
        <f>SUM('Corn flour and meal:Corn starch'!P15)</f>
        <v>38.29121194658674</v>
      </c>
      <c r="K15" s="13">
        <f>SUM('Corn flour and meal:Corn starch'!Q15)</f>
        <v>0.6112865877613083</v>
      </c>
      <c r="L15" s="7"/>
      <c r="M15" s="7"/>
      <c r="N15" s="7"/>
      <c r="O15" s="7"/>
      <c r="P15" s="7"/>
      <c r="Q15" s="7"/>
      <c r="R15" s="7"/>
      <c r="S15" s="7"/>
      <c r="T15" s="7"/>
      <c r="U15" s="7"/>
      <c r="V15" s="7"/>
      <c r="W15" s="7"/>
      <c r="X15" s="7"/>
      <c r="Y15" s="7"/>
      <c r="Z15" s="7"/>
      <c r="AA15" s="7"/>
      <c r="AB15" s="7"/>
    </row>
    <row r="16" spans="1:28" ht="12" customHeight="1">
      <c r="A16" s="10">
        <v>1979</v>
      </c>
      <c r="B16" s="11">
        <f>SUM('Corn flour and meal:Corn starch'!B16)</f>
        <v>12.8</v>
      </c>
      <c r="C16" s="11">
        <f>SUM('Corn flour and meal:Corn starch'!D16)</f>
        <v>12.8</v>
      </c>
      <c r="D16" s="11">
        <f>SUM('Corn flour and meal:Corn starch'!F16)</f>
        <v>11.264</v>
      </c>
      <c r="E16" s="11">
        <f>SUM('Corn flour and meal:Corn starch'!H16)</f>
        <v>11.264</v>
      </c>
      <c r="F16" s="11">
        <f t="shared" si="0"/>
        <v>29.60000000000001</v>
      </c>
      <c r="G16" s="11">
        <f>SUM('Corn flour and meal:Corn starch'!K16)</f>
        <v>9.011199999999999</v>
      </c>
      <c r="H16" s="11">
        <f>SUM('Corn flour and meal:Corn starch'!L16)</f>
        <v>0.3950115068493151</v>
      </c>
      <c r="I16" s="11">
        <f>SUM('Corn flour and meal:Corn starch'!M16)</f>
        <v>11.198378713424658</v>
      </c>
      <c r="J16" s="11">
        <f>SUM('Corn flour and meal:Corn starch'!P16)</f>
        <v>39.449559199856374</v>
      </c>
      <c r="K16" s="13">
        <f>SUM('Corn flour and meal:Corn starch'!Q16)</f>
        <v>0.632803237566249</v>
      </c>
      <c r="L16" s="7"/>
      <c r="M16" s="7"/>
      <c r="N16" s="7"/>
      <c r="O16" s="7"/>
      <c r="P16" s="7"/>
      <c r="Q16" s="7"/>
      <c r="R16" s="7"/>
      <c r="S16" s="7"/>
      <c r="T16" s="7"/>
      <c r="U16" s="7"/>
      <c r="V16" s="7"/>
      <c r="W16" s="7"/>
      <c r="X16" s="7"/>
      <c r="Y16" s="7"/>
      <c r="Z16" s="7"/>
      <c r="AA16" s="7"/>
      <c r="AB16" s="7"/>
    </row>
    <row r="17" spans="1:28" ht="12" customHeight="1">
      <c r="A17" s="10">
        <v>1980</v>
      </c>
      <c r="B17" s="11">
        <f>SUM('Corn flour and meal:Corn starch'!B17)</f>
        <v>12.899999999999999</v>
      </c>
      <c r="C17" s="11">
        <f>SUM('Corn flour and meal:Corn starch'!D17)</f>
        <v>12.899999999999999</v>
      </c>
      <c r="D17" s="11">
        <f>SUM('Corn flour and meal:Corn starch'!F17)</f>
        <v>11.352</v>
      </c>
      <c r="E17" s="11">
        <f>SUM('Corn flour and meal:Corn starch'!H17)</f>
        <v>11.352</v>
      </c>
      <c r="F17" s="11">
        <f t="shared" si="0"/>
        <v>29.599999999999994</v>
      </c>
      <c r="G17" s="11">
        <f>SUM('Corn flour and meal:Corn starch'!K17)</f>
        <v>9.0816</v>
      </c>
      <c r="H17" s="11">
        <f>SUM('Corn flour and meal:Corn starch'!L17)</f>
        <v>0.39809753424657535</v>
      </c>
      <c r="I17" s="11">
        <f>SUM('Corn flour and meal:Corn starch'!M17)</f>
        <v>11.285866047123289</v>
      </c>
      <c r="J17" s="11">
        <f>SUM('Corn flour and meal:Corn starch'!P17)</f>
        <v>39.759279316249305</v>
      </c>
      <c r="K17" s="13">
        <f>SUM('Corn flour and meal:Corn starch'!Q17)</f>
        <v>0.6390096039739297</v>
      </c>
      <c r="L17" s="7"/>
      <c r="M17" s="7"/>
      <c r="N17" s="7"/>
      <c r="O17" s="7"/>
      <c r="P17" s="7"/>
      <c r="Q17" s="7"/>
      <c r="R17" s="7"/>
      <c r="S17" s="7"/>
      <c r="T17" s="7"/>
      <c r="U17" s="7"/>
      <c r="V17" s="7"/>
      <c r="W17" s="7"/>
      <c r="X17" s="7"/>
      <c r="Y17" s="7"/>
      <c r="Z17" s="7"/>
      <c r="AA17" s="7"/>
      <c r="AB17" s="7"/>
    </row>
    <row r="18" spans="1:28" ht="12" customHeight="1">
      <c r="A18" s="14">
        <v>1981</v>
      </c>
      <c r="B18" s="15">
        <f>SUM('Corn flour and meal:Corn starch'!B18)</f>
        <v>13.3</v>
      </c>
      <c r="C18" s="15">
        <f>SUM('Corn flour and meal:Corn starch'!D18)</f>
        <v>13.3</v>
      </c>
      <c r="D18" s="15">
        <f>SUM('Corn flour and meal:Corn starch'!F18)</f>
        <v>11.704</v>
      </c>
      <c r="E18" s="15">
        <f>SUM('Corn flour and meal:Corn starch'!H18)</f>
        <v>11.704</v>
      </c>
      <c r="F18" s="15">
        <f t="shared" si="0"/>
        <v>29.60000000000001</v>
      </c>
      <c r="G18" s="15">
        <f>SUM('Corn flour and meal:Corn starch'!K18)</f>
        <v>9.363199999999999</v>
      </c>
      <c r="H18" s="15">
        <f>SUM('Corn flour and meal:Corn starch'!L18)</f>
        <v>0.41044164383561643</v>
      </c>
      <c r="I18" s="15">
        <f>SUM('Corn flour and meal:Corn starch'!M18)</f>
        <v>11.635815381917809</v>
      </c>
      <c r="J18" s="15">
        <f>SUM('Corn flour and meal:Corn starch'!P18)</f>
        <v>40.917626569518944</v>
      </c>
      <c r="K18" s="17">
        <f>SUM('Corn flour and meal:Corn starch'!Q18)</f>
        <v>0.6605262537788705</v>
      </c>
      <c r="L18" s="7"/>
      <c r="M18" s="7"/>
      <c r="N18" s="7"/>
      <c r="O18" s="7"/>
      <c r="P18" s="7"/>
      <c r="Q18" s="7"/>
      <c r="R18" s="7"/>
      <c r="S18" s="7"/>
      <c r="T18" s="7"/>
      <c r="U18" s="7"/>
      <c r="V18" s="7"/>
      <c r="W18" s="7"/>
      <c r="X18" s="7"/>
      <c r="Y18" s="7"/>
      <c r="Z18" s="7"/>
      <c r="AA18" s="7"/>
      <c r="AB18" s="7"/>
    </row>
    <row r="19" spans="1:28" ht="12" customHeight="1">
      <c r="A19" s="14">
        <v>1982</v>
      </c>
      <c r="B19" s="15">
        <f>SUM('Corn flour and meal:Corn starch'!B19)</f>
        <v>13.8</v>
      </c>
      <c r="C19" s="15">
        <f>SUM('Corn flour and meal:Corn starch'!D19)</f>
        <v>13.8</v>
      </c>
      <c r="D19" s="15">
        <f>SUM('Corn flour and meal:Corn starch'!F19)</f>
        <v>12.144</v>
      </c>
      <c r="E19" s="15">
        <f>SUM('Corn flour and meal:Corn starch'!H19)</f>
        <v>12.144</v>
      </c>
      <c r="F19" s="15">
        <f t="shared" si="0"/>
        <v>29.60000000000001</v>
      </c>
      <c r="G19" s="15">
        <f>SUM('Corn flour and meal:Corn starch'!K19)</f>
        <v>9.7152</v>
      </c>
      <c r="H19" s="15">
        <f>SUM('Corn flour and meal:Corn starch'!L19)</f>
        <v>0.4258717808219178</v>
      </c>
      <c r="I19" s="15">
        <f>SUM('Corn flour and meal:Corn starch'!M19)</f>
        <v>12.073252050410959</v>
      </c>
      <c r="J19" s="15">
        <f>SUM('Corn flour and meal:Corn starch'!P19)</f>
        <v>42.5221592246516</v>
      </c>
      <c r="K19" s="17">
        <f>SUM('Corn flour and meal:Corn starch'!Q19)</f>
        <v>0.6842300869262772</v>
      </c>
      <c r="L19" s="7"/>
      <c r="M19" s="7"/>
      <c r="N19" s="7"/>
      <c r="O19" s="7"/>
      <c r="P19" s="7"/>
      <c r="Q19" s="7"/>
      <c r="R19" s="7"/>
      <c r="S19" s="7"/>
      <c r="T19" s="7"/>
      <c r="U19" s="7"/>
      <c r="V19" s="7"/>
      <c r="W19" s="7"/>
      <c r="X19" s="7"/>
      <c r="Y19" s="7"/>
      <c r="Z19" s="7"/>
      <c r="AA19" s="7"/>
      <c r="AB19" s="7"/>
    </row>
    <row r="20" spans="1:28" ht="12" customHeight="1">
      <c r="A20" s="14">
        <v>1983</v>
      </c>
      <c r="B20" s="15">
        <f>SUM('Corn flour and meal:Corn starch'!B20)</f>
        <v>14.7</v>
      </c>
      <c r="C20" s="15">
        <f>SUM('Corn flour and meal:Corn starch'!D20)</f>
        <v>14.7</v>
      </c>
      <c r="D20" s="15">
        <f>SUM('Corn flour and meal:Corn starch'!F20)</f>
        <v>12.936</v>
      </c>
      <c r="E20" s="15">
        <f>SUM('Corn flour and meal:Corn starch'!H20)</f>
        <v>12.936</v>
      </c>
      <c r="F20" s="15">
        <f t="shared" si="0"/>
        <v>29.599999999999994</v>
      </c>
      <c r="G20" s="15">
        <f>SUM('Corn flour and meal:Corn starch'!K20)</f>
        <v>10.3488</v>
      </c>
      <c r="H20" s="15">
        <f>SUM('Corn flour and meal:Corn starch'!L20)</f>
        <v>0.45364602739726034</v>
      </c>
      <c r="I20" s="15">
        <f>SUM('Corn flour and meal:Corn starch'!M20)</f>
        <v>12.86063805369863</v>
      </c>
      <c r="J20" s="15">
        <f>SUM('Corn flour and meal:Corn starch'!P20)</f>
        <v>45.17187887807049</v>
      </c>
      <c r="K20" s="17">
        <f>SUM('Corn flour and meal:Corn starch'!Q20)</f>
        <v>0.730416420072591</v>
      </c>
      <c r="L20" s="7"/>
      <c r="M20" s="7"/>
      <c r="N20" s="7"/>
      <c r="O20" s="7"/>
      <c r="P20" s="7"/>
      <c r="Q20" s="7"/>
      <c r="R20" s="7"/>
      <c r="S20" s="7"/>
      <c r="T20" s="7"/>
      <c r="U20" s="7"/>
      <c r="V20" s="7"/>
      <c r="W20" s="7"/>
      <c r="X20" s="7"/>
      <c r="Y20" s="7"/>
      <c r="Z20" s="7"/>
      <c r="AA20" s="7"/>
      <c r="AB20" s="7"/>
    </row>
    <row r="21" spans="1:28" ht="12" customHeight="1">
      <c r="A21" s="14">
        <v>1984</v>
      </c>
      <c r="B21" s="15">
        <f>SUM('Corn flour and meal:Corn starch'!B21)</f>
        <v>16</v>
      </c>
      <c r="C21" s="15">
        <f>SUM('Corn flour and meal:Corn starch'!D21)</f>
        <v>16</v>
      </c>
      <c r="D21" s="15">
        <f>SUM('Corn flour and meal:Corn starch'!F21)</f>
        <v>14.08</v>
      </c>
      <c r="E21" s="15">
        <f>SUM('Corn flour and meal:Corn starch'!H21)</f>
        <v>14.08</v>
      </c>
      <c r="F21" s="15">
        <f t="shared" si="0"/>
        <v>29.599999999999994</v>
      </c>
      <c r="G21" s="15">
        <f>SUM('Corn flour and meal:Corn starch'!K21)</f>
        <v>11.264000000000001</v>
      </c>
      <c r="H21" s="15">
        <f>SUM('Corn flour and meal:Corn starch'!L21)</f>
        <v>0.49376438356164387</v>
      </c>
      <c r="I21" s="15">
        <f>SUM('Corn flour and meal:Corn starch'!M21)</f>
        <v>13.997973391780821</v>
      </c>
      <c r="J21" s="15">
        <f>SUM('Corn flour and meal:Corn starch'!P21)</f>
        <v>49.21092730082317</v>
      </c>
      <c r="K21" s="17">
        <f>SUM('Corn flour and meal:Corn starch'!Q21)</f>
        <v>0.7955770360616634</v>
      </c>
      <c r="L21" s="7"/>
      <c r="M21" s="7"/>
      <c r="N21" s="7"/>
      <c r="O21" s="7"/>
      <c r="P21" s="7"/>
      <c r="Q21" s="7"/>
      <c r="R21" s="7"/>
      <c r="S21" s="7"/>
      <c r="T21" s="7"/>
      <c r="U21" s="7"/>
      <c r="V21" s="7"/>
      <c r="W21" s="7"/>
      <c r="X21" s="7"/>
      <c r="Y21" s="7"/>
      <c r="Z21" s="7"/>
      <c r="AA21" s="7"/>
      <c r="AB21" s="7"/>
    </row>
    <row r="22" spans="1:28" ht="12" customHeight="1">
      <c r="A22" s="14">
        <v>1985</v>
      </c>
      <c r="B22" s="15">
        <f>SUM('Corn flour and meal:Corn starch'!B22)</f>
        <v>17.2</v>
      </c>
      <c r="C22" s="15">
        <f>SUM('Corn flour and meal:Corn starch'!D22)</f>
        <v>17.2</v>
      </c>
      <c r="D22" s="15">
        <f>SUM('Corn flour and meal:Corn starch'!F22)</f>
        <v>15.136000000000001</v>
      </c>
      <c r="E22" s="15">
        <f>SUM('Corn flour and meal:Corn starch'!H22)</f>
        <v>15.136000000000001</v>
      </c>
      <c r="F22" s="15">
        <f t="shared" si="0"/>
        <v>29.60000000000001</v>
      </c>
      <c r="G22" s="15">
        <f>SUM('Corn flour and meal:Corn starch'!K22)</f>
        <v>12.108799999999999</v>
      </c>
      <c r="H22" s="15">
        <f>SUM('Corn flour and meal:Corn starch'!L22)</f>
        <v>0.5307967123287671</v>
      </c>
      <c r="I22" s="15">
        <f>SUM('Corn flour and meal:Corn starch'!M22)</f>
        <v>15.047821396164384</v>
      </c>
      <c r="J22" s="15">
        <f>SUM('Corn flour and meal:Corn starch'!P22)</f>
        <v>52.93093359498825</v>
      </c>
      <c r="K22" s="17">
        <f>SUM('Corn flour and meal:Corn starch'!Q22)</f>
        <v>0.8557526187915544</v>
      </c>
      <c r="L22" s="7"/>
      <c r="M22" s="7"/>
      <c r="N22" s="7"/>
      <c r="O22" s="7"/>
      <c r="P22" s="7"/>
      <c r="Q22" s="7"/>
      <c r="R22" s="7"/>
      <c r="S22" s="7"/>
      <c r="T22" s="7"/>
      <c r="U22" s="7"/>
      <c r="V22" s="7"/>
      <c r="W22" s="7"/>
      <c r="X22" s="7"/>
      <c r="Y22" s="7"/>
      <c r="Z22" s="7"/>
      <c r="AA22" s="7"/>
      <c r="AB22" s="7"/>
    </row>
    <row r="23" spans="1:28" ht="12" customHeight="1">
      <c r="A23" s="10">
        <v>1986</v>
      </c>
      <c r="B23" s="11">
        <f>SUM('Corn flour and meal:Corn starch'!B23)</f>
        <v>19.4</v>
      </c>
      <c r="C23" s="11">
        <f>SUM('Corn flour and meal:Corn starch'!D23)</f>
        <v>19.4</v>
      </c>
      <c r="D23" s="11">
        <f>SUM('Corn flour and meal:Corn starch'!F23)</f>
        <v>17.072</v>
      </c>
      <c r="E23" s="11">
        <f>SUM('Corn flour and meal:Corn starch'!H23)</f>
        <v>17.072</v>
      </c>
      <c r="F23" s="11">
        <f t="shared" si="0"/>
        <v>29.599999999999994</v>
      </c>
      <c r="G23" s="11">
        <f>SUM('Corn flour and meal:Corn starch'!K23)</f>
        <v>13.6576</v>
      </c>
      <c r="H23" s="11">
        <f>SUM('Corn flour and meal:Corn starch'!L23)</f>
        <v>0.5986893150684932</v>
      </c>
      <c r="I23" s="11">
        <f>SUM('Corn flour and meal:Corn starch'!M23)</f>
        <v>16.972542737534244</v>
      </c>
      <c r="J23" s="11">
        <f>SUM('Corn flour and meal:Corn starch'!P23)</f>
        <v>59.72820092004589</v>
      </c>
      <c r="K23" s="13">
        <f>SUM('Corn flour and meal:Corn starch'!Q23)</f>
        <v>0.966744384307224</v>
      </c>
      <c r="L23" s="7"/>
      <c r="M23" s="7"/>
      <c r="N23" s="7"/>
      <c r="O23" s="7"/>
      <c r="P23" s="7"/>
      <c r="Q23" s="7"/>
      <c r="R23" s="7"/>
      <c r="S23" s="7"/>
      <c r="T23" s="7"/>
      <c r="U23" s="7"/>
      <c r="V23" s="7"/>
      <c r="W23" s="7"/>
      <c r="X23" s="7"/>
      <c r="Y23" s="7"/>
      <c r="Z23" s="7"/>
      <c r="AA23" s="7"/>
      <c r="AB23" s="7"/>
    </row>
    <row r="24" spans="1:28" ht="12" customHeight="1">
      <c r="A24" s="10">
        <v>1987</v>
      </c>
      <c r="B24" s="11">
        <f>SUM('Corn flour and meal:Corn starch'!B24)</f>
        <v>21.7</v>
      </c>
      <c r="C24" s="11">
        <f>SUM('Corn flour and meal:Corn starch'!D24)</f>
        <v>21.7</v>
      </c>
      <c r="D24" s="11">
        <f>SUM('Corn flour and meal:Corn starch'!F24)</f>
        <v>19.096</v>
      </c>
      <c r="E24" s="11">
        <f>SUM('Corn flour and meal:Corn starch'!H24)</f>
        <v>19.096</v>
      </c>
      <c r="F24" s="11">
        <f t="shared" si="0"/>
        <v>29.599999999999994</v>
      </c>
      <c r="G24" s="11">
        <f>SUM('Corn flour and meal:Corn starch'!K24)</f>
        <v>15.276800000000001</v>
      </c>
      <c r="H24" s="11">
        <f>SUM('Corn flour and meal:Corn starch'!L24)</f>
        <v>0.6696679452054795</v>
      </c>
      <c r="I24" s="11">
        <f>SUM('Corn flour and meal:Corn starch'!M24)</f>
        <v>18.98475141260274</v>
      </c>
      <c r="J24" s="11">
        <f>SUM('Corn flour and meal:Corn starch'!P24)</f>
        <v>66.95767062867455</v>
      </c>
      <c r="K24" s="13">
        <f>SUM('Corn flour and meal:Corn starch'!Q24)</f>
        <v>1.0817553328881082</v>
      </c>
      <c r="L24" s="7"/>
      <c r="M24" s="7"/>
      <c r="N24" s="7"/>
      <c r="O24" s="7"/>
      <c r="P24" s="7"/>
      <c r="Q24" s="7"/>
      <c r="R24" s="7"/>
      <c r="S24" s="7"/>
      <c r="T24" s="7"/>
      <c r="U24" s="7"/>
      <c r="V24" s="7"/>
      <c r="W24" s="7"/>
      <c r="X24" s="7"/>
      <c r="Y24" s="7"/>
      <c r="Z24" s="7"/>
      <c r="AA24" s="7"/>
      <c r="AB24" s="7"/>
    </row>
    <row r="25" spans="1:28" ht="12" customHeight="1">
      <c r="A25" s="10">
        <v>1988</v>
      </c>
      <c r="B25" s="11">
        <f>SUM('Corn flour and meal:Corn starch'!B25)</f>
        <v>21.700000000000003</v>
      </c>
      <c r="C25" s="11">
        <f>SUM('Corn flour and meal:Corn starch'!D25)</f>
        <v>21.700000000000003</v>
      </c>
      <c r="D25" s="11">
        <f>SUM('Corn flour and meal:Corn starch'!F25)</f>
        <v>19.096</v>
      </c>
      <c r="E25" s="11">
        <f>SUM('Corn flour and meal:Corn starch'!H25)</f>
        <v>19.096</v>
      </c>
      <c r="F25" s="11">
        <f t="shared" si="0"/>
        <v>29.60000000000001</v>
      </c>
      <c r="G25" s="11">
        <f>SUM('Corn flour and meal:Corn starch'!K25)</f>
        <v>15.2768</v>
      </c>
      <c r="H25" s="11">
        <f>SUM('Corn flour and meal:Corn starch'!L25)</f>
        <v>0.6696679452054795</v>
      </c>
      <c r="I25" s="11">
        <f>SUM('Corn flour and meal:Corn starch'!M25)</f>
        <v>18.984751412602737</v>
      </c>
      <c r="J25" s="11">
        <f>SUM('Corn flour and meal:Corn starch'!P25)</f>
        <v>67.06616987756061</v>
      </c>
      <c r="K25" s="13">
        <f>SUM('Corn flour and meal:Corn starch'!Q25)</f>
        <v>1.0814001492683913</v>
      </c>
      <c r="L25" s="7"/>
      <c r="M25" s="7"/>
      <c r="N25" s="7"/>
      <c r="O25" s="7"/>
      <c r="P25" s="7"/>
      <c r="Q25" s="7"/>
      <c r="R25" s="7"/>
      <c r="S25" s="7"/>
      <c r="T25" s="7"/>
      <c r="U25" s="7"/>
      <c r="V25" s="7"/>
      <c r="W25" s="7"/>
      <c r="X25" s="7"/>
      <c r="Y25" s="7"/>
      <c r="Z25" s="7"/>
      <c r="AA25" s="7"/>
      <c r="AB25" s="7"/>
    </row>
    <row r="26" spans="1:28" ht="12" customHeight="1">
      <c r="A26" s="10">
        <v>1989</v>
      </c>
      <c r="B26" s="11">
        <f>SUM('Corn flour and meal:Corn starch'!B26)</f>
        <v>21.799999999999997</v>
      </c>
      <c r="C26" s="11">
        <f>SUM('Corn flour and meal:Corn starch'!D26)</f>
        <v>21.799999999999997</v>
      </c>
      <c r="D26" s="11">
        <f>SUM('Corn flour and meal:Corn starch'!F26)</f>
        <v>19.183999999999997</v>
      </c>
      <c r="E26" s="11">
        <f>SUM('Corn flour and meal:Corn starch'!H26)</f>
        <v>19.183999999999997</v>
      </c>
      <c r="F26" s="11">
        <f t="shared" si="0"/>
        <v>29.599999999999994</v>
      </c>
      <c r="G26" s="11">
        <f>SUM('Corn flour and meal:Corn starch'!K26)</f>
        <v>15.347199999999999</v>
      </c>
      <c r="H26" s="11">
        <f>SUM('Corn flour and meal:Corn starch'!L26)</f>
        <v>0.6727539726027397</v>
      </c>
      <c r="I26" s="11">
        <f>SUM('Corn flour and meal:Corn starch'!M26)</f>
        <v>19.072238746301366</v>
      </c>
      <c r="J26" s="11">
        <f>SUM('Corn flour and meal:Corn starch'!P26)</f>
        <v>67.37588999395354</v>
      </c>
      <c r="K26" s="13">
        <f>SUM('Corn flour and meal:Corn starch'!Q26)</f>
        <v>1.0876065156760721</v>
      </c>
      <c r="L26" s="7"/>
      <c r="M26" s="7"/>
      <c r="N26" s="7"/>
      <c r="O26" s="7"/>
      <c r="P26" s="7"/>
      <c r="Q26" s="7"/>
      <c r="R26" s="7"/>
      <c r="S26" s="7"/>
      <c r="T26" s="7"/>
      <c r="U26" s="7"/>
      <c r="V26" s="7"/>
      <c r="W26" s="7"/>
      <c r="X26" s="7"/>
      <c r="Y26" s="7"/>
      <c r="Z26" s="7"/>
      <c r="AA26" s="7"/>
      <c r="AB26" s="7"/>
    </row>
    <row r="27" spans="1:28" ht="12" customHeight="1">
      <c r="A27" s="10">
        <v>1990</v>
      </c>
      <c r="B27" s="11">
        <f>SUM('Corn flour and meal:Corn starch'!B27)</f>
        <v>21.381294536553536</v>
      </c>
      <c r="C27" s="11">
        <f>SUM('Corn flour and meal:Corn starch'!D27)</f>
        <v>21.381294536553536</v>
      </c>
      <c r="D27" s="11">
        <f>SUM('Corn flour and meal:Corn starch'!F27)</f>
        <v>18.815539192167112</v>
      </c>
      <c r="E27" s="11">
        <f>SUM('Corn flour and meal:Corn starch'!H27)</f>
        <v>18.815539192167112</v>
      </c>
      <c r="F27" s="11">
        <f t="shared" si="0"/>
        <v>29.60000000000001</v>
      </c>
      <c r="G27" s="11">
        <f>SUM('Corn flour and meal:Corn starch'!K27)</f>
        <v>15.052431353733688</v>
      </c>
      <c r="H27" s="11">
        <f>SUM('Corn flour and meal:Corn starch'!L27)</f>
        <v>0.6598326072869563</v>
      </c>
      <c r="I27" s="11">
        <f>SUM('Corn flour and meal:Corn starch'!M27)</f>
        <v>18.705924500281565</v>
      </c>
      <c r="J27" s="11">
        <f>SUM('Corn flour and meal:Corn starch'!P27)</f>
        <v>66.08894360950444</v>
      </c>
      <c r="K27" s="13">
        <f>SUM('Corn flour and meal:Corn starch'!Q27)</f>
        <v>1.0672571464110134</v>
      </c>
      <c r="L27" s="7"/>
      <c r="M27" s="7"/>
      <c r="N27" s="7"/>
      <c r="O27" s="7"/>
      <c r="P27" s="7"/>
      <c r="Q27" s="7"/>
      <c r="R27" s="7"/>
      <c r="S27" s="7"/>
      <c r="T27" s="7"/>
      <c r="U27" s="7"/>
      <c r="V27" s="7"/>
      <c r="W27" s="7"/>
      <c r="X27" s="7"/>
      <c r="Y27" s="7"/>
      <c r="Z27" s="7"/>
      <c r="AA27" s="7"/>
      <c r="AB27" s="7"/>
    </row>
    <row r="28" spans="1:28" ht="12" customHeight="1">
      <c r="A28" s="14">
        <v>1991</v>
      </c>
      <c r="B28" s="15">
        <f>SUM('Corn flour and meal:Corn starch'!B28)</f>
        <v>21.724141382387383</v>
      </c>
      <c r="C28" s="15">
        <f>SUM('Corn flour and meal:Corn starch'!D28)</f>
        <v>21.724141382387383</v>
      </c>
      <c r="D28" s="15">
        <f>SUM('Corn flour and meal:Corn starch'!F28)</f>
        <v>19.117244416500895</v>
      </c>
      <c r="E28" s="15">
        <f>SUM('Corn flour and meal:Corn starch'!H28)</f>
        <v>19.117244416500895</v>
      </c>
      <c r="F28" s="15">
        <f t="shared" si="0"/>
        <v>29.599999999999994</v>
      </c>
      <c r="G28" s="15">
        <f>SUM('Corn flour and meal:Corn starch'!K28)</f>
        <v>15.293795533200718</v>
      </c>
      <c r="H28" s="15">
        <f>SUM('Corn flour and meal:Corn starch'!L28)</f>
        <v>0.6704129548800315</v>
      </c>
      <c r="I28" s="15">
        <f>SUM('Corn flour and meal:Corn starch'!M28)</f>
        <v>19.005872064371452</v>
      </c>
      <c r="J28" s="15">
        <f>SUM('Corn flour and meal:Corn starch'!P28)</f>
        <v>67.18028935865252</v>
      </c>
      <c r="K28" s="17">
        <f>SUM('Corn flour and meal:Corn starch'!Q28)</f>
        <v>1.085241583506871</v>
      </c>
      <c r="L28" s="7"/>
      <c r="M28" s="7"/>
      <c r="N28" s="7"/>
      <c r="O28" s="7"/>
      <c r="P28" s="7"/>
      <c r="Q28" s="7"/>
      <c r="R28" s="7"/>
      <c r="S28" s="7"/>
      <c r="T28" s="7"/>
      <c r="U28" s="7"/>
      <c r="V28" s="7"/>
      <c r="W28" s="7"/>
      <c r="X28" s="7"/>
      <c r="Y28" s="7"/>
      <c r="Z28" s="7"/>
      <c r="AA28" s="7"/>
      <c r="AB28" s="7"/>
    </row>
    <row r="29" spans="1:28" ht="12" customHeight="1">
      <c r="A29" s="14">
        <v>1992</v>
      </c>
      <c r="B29" s="15">
        <f>SUM('Corn flour and meal:Corn starch'!B29)</f>
        <v>22.12176725107648</v>
      </c>
      <c r="C29" s="15">
        <f>SUM('Corn flour and meal:Corn starch'!D29)</f>
        <v>22.12176725107648</v>
      </c>
      <c r="D29" s="15">
        <f>SUM('Corn flour and meal:Corn starch'!F29)</f>
        <v>19.4671551809473</v>
      </c>
      <c r="E29" s="15">
        <f>SUM('Corn flour and meal:Corn starch'!H29)</f>
        <v>19.4671551809473</v>
      </c>
      <c r="F29" s="15">
        <f t="shared" si="0"/>
        <v>29.60000000000001</v>
      </c>
      <c r="G29" s="15">
        <f>SUM('Corn flour and meal:Corn starch'!K29)</f>
        <v>15.573724144757842</v>
      </c>
      <c r="H29" s="15">
        <f>SUM('Corn flour and meal:Corn starch'!L29)</f>
        <v>0.6826837981263711</v>
      </c>
      <c r="I29" s="15">
        <f>SUM('Corn flour and meal:Corn starch'!M29)</f>
        <v>19.353744334983556</v>
      </c>
      <c r="J29" s="15">
        <f>SUM('Corn flour and meal:Corn starch'!P29)</f>
        <v>68.32933642996137</v>
      </c>
      <c r="K29" s="17">
        <f>SUM('Corn flour and meal:Corn starch'!Q29)</f>
        <v>1.1069474825484107</v>
      </c>
      <c r="L29" s="7"/>
      <c r="M29" s="7"/>
      <c r="N29" s="7"/>
      <c r="O29" s="7"/>
      <c r="P29" s="7"/>
      <c r="Q29" s="7"/>
      <c r="R29" s="7"/>
      <c r="S29" s="7"/>
      <c r="T29" s="7"/>
      <c r="U29" s="7"/>
      <c r="V29" s="7"/>
      <c r="W29" s="7"/>
      <c r="X29" s="7"/>
      <c r="Y29" s="7"/>
      <c r="Z29" s="7"/>
      <c r="AA29" s="7"/>
      <c r="AB29" s="7"/>
    </row>
    <row r="30" spans="1:28" ht="12" customHeight="1">
      <c r="A30" s="14">
        <v>1993</v>
      </c>
      <c r="B30" s="15">
        <f>SUM('Corn flour and meal:Corn starch'!B30)</f>
        <v>23.11400907061865</v>
      </c>
      <c r="C30" s="15">
        <f>SUM('Corn flour and meal:Corn starch'!D30)</f>
        <v>23.11400907061865</v>
      </c>
      <c r="D30" s="15">
        <f>SUM('Corn flour and meal:Corn starch'!F30)</f>
        <v>20.340327982144412</v>
      </c>
      <c r="E30" s="15">
        <f>SUM('Corn flour and meal:Corn starch'!H30)</f>
        <v>20.340327982144412</v>
      </c>
      <c r="F30" s="15">
        <f t="shared" si="0"/>
        <v>29.60000000000001</v>
      </c>
      <c r="G30" s="15">
        <f>SUM('Corn flour and meal:Corn starch'!K30)</f>
        <v>16.27226238571553</v>
      </c>
      <c r="H30" s="15">
        <f>SUM('Corn flour and meal:Corn starch'!L30)</f>
        <v>0.7133046525245164</v>
      </c>
      <c r="I30" s="15">
        <f>SUM('Corn flour and meal:Corn starch'!M30)</f>
        <v>20.221830246743774</v>
      </c>
      <c r="J30" s="15">
        <f>SUM('Corn flour and meal:Corn starch'!P30)</f>
        <v>71.40575812235171</v>
      </c>
      <c r="K30" s="17">
        <f>SUM('Corn flour and meal:Corn starch'!Q30)</f>
        <v>1.1543536557668572</v>
      </c>
      <c r="L30" s="7"/>
      <c r="M30" s="7"/>
      <c r="N30" s="7"/>
      <c r="O30" s="7"/>
      <c r="P30" s="7"/>
      <c r="Q30" s="7"/>
      <c r="R30" s="7"/>
      <c r="S30" s="7"/>
      <c r="T30" s="7"/>
      <c r="U30" s="7"/>
      <c r="V30" s="7"/>
      <c r="W30" s="7"/>
      <c r="X30" s="7"/>
      <c r="Y30" s="7"/>
      <c r="Z30" s="7"/>
      <c r="AA30" s="7"/>
      <c r="AB30" s="7"/>
    </row>
    <row r="31" spans="1:28" ht="12" customHeight="1">
      <c r="A31" s="14">
        <v>1994</v>
      </c>
      <c r="B31" s="15">
        <f>SUM('Corn flour and meal:Corn starch'!B31)</f>
        <v>24.010819301692237</v>
      </c>
      <c r="C31" s="15">
        <f>SUM('Corn flour and meal:Corn starch'!D31)</f>
        <v>24.010819301692237</v>
      </c>
      <c r="D31" s="15">
        <f>SUM('Corn flour and meal:Corn starch'!F31)</f>
        <v>21.12952098548917</v>
      </c>
      <c r="E31" s="15">
        <f>SUM('Corn flour and meal:Corn starch'!H31)</f>
        <v>21.12952098548917</v>
      </c>
      <c r="F31" s="15">
        <f t="shared" si="0"/>
        <v>29.60000000000001</v>
      </c>
      <c r="G31" s="15">
        <f>SUM('Corn flour and meal:Corn starch'!K31)</f>
        <v>16.903616788391332</v>
      </c>
      <c r="H31" s="15">
        <f>SUM('Corn flour and meal:Corn starch'!L31)</f>
        <v>0.7409804619568804</v>
      </c>
      <c r="I31" s="15">
        <f>SUM('Corn flour and meal:Corn starch'!M31)</f>
        <v>21.00642560624658</v>
      </c>
      <c r="J31" s="15">
        <f>SUM('Corn flour and meal:Corn starch'!P31)</f>
        <v>74.2268237621293</v>
      </c>
      <c r="K31" s="17">
        <f>SUM('Corn flour and meal:Corn starch'!Q31)</f>
        <v>1.19662889082351</v>
      </c>
      <c r="L31" s="7"/>
      <c r="M31" s="7"/>
      <c r="N31" s="7"/>
      <c r="O31" s="7"/>
      <c r="P31" s="7"/>
      <c r="Q31" s="7"/>
      <c r="R31" s="7"/>
      <c r="S31" s="7"/>
      <c r="T31" s="7"/>
      <c r="U31" s="7"/>
      <c r="V31" s="7"/>
      <c r="W31" s="7"/>
      <c r="X31" s="7"/>
      <c r="Y31" s="7"/>
      <c r="Z31" s="7"/>
      <c r="AA31" s="7"/>
      <c r="AB31" s="7"/>
    </row>
    <row r="32" spans="1:28" ht="12" customHeight="1">
      <c r="A32" s="14">
        <v>1995</v>
      </c>
      <c r="B32" s="15">
        <f>SUM('Corn flour and meal:Corn starch'!B32)</f>
        <v>24.9</v>
      </c>
      <c r="C32" s="15">
        <f>SUM('Corn flour and meal:Corn starch'!D32)</f>
        <v>24.9</v>
      </c>
      <c r="D32" s="15">
        <f>SUM('Corn flour and meal:Corn starch'!F32)</f>
        <v>21.912</v>
      </c>
      <c r="E32" s="15">
        <f>SUM('Corn flour and meal:Corn starch'!H32)</f>
        <v>21.912</v>
      </c>
      <c r="F32" s="15">
        <f t="shared" si="0"/>
        <v>29.599999999999994</v>
      </c>
      <c r="G32" s="15">
        <f>SUM('Corn flour and meal:Corn starch'!K32)</f>
        <v>17.529600000000002</v>
      </c>
      <c r="H32" s="15">
        <f>SUM('Corn flour and meal:Corn starch'!L32)</f>
        <v>0.7684208219178081</v>
      </c>
      <c r="I32" s="15">
        <f>SUM('Corn flour and meal:Corn starch'!M32)</f>
        <v>21.784346090958906</v>
      </c>
      <c r="J32" s="15">
        <f>SUM('Corn flour and meal:Corn starch'!P32)</f>
        <v>76.96866427009483</v>
      </c>
      <c r="K32" s="17">
        <f>SUM('Corn flour and meal:Corn starch'!Q32)</f>
        <v>1.2395440981243415</v>
      </c>
      <c r="L32" s="7"/>
      <c r="M32" s="7"/>
      <c r="N32" s="7"/>
      <c r="O32" s="7"/>
      <c r="P32" s="7"/>
      <c r="Q32" s="7"/>
      <c r="R32" s="7"/>
      <c r="S32" s="7"/>
      <c r="T32" s="7"/>
      <c r="U32" s="7"/>
      <c r="V32" s="7"/>
      <c r="W32" s="7"/>
      <c r="X32" s="7"/>
      <c r="Y32" s="7"/>
      <c r="Z32" s="7"/>
      <c r="AA32" s="7"/>
      <c r="AB32" s="7"/>
    </row>
    <row r="33" spans="1:28" ht="12" customHeight="1">
      <c r="A33" s="10">
        <v>1996</v>
      </c>
      <c r="B33" s="11">
        <f>SUM('Corn flour and meal:Corn starch'!B33)</f>
        <v>25.9</v>
      </c>
      <c r="C33" s="11">
        <f>SUM('Corn flour and meal:Corn starch'!D33)</f>
        <v>25.9</v>
      </c>
      <c r="D33" s="11">
        <f>SUM('Corn flour and meal:Corn starch'!F33)</f>
        <v>22.792</v>
      </c>
      <c r="E33" s="11">
        <f>SUM('Corn flour and meal:Corn starch'!H33)</f>
        <v>22.792</v>
      </c>
      <c r="F33" s="11">
        <f t="shared" si="0"/>
        <v>29.60000000000001</v>
      </c>
      <c r="G33" s="11">
        <f>SUM('Corn flour and meal:Corn starch'!K33)</f>
        <v>18.2336</v>
      </c>
      <c r="H33" s="11">
        <f>SUM('Corn flour and meal:Corn starch'!L33)</f>
        <v>0.799281095890411</v>
      </c>
      <c r="I33" s="11">
        <f>SUM('Corn flour and meal:Corn starch'!M33)</f>
        <v>22.659219427945207</v>
      </c>
      <c r="J33" s="11">
        <f>SUM('Corn flour and meal:Corn starch'!P33)</f>
        <v>80.06923033147407</v>
      </c>
      <c r="K33" s="13">
        <f>SUM('Corn flour and meal:Corn starch'!Q33)</f>
        <v>1.2873069480388715</v>
      </c>
      <c r="L33" s="7"/>
      <c r="M33" s="7"/>
      <c r="N33" s="7"/>
      <c r="O33" s="7"/>
      <c r="P33" s="7"/>
      <c r="Q33" s="7"/>
      <c r="R33" s="7"/>
      <c r="S33" s="7"/>
      <c r="T33" s="7"/>
      <c r="U33" s="7"/>
      <c r="V33" s="7"/>
      <c r="W33" s="7"/>
      <c r="X33" s="7"/>
      <c r="Y33" s="7"/>
      <c r="Z33" s="7"/>
      <c r="AA33" s="7"/>
      <c r="AB33" s="7"/>
    </row>
    <row r="34" spans="1:28" ht="12" customHeight="1">
      <c r="A34" s="10">
        <v>1997</v>
      </c>
      <c r="B34" s="11">
        <f>SUM('Corn flour and meal:Corn starch'!B34)</f>
        <v>26.500000000000004</v>
      </c>
      <c r="C34" s="11">
        <f>SUM('Corn flour and meal:Corn starch'!D34)</f>
        <v>26.500000000000004</v>
      </c>
      <c r="D34" s="11">
        <f>SUM('Corn flour and meal:Corn starch'!F34)</f>
        <v>23.32</v>
      </c>
      <c r="E34" s="11">
        <f>SUM('Corn flour and meal:Corn starch'!H34)</f>
        <v>23.32</v>
      </c>
      <c r="F34" s="11">
        <f t="shared" si="0"/>
        <v>29.60000000000001</v>
      </c>
      <c r="G34" s="11">
        <f>SUM('Corn flour and meal:Corn starch'!K34)</f>
        <v>18.656000000000002</v>
      </c>
      <c r="H34" s="11">
        <f>SUM('Corn flour and meal:Corn starch'!L34)</f>
        <v>0.8177972602739726</v>
      </c>
      <c r="I34" s="11">
        <f>SUM('Corn flour and meal:Corn starch'!M34)</f>
        <v>23.184143430136988</v>
      </c>
      <c r="J34" s="11">
        <f>SUM('Corn flour and meal:Corn starch'!P34)</f>
        <v>82.05870725488069</v>
      </c>
      <c r="K34" s="13">
        <f>SUM('Corn flour and meal:Corn starch'!Q34)</f>
        <v>1.3142915561999766</v>
      </c>
      <c r="L34" s="7"/>
      <c r="M34" s="7"/>
      <c r="N34" s="7"/>
      <c r="O34" s="7"/>
      <c r="P34" s="7"/>
      <c r="Q34" s="7"/>
      <c r="R34" s="7"/>
      <c r="S34" s="7"/>
      <c r="T34" s="7"/>
      <c r="U34" s="7"/>
      <c r="V34" s="7"/>
      <c r="W34" s="7"/>
      <c r="X34" s="7"/>
      <c r="Y34" s="7"/>
      <c r="Z34" s="7"/>
      <c r="AA34" s="7"/>
      <c r="AB34" s="7"/>
    </row>
    <row r="35" spans="1:28" ht="12" customHeight="1">
      <c r="A35" s="10">
        <v>1998</v>
      </c>
      <c r="B35" s="11">
        <f>SUM('Corn flour and meal:Corn starch'!B35)</f>
        <v>27.2</v>
      </c>
      <c r="C35" s="11">
        <f>SUM('Corn flour and meal:Corn starch'!D35)</f>
        <v>27.2</v>
      </c>
      <c r="D35" s="11">
        <f>SUM('Corn flour and meal:Corn starch'!F35)</f>
        <v>23.936000000000003</v>
      </c>
      <c r="E35" s="11">
        <f>SUM('Corn flour and meal:Corn starch'!H35)</f>
        <v>23.936000000000003</v>
      </c>
      <c r="F35" s="11">
        <f t="shared" si="0"/>
        <v>29.599999999999994</v>
      </c>
      <c r="G35" s="11">
        <f>SUM('Corn flour and meal:Corn starch'!K35)</f>
        <v>19.1488</v>
      </c>
      <c r="H35" s="11">
        <f>SUM('Corn flour and meal:Corn starch'!L35)</f>
        <v>0.8393994520547946</v>
      </c>
      <c r="I35" s="11">
        <f>SUM('Corn flour and meal:Corn starch'!M35)</f>
        <v>23.7965547660274</v>
      </c>
      <c r="J35" s="11">
        <f>SUM('Corn flour and meal:Corn starch'!P35)</f>
        <v>84.31530718548053</v>
      </c>
      <c r="K35" s="13">
        <f>SUM('Corn flour and meal:Corn starch'!Q35)</f>
        <v>1.3461334561429965</v>
      </c>
      <c r="L35" s="7"/>
      <c r="M35" s="7"/>
      <c r="N35" s="7"/>
      <c r="O35" s="7"/>
      <c r="P35" s="7"/>
      <c r="Q35" s="7"/>
      <c r="R35" s="7"/>
      <c r="S35" s="7"/>
      <c r="T35" s="7"/>
      <c r="U35" s="7"/>
      <c r="V35" s="7"/>
      <c r="W35" s="7"/>
      <c r="X35" s="7"/>
      <c r="Y35" s="7"/>
      <c r="Z35" s="7"/>
      <c r="AA35" s="7"/>
      <c r="AB35" s="7"/>
    </row>
    <row r="36" spans="1:28" ht="12" customHeight="1">
      <c r="A36" s="10">
        <v>1999</v>
      </c>
      <c r="B36" s="11">
        <f>SUM('Corn flour and meal:Corn starch'!B36)</f>
        <v>27.8</v>
      </c>
      <c r="C36" s="11">
        <f>SUM('Corn flour and meal:Corn starch'!D36)</f>
        <v>27.8</v>
      </c>
      <c r="D36" s="11">
        <f>SUM('Corn flour and meal:Corn starch'!F36)</f>
        <v>24.464</v>
      </c>
      <c r="E36" s="11">
        <f>SUM('Corn flour and meal:Corn starch'!H36)</f>
        <v>24.464</v>
      </c>
      <c r="F36" s="11">
        <f t="shared" si="0"/>
        <v>29.599999999999994</v>
      </c>
      <c r="G36" s="11">
        <f>SUM('Corn flour and meal:Corn starch'!K36)</f>
        <v>19.5712</v>
      </c>
      <c r="H36" s="11">
        <f>SUM('Corn flour and meal:Corn starch'!L36)</f>
        <v>0.8579156164383561</v>
      </c>
      <c r="I36" s="11">
        <f>SUM('Corn flour and meal:Corn starch'!M36)</f>
        <v>24.32147876821918</v>
      </c>
      <c r="J36" s="11">
        <f>SUM('Corn flour and meal:Corn starch'!P36)</f>
        <v>86.30478410888718</v>
      </c>
      <c r="K36" s="13">
        <f>SUM('Corn flour and meal:Corn starch'!Q36)</f>
        <v>1.3731180643041019</v>
      </c>
      <c r="L36" s="7"/>
      <c r="M36" s="7"/>
      <c r="N36" s="7"/>
      <c r="O36" s="7"/>
      <c r="P36" s="7"/>
      <c r="Q36" s="7"/>
      <c r="R36" s="7"/>
      <c r="S36" s="7"/>
      <c r="T36" s="7"/>
      <c r="U36" s="7"/>
      <c r="V36" s="7"/>
      <c r="W36" s="7"/>
      <c r="X36" s="7"/>
      <c r="Y36" s="7"/>
      <c r="Z36" s="7"/>
      <c r="AA36" s="7"/>
      <c r="AB36" s="7"/>
    </row>
    <row r="37" spans="1:28" ht="12" customHeight="1">
      <c r="A37" s="10">
        <v>2000</v>
      </c>
      <c r="B37" s="11">
        <f>SUM('Corn flour and meal:Corn starch'!B37)</f>
        <v>28.4</v>
      </c>
      <c r="C37" s="11">
        <f>SUM('Corn flour and meal:Corn starch'!D37)</f>
        <v>28.4</v>
      </c>
      <c r="D37" s="11">
        <f>SUM('Corn flour and meal:Corn starch'!F37)</f>
        <v>24.992</v>
      </c>
      <c r="E37" s="11">
        <f>SUM('Corn flour and meal:Corn starch'!H37)</f>
        <v>24.992</v>
      </c>
      <c r="F37" s="11">
        <f t="shared" si="0"/>
        <v>29.59999999999998</v>
      </c>
      <c r="G37" s="11">
        <f>SUM('Corn flour and meal:Corn starch'!K37)</f>
        <v>19.993600000000004</v>
      </c>
      <c r="H37" s="11">
        <f>SUM('Corn flour and meal:Corn starch'!L37)</f>
        <v>0.8764317808219179</v>
      </c>
      <c r="I37" s="11">
        <f>SUM('Corn flour and meal:Corn starch'!M37)</f>
        <v>24.84640277041096</v>
      </c>
      <c r="J37" s="11">
        <f>SUM('Corn flour and meal:Corn starch'!P37)</f>
        <v>88.2376809048021</v>
      </c>
      <c r="K37" s="13">
        <f>SUM('Corn flour and meal:Corn starch'!Q37)</f>
        <v>1.4005855975621904</v>
      </c>
      <c r="L37" s="7"/>
      <c r="M37" s="7"/>
      <c r="N37" s="7"/>
      <c r="O37" s="7"/>
      <c r="P37" s="7"/>
      <c r="Q37" s="7"/>
      <c r="R37" s="7"/>
      <c r="S37" s="7"/>
      <c r="T37" s="7"/>
      <c r="U37" s="7"/>
      <c r="V37" s="7"/>
      <c r="W37" s="7"/>
      <c r="X37" s="7"/>
      <c r="Y37" s="7"/>
      <c r="Z37" s="7"/>
      <c r="AA37" s="7"/>
      <c r="AB37" s="7"/>
    </row>
    <row r="38" spans="1:28" ht="12" customHeight="1">
      <c r="A38" s="14">
        <v>2001</v>
      </c>
      <c r="B38" s="15">
        <f>SUM('Corn flour and meal:Corn starch'!B38)</f>
        <v>29</v>
      </c>
      <c r="C38" s="15">
        <f>SUM('Corn flour and meal:Corn starch'!D38)</f>
        <v>29</v>
      </c>
      <c r="D38" s="15">
        <f>SUM('Corn flour and meal:Corn starch'!F38)</f>
        <v>25.520000000000003</v>
      </c>
      <c r="E38" s="15">
        <f>SUM('Corn flour and meal:Corn starch'!H38)</f>
        <v>25.520000000000003</v>
      </c>
      <c r="F38" s="15">
        <f t="shared" si="0"/>
        <v>29.60000000000001</v>
      </c>
      <c r="G38" s="15">
        <f>SUM('Corn flour and meal:Corn starch'!K38)</f>
        <v>20.416</v>
      </c>
      <c r="H38" s="15">
        <f>SUM('Corn flour and meal:Corn starch'!L38)</f>
        <v>0.8949479452054795</v>
      </c>
      <c r="I38" s="15">
        <f>SUM('Corn flour and meal:Corn starch'!M38)</f>
        <v>25.371326772602742</v>
      </c>
      <c r="J38" s="15">
        <f>SUM('Corn flour and meal:Corn starch'!P38)</f>
        <v>90.22715782820872</v>
      </c>
      <c r="K38" s="17">
        <f>SUM('Corn flour and meal:Corn starch'!Q38)</f>
        <v>1.4275702057232955</v>
      </c>
      <c r="L38" s="7"/>
      <c r="M38" s="7"/>
      <c r="N38" s="7"/>
      <c r="O38" s="7"/>
      <c r="P38" s="7"/>
      <c r="Q38" s="7"/>
      <c r="R38" s="7"/>
      <c r="S38" s="7"/>
      <c r="T38" s="7"/>
      <c r="U38" s="7"/>
      <c r="V38" s="7"/>
      <c r="W38" s="7"/>
      <c r="X38" s="7"/>
      <c r="Y38" s="7"/>
      <c r="Z38" s="7"/>
      <c r="AA38" s="7"/>
      <c r="AB38" s="7"/>
    </row>
    <row r="39" spans="1:28" ht="12" customHeight="1">
      <c r="A39" s="14">
        <v>2002</v>
      </c>
      <c r="B39" s="15">
        <f>SUM('Corn flour and meal:Corn starch'!B39)</f>
        <v>29.700000000000003</v>
      </c>
      <c r="C39" s="15">
        <f>SUM('Corn flour and meal:Corn starch'!D39)</f>
        <v>29.700000000000003</v>
      </c>
      <c r="D39" s="15">
        <f>SUM('Corn flour and meal:Corn starch'!F39)</f>
        <v>26.136000000000003</v>
      </c>
      <c r="E39" s="15">
        <f>SUM('Corn flour and meal:Corn starch'!H39)</f>
        <v>26.136000000000003</v>
      </c>
      <c r="F39" s="15">
        <f t="shared" si="0"/>
        <v>29.60000000000001</v>
      </c>
      <c r="G39" s="15">
        <f>SUM('Corn flour and meal:Corn starch'!K39)</f>
        <v>20.9088</v>
      </c>
      <c r="H39" s="15">
        <f>SUM('Corn flour and meal:Corn starch'!L39)</f>
        <v>0.9165501369863013</v>
      </c>
      <c r="I39" s="15">
        <f>SUM('Corn flour and meal:Corn starch'!M39)</f>
        <v>25.98373810849315</v>
      </c>
      <c r="J39" s="15">
        <f>SUM('Corn flour and meal:Corn starch'!P39)</f>
        <v>92.47909675271123</v>
      </c>
      <c r="K39" s="17">
        <f>SUM('Corn flour and meal:Corn starch'!Q39)</f>
        <v>1.460022772240565</v>
      </c>
      <c r="L39" s="7"/>
      <c r="M39" s="7"/>
      <c r="N39" s="7"/>
      <c r="O39" s="7"/>
      <c r="P39" s="7"/>
      <c r="Q39" s="7"/>
      <c r="R39" s="7"/>
      <c r="S39" s="7"/>
      <c r="T39" s="7"/>
      <c r="U39" s="7"/>
      <c r="V39" s="7"/>
      <c r="W39" s="7"/>
      <c r="X39" s="7"/>
      <c r="Y39" s="7"/>
      <c r="Z39" s="7"/>
      <c r="AA39" s="7"/>
      <c r="AB39" s="7"/>
    </row>
    <row r="40" spans="1:28" ht="12" customHeight="1">
      <c r="A40" s="14">
        <v>2003</v>
      </c>
      <c r="B40" s="15">
        <f>SUM('Corn flour and meal:Corn starch'!B40)</f>
        <v>30.300000000000004</v>
      </c>
      <c r="C40" s="15">
        <f>SUM('Corn flour and meal:Corn starch'!D40)</f>
        <v>30.300000000000004</v>
      </c>
      <c r="D40" s="15">
        <f>SUM('Corn flour and meal:Corn starch'!F40)</f>
        <v>26.664</v>
      </c>
      <c r="E40" s="15">
        <f>SUM('Corn flour and meal:Corn starch'!H40)</f>
        <v>26.664</v>
      </c>
      <c r="F40" s="15">
        <f t="shared" si="0"/>
        <v>29.600000000000023</v>
      </c>
      <c r="G40" s="15">
        <f>SUM('Corn flour and meal:Corn starch'!K40)</f>
        <v>21.331199999999995</v>
      </c>
      <c r="H40" s="15">
        <f>SUM('Corn flour and meal:Corn starch'!L40)</f>
        <v>0.935066301369863</v>
      </c>
      <c r="I40" s="15">
        <f>SUM('Corn flour and meal:Corn starch'!M40)</f>
        <v>26.50866211068493</v>
      </c>
      <c r="J40" s="15">
        <f>SUM('Corn flour and meal:Corn starch'!P40)</f>
        <v>94.41199354862616</v>
      </c>
      <c r="K40" s="17">
        <f>SUM('Corn flour and meal:Corn starch'!Q40)</f>
        <v>1.4874903054986535</v>
      </c>
      <c r="L40" s="7"/>
      <c r="M40" s="7"/>
      <c r="N40" s="7"/>
      <c r="O40" s="7"/>
      <c r="P40" s="7"/>
      <c r="Q40" s="7"/>
      <c r="R40" s="7"/>
      <c r="S40" s="7"/>
      <c r="T40" s="7"/>
      <c r="U40" s="7"/>
      <c r="V40" s="7"/>
      <c r="W40" s="7"/>
      <c r="X40" s="7"/>
      <c r="Y40" s="7"/>
      <c r="Z40" s="7"/>
      <c r="AA40" s="7"/>
      <c r="AB40" s="7"/>
    </row>
    <row r="41" spans="1:28" ht="12" customHeight="1">
      <c r="A41" s="14">
        <v>2004</v>
      </c>
      <c r="B41" s="15">
        <f>SUM('Corn flour and meal:Corn starch'!B41)</f>
        <v>30.900000000000002</v>
      </c>
      <c r="C41" s="15">
        <f>SUM('Corn flour and meal:Corn starch'!D41)</f>
        <v>30.900000000000002</v>
      </c>
      <c r="D41" s="15">
        <f>SUM('Corn flour and meal:Corn starch'!F41)</f>
        <v>27.192000000000004</v>
      </c>
      <c r="E41" s="15">
        <f>SUM('Corn flour and meal:Corn starch'!H41)</f>
        <v>27.192000000000004</v>
      </c>
      <c r="F41" s="15">
        <f t="shared" si="0"/>
        <v>29.599999999999994</v>
      </c>
      <c r="G41" s="15">
        <f>SUM('Corn flour and meal:Corn starch'!K41)</f>
        <v>21.753600000000002</v>
      </c>
      <c r="H41" s="15">
        <f>SUM('Corn flour and meal:Corn starch'!L41)</f>
        <v>0.9535824657534248</v>
      </c>
      <c r="I41" s="15">
        <f>SUM('Corn flour and meal:Corn starch'!M41)</f>
        <v>27.033586112876716</v>
      </c>
      <c r="J41" s="15">
        <f>SUM('Corn flour and meal:Corn starch'!P41)</f>
        <v>96.4014704720328</v>
      </c>
      <c r="K41" s="17">
        <f>SUM('Corn flour and meal:Corn starch'!Q41)</f>
        <v>1.514474913659759</v>
      </c>
      <c r="L41" s="7"/>
      <c r="M41" s="7"/>
      <c r="N41" s="7"/>
      <c r="O41" s="7"/>
      <c r="P41" s="7"/>
      <c r="Q41" s="7"/>
      <c r="R41" s="7"/>
      <c r="S41" s="7"/>
      <c r="T41" s="7"/>
      <c r="U41" s="7"/>
      <c r="V41" s="7"/>
      <c r="W41" s="7"/>
      <c r="X41" s="7"/>
      <c r="Y41" s="7"/>
      <c r="Z41" s="7"/>
      <c r="AA41" s="7"/>
      <c r="AB41" s="7"/>
    </row>
    <row r="42" spans="1:28" ht="12" customHeight="1">
      <c r="A42" s="14">
        <v>2005</v>
      </c>
      <c r="B42" s="15">
        <f>SUM('Corn flour and meal:Corn starch'!B42)</f>
        <v>31.4</v>
      </c>
      <c r="C42" s="15">
        <f>SUM('Corn flour and meal:Corn starch'!D42)</f>
        <v>31.4</v>
      </c>
      <c r="D42" s="15">
        <f>SUM('Corn flour and meal:Corn starch'!F42)</f>
        <v>27.632</v>
      </c>
      <c r="E42" s="15">
        <f>SUM('Corn flour and meal:Corn starch'!H42)</f>
        <v>27.632</v>
      </c>
      <c r="F42" s="15">
        <f t="shared" si="0"/>
        <v>29.60000000000001</v>
      </c>
      <c r="G42" s="15">
        <f>SUM('Corn flour and meal:Corn starch'!K42)</f>
        <v>22.1056</v>
      </c>
      <c r="H42" s="15">
        <f>SUM('Corn flour and meal:Corn starch'!L42)</f>
        <v>0.9690126027397261</v>
      </c>
      <c r="I42" s="15">
        <f>SUM('Corn flour and meal:Corn starch'!M42)</f>
        <v>27.471022781369864</v>
      </c>
      <c r="J42" s="15">
        <f>SUM('Corn flour and meal:Corn starch'!P42)</f>
        <v>98.01066413326276</v>
      </c>
      <c r="K42" s="17">
        <f>SUM('Corn flour and meal:Corn starch'!Q42)</f>
        <v>1.5375680802329157</v>
      </c>
      <c r="L42" s="7"/>
      <c r="M42" s="7"/>
      <c r="N42" s="7"/>
      <c r="O42" s="7"/>
      <c r="P42" s="7"/>
      <c r="Q42" s="7"/>
      <c r="R42" s="7"/>
      <c r="S42" s="7"/>
      <c r="T42" s="7"/>
      <c r="U42" s="7"/>
      <c r="V42" s="7"/>
      <c r="W42" s="7"/>
      <c r="X42" s="7"/>
      <c r="Y42" s="7"/>
      <c r="Z42" s="7"/>
      <c r="AA42" s="7"/>
      <c r="AB42" s="7"/>
    </row>
    <row r="43" spans="1:28" ht="12" customHeight="1">
      <c r="A43" s="10">
        <v>2006</v>
      </c>
      <c r="B43" s="11">
        <f>SUM('Corn flour and meal:Corn starch'!B43)</f>
        <v>31.9</v>
      </c>
      <c r="C43" s="11">
        <f>SUM('Corn flour and meal:Corn starch'!D43)</f>
        <v>31.9</v>
      </c>
      <c r="D43" s="11">
        <f>SUM('Corn flour and meal:Corn starch'!F43)</f>
        <v>28.072</v>
      </c>
      <c r="E43" s="11">
        <f>SUM('Corn flour and meal:Corn starch'!H43)</f>
        <v>28.072</v>
      </c>
      <c r="F43" s="11">
        <f t="shared" si="0"/>
        <v>29.60000000000001</v>
      </c>
      <c r="G43" s="11">
        <f>SUM('Corn flour and meal:Corn starch'!K43)</f>
        <v>22.4576</v>
      </c>
      <c r="H43" s="11">
        <f>SUM('Corn flour and meal:Corn starch'!L43)</f>
        <v>0.9844427397260274</v>
      </c>
      <c r="I43" s="11">
        <f>SUM('Corn flour and meal:Corn starch'!M43)</f>
        <v>27.908459449863013</v>
      </c>
      <c r="J43" s="11">
        <f>SUM('Corn flour and meal:Corn starch'!P43)</f>
        <v>99.68109892808178</v>
      </c>
      <c r="K43" s="13">
        <f>SUM('Corn flour and meal:Corn starch'!Q43)</f>
        <v>1.5595676551348396</v>
      </c>
      <c r="L43" s="7"/>
      <c r="M43" s="7"/>
      <c r="N43" s="7"/>
      <c r="O43" s="7"/>
      <c r="P43" s="7"/>
      <c r="Q43" s="7"/>
      <c r="R43" s="7"/>
      <c r="S43" s="7"/>
      <c r="T43" s="7"/>
      <c r="U43" s="7"/>
      <c r="V43" s="7"/>
      <c r="W43" s="7"/>
      <c r="X43" s="7"/>
      <c r="Y43" s="7"/>
      <c r="Z43" s="7"/>
      <c r="AA43" s="7"/>
      <c r="AB43" s="7"/>
    </row>
    <row r="44" spans="1:28" ht="12" customHeight="1">
      <c r="A44" s="10">
        <v>2007</v>
      </c>
      <c r="B44" s="11">
        <f>SUM('Corn flour and meal:Corn starch'!B44)</f>
        <v>32.4</v>
      </c>
      <c r="C44" s="11">
        <f>SUM('Corn flour and meal:Corn starch'!D44)</f>
        <v>32.4</v>
      </c>
      <c r="D44" s="11">
        <f>SUM('Corn flour and meal:Corn starch'!F44)</f>
        <v>28.512</v>
      </c>
      <c r="E44" s="11">
        <f>SUM('Corn flour and meal:Corn starch'!H44)</f>
        <v>28.512</v>
      </c>
      <c r="F44" s="11">
        <f t="shared" si="0"/>
        <v>29.59999999999998</v>
      </c>
      <c r="G44" s="11">
        <f>SUM('Corn flour and meal:Corn starch'!K44)</f>
        <v>22.809600000000003</v>
      </c>
      <c r="H44" s="11">
        <f>SUM('Corn flour and meal:Corn starch'!L44)</f>
        <v>0.9998728767123289</v>
      </c>
      <c r="I44" s="11">
        <f>SUM('Corn flour and meal:Corn starch'!M44)</f>
        <v>28.34589611835617</v>
      </c>
      <c r="J44" s="11">
        <f>SUM('Corn flour and meal:Corn starch'!P44)</f>
        <v>101.29495359540913</v>
      </c>
      <c r="K44" s="13">
        <f>SUM('Corn flour and meal:Corn starch'!Q44)</f>
        <v>1.5820501551337474</v>
      </c>
      <c r="L44" s="7"/>
      <c r="M44" s="7"/>
      <c r="N44" s="7"/>
      <c r="O44" s="7"/>
      <c r="P44" s="7"/>
      <c r="Q44" s="7"/>
      <c r="R44" s="7"/>
      <c r="S44" s="7"/>
      <c r="T44" s="7"/>
      <c r="U44" s="7"/>
      <c r="V44" s="7"/>
      <c r="W44" s="7"/>
      <c r="X44" s="7"/>
      <c r="Y44" s="7"/>
      <c r="Z44" s="7"/>
      <c r="AA44" s="7"/>
      <c r="AB44" s="7"/>
    </row>
    <row r="45" spans="1:28" ht="12" customHeight="1">
      <c r="A45" s="10">
        <v>2008</v>
      </c>
      <c r="B45" s="11">
        <f>SUM('Corn flour and meal:Corn starch'!B45)</f>
        <v>33</v>
      </c>
      <c r="C45" s="11">
        <f>SUM('Corn flour and meal:Corn starch'!D45)</f>
        <v>33</v>
      </c>
      <c r="D45" s="11">
        <f>SUM('Corn flour and meal:Corn starch'!F45)</f>
        <v>29.040000000000003</v>
      </c>
      <c r="E45" s="11">
        <f>SUM('Corn flour and meal:Corn starch'!H45)</f>
        <v>29.040000000000003</v>
      </c>
      <c r="F45" s="11">
        <f t="shared" si="0"/>
        <v>29.599999999999994</v>
      </c>
      <c r="G45" s="11">
        <f>SUM('Corn flour and meal:Corn starch'!K45)</f>
        <v>23.232000000000003</v>
      </c>
      <c r="H45" s="11">
        <f>SUM('Corn flour and meal:Corn starch'!L45)</f>
        <v>1.0183890410958907</v>
      </c>
      <c r="I45" s="11">
        <f>SUM('Corn flour and meal:Corn starch'!M45)</f>
        <v>28.87082012054795</v>
      </c>
      <c r="J45" s="11">
        <f>SUM('Corn flour and meal:Corn starch'!P45)</f>
        <v>103.22785039132405</v>
      </c>
      <c r="K45" s="13">
        <f>SUM('Corn flour and meal:Corn starch'!Q45)</f>
        <v>1.6095176883918356</v>
      </c>
      <c r="L45" s="7"/>
      <c r="M45" s="7"/>
      <c r="N45" s="7"/>
      <c r="O45" s="7"/>
      <c r="P45" s="7"/>
      <c r="Q45" s="7"/>
      <c r="R45" s="7"/>
      <c r="S45" s="7"/>
      <c r="T45" s="7"/>
      <c r="U45" s="7"/>
      <c r="V45" s="7"/>
      <c r="W45" s="7"/>
      <c r="X45" s="7"/>
      <c r="Y45" s="7"/>
      <c r="Z45" s="7"/>
      <c r="AA45" s="7"/>
      <c r="AB45" s="7"/>
    </row>
    <row r="46" spans="1:28" ht="12" customHeight="1">
      <c r="A46" s="10">
        <v>2009</v>
      </c>
      <c r="B46" s="11">
        <f>SUM('Corn flour and meal:Corn starch'!B46)</f>
        <v>33</v>
      </c>
      <c r="C46" s="11">
        <f>SUM('Corn flour and meal:Corn starch'!D46)</f>
        <v>33</v>
      </c>
      <c r="D46" s="11">
        <f>SUM('Corn flour and meal:Corn starch'!F46)</f>
        <v>29.040000000000003</v>
      </c>
      <c r="E46" s="11">
        <f>SUM('Corn flour and meal:Corn starch'!H46)</f>
        <v>29.040000000000003</v>
      </c>
      <c r="F46" s="11">
        <f t="shared" si="0"/>
        <v>29.599999999999994</v>
      </c>
      <c r="G46" s="11">
        <f>SUM('Corn flour and meal:Corn starch'!K46)</f>
        <v>23.232000000000003</v>
      </c>
      <c r="H46" s="11">
        <f>SUM('Corn flour and meal:Corn starch'!L46)</f>
        <v>1.0183890410958907</v>
      </c>
      <c r="I46" s="11">
        <f>SUM('Corn flour and meal:Corn starch'!M46)</f>
        <v>28.87082012054795</v>
      </c>
      <c r="J46" s="11">
        <f>SUM('Corn flour and meal:Corn starch'!P46)</f>
        <v>103.22785039132405</v>
      </c>
      <c r="K46" s="13">
        <f>SUM('Corn flour and meal:Corn starch'!Q46)</f>
        <v>1.6095176883918356</v>
      </c>
      <c r="L46" s="7"/>
      <c r="M46" s="7"/>
      <c r="N46" s="7"/>
      <c r="O46" s="7"/>
      <c r="P46" s="7"/>
      <c r="Q46" s="7"/>
      <c r="R46" s="7"/>
      <c r="S46" s="7"/>
      <c r="T46" s="7"/>
      <c r="U46" s="7"/>
      <c r="V46" s="7"/>
      <c r="W46" s="7"/>
      <c r="X46" s="7"/>
      <c r="Y46" s="7"/>
      <c r="Z46" s="7"/>
      <c r="AA46" s="7"/>
      <c r="AB46" s="7"/>
    </row>
    <row r="47" spans="1:11" ht="12" customHeight="1">
      <c r="A47" s="10">
        <v>2010</v>
      </c>
      <c r="B47" s="11">
        <f>SUM('Corn flour and meal:Corn starch'!B47)</f>
        <v>33.1</v>
      </c>
      <c r="C47" s="11">
        <f>SUM('Corn flour and meal:Corn starch'!D47)</f>
        <v>33.1</v>
      </c>
      <c r="D47" s="11">
        <f>SUM('Corn flour and meal:Corn starch'!F47)</f>
        <v>29.128000000000004</v>
      </c>
      <c r="E47" s="11">
        <f>SUM('Corn flour and meal:Corn starch'!H47)</f>
        <v>29.128000000000004</v>
      </c>
      <c r="F47" s="11">
        <f t="shared" si="0"/>
        <v>29.599999999999994</v>
      </c>
      <c r="G47" s="11">
        <f>SUM('Corn flour and meal:Corn starch'!K47)</f>
        <v>23.302400000000002</v>
      </c>
      <c r="H47" s="11">
        <f>SUM('Corn flour and meal:Corn starch'!L47)</f>
        <v>1.0214750684931508</v>
      </c>
      <c r="I47" s="11">
        <f>SUM('Corn flour and meal:Corn starch'!M47)</f>
        <v>28.95830745424658</v>
      </c>
      <c r="J47" s="11">
        <f>SUM('Corn flour and meal:Corn starch'!P47)</f>
        <v>103.49031239241995</v>
      </c>
      <c r="K47" s="13">
        <f>SUM('Corn flour and meal:Corn starch'!Q47)</f>
        <v>1.614985646748</v>
      </c>
    </row>
    <row r="48" spans="1:11" ht="12" customHeight="1">
      <c r="A48" s="14">
        <v>2011</v>
      </c>
      <c r="B48" s="15">
        <f>SUM('Corn flour and meal:Corn starch'!B48)</f>
        <v>34.14659847715736</v>
      </c>
      <c r="C48" s="15">
        <f>SUM('Corn flour and meal:Corn starch'!D48)</f>
        <v>34.14659847715736</v>
      </c>
      <c r="D48" s="15">
        <f>SUM('Corn flour and meal:Corn starch'!F48)</f>
        <v>30.04900665989848</v>
      </c>
      <c r="E48" s="15">
        <f>SUM('Corn flour and meal:Corn starch'!H48)</f>
        <v>30.04900665989848</v>
      </c>
      <c r="F48" s="15">
        <f t="shared" si="0"/>
        <v>29.599999999999994</v>
      </c>
      <c r="G48" s="15">
        <f>SUM('Corn flour and meal:Corn starch'!K48)</f>
        <v>24.039205327918786</v>
      </c>
      <c r="H48" s="15">
        <f>SUM('Corn flour and meal:Corn starch'!L48)</f>
        <v>1.0537733842375356</v>
      </c>
      <c r="I48" s="15">
        <f>SUM('Corn flour and meal:Corn starch'!M48)</f>
        <v>29.873948556442016</v>
      </c>
      <c r="J48" s="15">
        <f>SUM('Corn flour and meal:Corn starch'!P48)</f>
        <v>106.76260252385336</v>
      </c>
      <c r="K48" s="17">
        <f>SUM('Corn flour and meal:Corn starch'!Q48)</f>
        <v>1.666050345192636</v>
      </c>
    </row>
    <row r="49" spans="1:11" ht="12" customHeight="1">
      <c r="A49" s="14">
        <v>2012</v>
      </c>
      <c r="B49" s="15">
        <f>SUM('Corn flour and meal:Corn starch'!B49)</f>
        <v>33.94010152284264</v>
      </c>
      <c r="C49" s="15">
        <f>SUM('Corn flour and meal:Corn starch'!D49)</f>
        <v>33.94010152284264</v>
      </c>
      <c r="D49" s="15">
        <f>SUM('Corn flour and meal:Corn starch'!F49)</f>
        <v>29.867289340101518</v>
      </c>
      <c r="E49" s="15">
        <f>SUM('Corn flour and meal:Corn starch'!H49)</f>
        <v>29.867289340101518</v>
      </c>
      <c r="F49" s="15">
        <f aca="true" t="shared" si="1" ref="F49:F54">100-(G49/B49*100)</f>
        <v>29.60000000000001</v>
      </c>
      <c r="G49" s="15">
        <f>SUM('Corn flour and meal:Corn starch'!K49)</f>
        <v>23.893831472081214</v>
      </c>
      <c r="H49" s="15">
        <f>SUM('Corn flour and meal:Corn starch'!L49)</f>
        <v>1.0474008316528751</v>
      </c>
      <c r="I49" s="15">
        <f>SUM('Corn flour and meal:Corn starch'!M49)</f>
        <v>29.693289876943183</v>
      </c>
      <c r="J49" s="15">
        <f>SUM('Corn flour and meal:Corn starch'!P49)</f>
        <v>106.11697006735443</v>
      </c>
      <c r="K49" s="17">
        <f>SUM('Corn flour and meal:Corn starch'!Q49)</f>
        <v>1.6559751301679992</v>
      </c>
    </row>
    <row r="50" spans="1:11" ht="12" customHeight="1">
      <c r="A50" s="14">
        <v>2013</v>
      </c>
      <c r="B50" s="15">
        <f>SUM('Corn flour and meal:Corn starch'!B50)</f>
        <v>33.94010152284264</v>
      </c>
      <c r="C50" s="15">
        <f>SUM('Corn flour and meal:Corn starch'!D50)</f>
        <v>33.94010152284264</v>
      </c>
      <c r="D50" s="15">
        <f>SUM('Corn flour and meal:Corn starch'!F50)</f>
        <v>29.867289340101518</v>
      </c>
      <c r="E50" s="15">
        <f>SUM('Corn flour and meal:Corn starch'!H50)</f>
        <v>29.867289340101518</v>
      </c>
      <c r="F50" s="15">
        <f t="shared" si="1"/>
        <v>29.60000000000001</v>
      </c>
      <c r="G50" s="15">
        <f>SUM('Corn flour and meal:Corn starch'!K50)</f>
        <v>23.893831472081214</v>
      </c>
      <c r="H50" s="15">
        <f>SUM('Corn flour and meal:Corn starch'!L50)</f>
        <v>1.0474008316528751</v>
      </c>
      <c r="I50" s="15">
        <f>SUM('Corn flour and meal:Corn starch'!M50)</f>
        <v>29.693289876943183</v>
      </c>
      <c r="J50" s="15">
        <f>SUM('Corn flour and meal:Corn starch'!P50)</f>
        <v>106.11697006735443</v>
      </c>
      <c r="K50" s="17">
        <f>SUM('Corn flour and meal:Corn starch'!Q50)</f>
        <v>1.6559751301679992</v>
      </c>
    </row>
    <row r="51" spans="1:11" ht="12" customHeight="1">
      <c r="A51" s="14">
        <v>2014</v>
      </c>
      <c r="B51" s="15">
        <f>SUM('Corn flour and meal:Corn starch'!B51)</f>
        <v>34</v>
      </c>
      <c r="C51" s="15">
        <f>SUM('Corn flour and meal:Corn starch'!D51)</f>
        <v>34</v>
      </c>
      <c r="D51" s="15">
        <f>SUM('Corn flour and meal:Corn starch'!F51)</f>
        <v>29.92</v>
      </c>
      <c r="E51" s="15">
        <f>SUM('Corn flour and meal:Corn starch'!H51)</f>
        <v>29.92</v>
      </c>
      <c r="F51" s="15">
        <f t="shared" si="1"/>
        <v>29.60000000000001</v>
      </c>
      <c r="G51" s="15">
        <f>SUM('Corn flour and meal:Corn starch'!K51)</f>
        <v>23.936</v>
      </c>
      <c r="H51" s="15">
        <f>SUM('Corn flour and meal:Corn starch'!L51)</f>
        <v>1.0492493150684932</v>
      </c>
      <c r="I51" s="15">
        <f>SUM('Corn flour and meal:Corn starch'!M51)</f>
        <v>29.745693457534244</v>
      </c>
      <c r="J51" s="15">
        <f>SUM('Corn flour and meal:Corn starch'!P51)</f>
        <v>106.31443343441126</v>
      </c>
      <c r="K51" s="17">
        <f>SUM('Corn flour and meal:Corn starch'!Q51)</f>
        <v>1.6591125380291143</v>
      </c>
    </row>
    <row r="52" spans="1:11" ht="12" customHeight="1">
      <c r="A52" s="30">
        <v>2015</v>
      </c>
      <c r="B52" s="31">
        <f>SUM('Corn flour and meal:Corn starch'!B52)</f>
        <v>34</v>
      </c>
      <c r="C52" s="31">
        <f>SUM('Corn flour and meal:Corn starch'!D52)</f>
        <v>34</v>
      </c>
      <c r="D52" s="31">
        <f>SUM('Corn flour and meal:Corn starch'!F52)</f>
        <v>29.92</v>
      </c>
      <c r="E52" s="31">
        <f>SUM('Corn flour and meal:Corn starch'!H52)</f>
        <v>29.92</v>
      </c>
      <c r="F52" s="31">
        <f t="shared" si="1"/>
        <v>29.60000000000001</v>
      </c>
      <c r="G52" s="31">
        <f>SUM('Corn flour and meal:Corn starch'!K52)</f>
        <v>23.936</v>
      </c>
      <c r="H52" s="31">
        <f>SUM('Corn flour and meal:Corn starch'!L52)</f>
        <v>1.0492493150684932</v>
      </c>
      <c r="I52" s="31">
        <f>SUM('Corn flour and meal:Corn starch'!M52)</f>
        <v>29.745693457534244</v>
      </c>
      <c r="J52" s="31">
        <f>SUM('Corn flour and meal:Corn starch'!P52)</f>
        <v>106.31443343441126</v>
      </c>
      <c r="K52" s="33">
        <f>SUM('Corn flour and meal:Corn starch'!Q52)</f>
        <v>1.6591125380291143</v>
      </c>
    </row>
    <row r="53" spans="1:11" ht="12" customHeight="1">
      <c r="A53" s="53">
        <v>2016</v>
      </c>
      <c r="B53" s="54">
        <f>SUM('Corn flour and meal:Corn starch'!B53)</f>
        <v>34.2</v>
      </c>
      <c r="C53" s="54">
        <f>SUM('Corn flour and meal:Corn starch'!D53)</f>
        <v>34.2</v>
      </c>
      <c r="D53" s="54">
        <f>SUM('Corn flour and meal:Corn starch'!F53)</f>
        <v>30.096</v>
      </c>
      <c r="E53" s="54">
        <f>SUM('Corn flour and meal:Corn starch'!H53)</f>
        <v>30.096</v>
      </c>
      <c r="F53" s="54">
        <f t="shared" si="1"/>
        <v>29.60000000000001</v>
      </c>
      <c r="G53" s="54">
        <f>SUM('Corn flour and meal:Corn starch'!K53)</f>
        <v>24.076800000000002</v>
      </c>
      <c r="H53" s="54">
        <f>SUM('Corn flour and meal:Corn starch'!L53)</f>
        <v>1.0554213698630137</v>
      </c>
      <c r="I53" s="54">
        <f>SUM('Corn flour and meal:Corn starch'!M53)</f>
        <v>29.92066812493151</v>
      </c>
      <c r="J53" s="54">
        <f>SUM('Corn flour and meal:Corn starch'!P53)</f>
        <v>106.89593756409477</v>
      </c>
      <c r="K53" s="56">
        <f>SUM('Corn flour and meal:Corn starch'!Q53)</f>
        <v>1.6695655296444603</v>
      </c>
    </row>
    <row r="54" spans="1:11" ht="12" customHeight="1">
      <c r="A54" s="53">
        <v>2017</v>
      </c>
      <c r="B54" s="54">
        <f>SUM('Corn flour and meal:Corn starch'!B54)</f>
        <v>34.599999999999994</v>
      </c>
      <c r="C54" s="54">
        <f>SUM('Corn flour and meal:Corn starch'!D54)</f>
        <v>34.599999999999994</v>
      </c>
      <c r="D54" s="54">
        <f>SUM('Corn flour and meal:Corn starch'!F54)</f>
        <v>30.448</v>
      </c>
      <c r="E54" s="54">
        <f>SUM('Corn flour and meal:Corn starch'!H54)</f>
        <v>30.448</v>
      </c>
      <c r="F54" s="54">
        <f t="shared" si="1"/>
        <v>29.599999999999994</v>
      </c>
      <c r="G54" s="54">
        <f>SUM('Corn flour and meal:Corn starch'!K54)</f>
        <v>24.3584</v>
      </c>
      <c r="H54" s="54">
        <f>SUM('Corn flour and meal:Corn starch'!L54)</f>
        <v>1.0677654794520548</v>
      </c>
      <c r="I54" s="54">
        <f>SUM('Corn flour and meal:Corn starch'!M54)</f>
        <v>30.27061745972603</v>
      </c>
      <c r="J54" s="54">
        <f>SUM('Corn flour and meal:Corn starch'!P54)</f>
        <v>108.12018695705076</v>
      </c>
      <c r="K54" s="56">
        <f>SUM('Corn flour and meal:Corn starch'!Q54)</f>
        <v>1.6893779212039184</v>
      </c>
    </row>
    <row r="55" spans="1:11" ht="12" customHeight="1">
      <c r="A55" s="74">
        <v>2018</v>
      </c>
      <c r="B55" s="75">
        <f>SUM('Corn flour and meal:Corn starch'!B55)</f>
        <v>34.9</v>
      </c>
      <c r="C55" s="75">
        <f>SUM('Corn flour and meal:Corn starch'!D55)</f>
        <v>34.9</v>
      </c>
      <c r="D55" s="75">
        <f>SUM('Corn flour and meal:Corn starch'!F55)</f>
        <v>30.712</v>
      </c>
      <c r="E55" s="75">
        <f>SUM('Corn flour and meal:Corn starch'!H55)</f>
        <v>30.712</v>
      </c>
      <c r="F55" s="75">
        <f>100-(G55/B55*100)</f>
        <v>29.60000000000001</v>
      </c>
      <c r="G55" s="75">
        <f>SUM('Corn flour and meal:Corn starch'!K55)</f>
        <v>24.569599999999998</v>
      </c>
      <c r="H55" s="75">
        <f>SUM('Corn flour and meal:Corn starch'!L55)</f>
        <v>1.0770235616438355</v>
      </c>
      <c r="I55" s="75">
        <f>SUM('Corn flour and meal:Corn starch'!M55)</f>
        <v>30.533079460821913</v>
      </c>
      <c r="J55" s="75">
        <f>SUM('Corn flour and meal:Corn starch'!P55)</f>
        <v>109.08197434891088</v>
      </c>
      <c r="K55" s="77">
        <f>SUM('Corn flour and meal:Corn starch'!Q55)</f>
        <v>1.703722354407212</v>
      </c>
    </row>
    <row r="56" spans="1:11" ht="12" customHeight="1" thickBot="1">
      <c r="A56" s="57">
        <v>2019</v>
      </c>
      <c r="B56" s="58">
        <f>SUM('Corn flour and meal:Corn starch'!B56)</f>
        <v>36.5</v>
      </c>
      <c r="C56" s="58">
        <f>SUM('Corn flour and meal:Corn starch'!D56)</f>
        <v>36.5</v>
      </c>
      <c r="D56" s="58">
        <f>SUM('Corn flour and meal:Corn starch'!F56)</f>
        <v>32.12</v>
      </c>
      <c r="E56" s="58">
        <f>SUM('Corn flour and meal:Corn starch'!H56)</f>
        <v>32.12</v>
      </c>
      <c r="F56" s="58">
        <f>100-(G56/B56*100)</f>
        <v>29.599999999999994</v>
      </c>
      <c r="G56" s="58">
        <f>SUM('Corn flour and meal:Corn starch'!K56)</f>
        <v>25.696</v>
      </c>
      <c r="H56" s="58">
        <f>SUM('Corn flour and meal:Corn starch'!L56)</f>
        <v>1.1264</v>
      </c>
      <c r="I56" s="58">
        <f>SUM('Corn flour and meal:Corn starch'!M56)</f>
        <v>31.932876800000003</v>
      </c>
      <c r="J56" s="58">
        <f>SUM('Corn flour and meal:Corn starch'!P56)</f>
        <v>114.09213217571838</v>
      </c>
      <c r="K56" s="60">
        <f>SUM('Corn flour and meal:Corn starch'!Q56)</f>
        <v>1.7820060704510792</v>
      </c>
    </row>
    <row r="57" spans="1:11" s="8" customFormat="1" ht="12" customHeight="1" thickTop="1">
      <c r="A57" s="121" t="s">
        <v>64</v>
      </c>
      <c r="B57" s="141"/>
      <c r="C57" s="141"/>
      <c r="D57" s="141"/>
      <c r="E57" s="141"/>
      <c r="F57" s="141"/>
      <c r="G57" s="141"/>
      <c r="H57" s="141"/>
      <c r="I57" s="141"/>
      <c r="J57" s="141"/>
      <c r="K57" s="142"/>
    </row>
    <row r="58" spans="1:11" ht="12" customHeight="1">
      <c r="A58" s="110"/>
      <c r="B58" s="111"/>
      <c r="C58" s="111"/>
      <c r="D58" s="111"/>
      <c r="E58" s="111"/>
      <c r="F58" s="111"/>
      <c r="G58" s="111"/>
      <c r="H58" s="111"/>
      <c r="I58" s="111"/>
      <c r="J58" s="111"/>
      <c r="K58" s="112"/>
    </row>
    <row r="59" spans="1:11" ht="12" customHeight="1">
      <c r="A59" s="110"/>
      <c r="B59" s="111"/>
      <c r="C59" s="111"/>
      <c r="D59" s="111"/>
      <c r="E59" s="111"/>
      <c r="F59" s="111"/>
      <c r="G59" s="111"/>
      <c r="H59" s="111"/>
      <c r="I59" s="111"/>
      <c r="J59" s="111"/>
      <c r="K59" s="112"/>
    </row>
    <row r="60" spans="1:11" ht="12" customHeight="1">
      <c r="A60" s="155"/>
      <c r="B60" s="156"/>
      <c r="C60" s="156"/>
      <c r="D60" s="156"/>
      <c r="E60" s="156"/>
      <c r="F60" s="156"/>
      <c r="G60" s="156"/>
      <c r="H60" s="156"/>
      <c r="I60" s="156"/>
      <c r="J60" s="156"/>
      <c r="K60" s="157"/>
    </row>
    <row r="61" spans="1:11" ht="12" customHeight="1">
      <c r="A61" s="158" t="s">
        <v>67</v>
      </c>
      <c r="B61" s="159"/>
      <c r="C61" s="159"/>
      <c r="D61" s="159"/>
      <c r="E61" s="159"/>
      <c r="F61" s="159"/>
      <c r="G61" s="159"/>
      <c r="H61" s="159"/>
      <c r="I61" s="159"/>
      <c r="J61" s="159"/>
      <c r="K61" s="160"/>
    </row>
    <row r="62" spans="1:11" ht="12" customHeight="1">
      <c r="A62" s="158"/>
      <c r="B62" s="159"/>
      <c r="C62" s="159"/>
      <c r="D62" s="159"/>
      <c r="E62" s="159"/>
      <c r="F62" s="159"/>
      <c r="G62" s="159"/>
      <c r="H62" s="159"/>
      <c r="I62" s="159"/>
      <c r="J62" s="159"/>
      <c r="K62" s="160"/>
    </row>
    <row r="63" spans="1:11" ht="12" customHeight="1">
      <c r="A63" s="158"/>
      <c r="B63" s="159"/>
      <c r="C63" s="159"/>
      <c r="D63" s="159"/>
      <c r="E63" s="159"/>
      <c r="F63" s="159"/>
      <c r="G63" s="159"/>
      <c r="H63" s="159"/>
      <c r="I63" s="159"/>
      <c r="J63" s="159"/>
      <c r="K63" s="160"/>
    </row>
  </sheetData>
  <sheetProtection/>
  <mergeCells count="13">
    <mergeCell ref="K2:K5"/>
    <mergeCell ref="D2:D5"/>
    <mergeCell ref="A2:A5"/>
    <mergeCell ref="B2:B5"/>
    <mergeCell ref="G2:I5"/>
    <mergeCell ref="E2:E5"/>
    <mergeCell ref="A1:K1"/>
    <mergeCell ref="A60:K60"/>
    <mergeCell ref="A61:K63"/>
    <mergeCell ref="A57:K59"/>
    <mergeCell ref="C2:C5"/>
    <mergeCell ref="F2:F5"/>
    <mergeCell ref="J2:J5"/>
  </mergeCells>
  <printOptions horizontalCentered="1"/>
  <pageMargins left="0.5" right="0.5" top="0.61" bottom="0.56" header="0.5" footer="0.5"/>
  <pageSetup fitToHeight="1" fitToWidth="1" horizontalDpi="600" verticalDpi="600" orientation="landscape" scale="77" r:id="rId1"/>
</worksheet>
</file>

<file path=xl/worksheets/sheet12.xml><?xml version="1.0" encoding="utf-8"?>
<worksheet xmlns="http://schemas.openxmlformats.org/spreadsheetml/2006/main" xmlns:r="http://schemas.openxmlformats.org/officeDocument/2006/relationships">
  <dimension ref="A1:V62"/>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54</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49" t="s">
        <v>34</v>
      </c>
      <c r="C6" s="49" t="s">
        <v>35</v>
      </c>
      <c r="D6" s="49" t="s">
        <v>42</v>
      </c>
      <c r="E6" s="49" t="s">
        <v>35</v>
      </c>
      <c r="F6" s="49" t="s">
        <v>34</v>
      </c>
      <c r="G6" s="49" t="s">
        <v>35</v>
      </c>
      <c r="H6" s="51" t="s">
        <v>34</v>
      </c>
      <c r="I6" s="49" t="s">
        <v>35</v>
      </c>
      <c r="J6" s="49" t="s">
        <v>35</v>
      </c>
      <c r="K6" s="49" t="s">
        <v>34</v>
      </c>
      <c r="L6" s="49" t="s">
        <v>36</v>
      </c>
      <c r="M6" s="49" t="s">
        <v>37</v>
      </c>
      <c r="N6" s="49" t="s">
        <v>38</v>
      </c>
      <c r="O6" s="49" t="s">
        <v>39</v>
      </c>
      <c r="P6" s="49" t="s">
        <v>38</v>
      </c>
      <c r="Q6" s="49" t="s">
        <v>40</v>
      </c>
      <c r="R6" s="27"/>
      <c r="S6" s="27"/>
      <c r="T6" s="27"/>
      <c r="U6" s="27"/>
      <c r="V6" s="27"/>
    </row>
    <row r="7" spans="1:22" ht="12" customHeight="1">
      <c r="A7" s="10">
        <v>1970</v>
      </c>
      <c r="B7" s="11">
        <f>'[1]Pcc'!K10</f>
        <v>4.768235311431501</v>
      </c>
      <c r="C7" s="11">
        <v>0</v>
      </c>
      <c r="D7" s="11">
        <f aca="true" t="shared" si="0" ref="D7:D48">+B7-B7*(C7/100)</f>
        <v>4.768235311431501</v>
      </c>
      <c r="E7" s="11">
        <v>12</v>
      </c>
      <c r="F7" s="11">
        <f aca="true" t="shared" si="1" ref="F7:F48">+(D7-D7*(E7)/100)</f>
        <v>4.19604707405972</v>
      </c>
      <c r="G7" s="11">
        <v>20</v>
      </c>
      <c r="H7" s="11">
        <f>F7-(F7*G7/100)</f>
        <v>3.356837659247776</v>
      </c>
      <c r="I7" s="11">
        <v>14</v>
      </c>
      <c r="J7" s="18">
        <f aca="true" t="shared" si="2" ref="J7:J48">100-(K7/B7*100)</f>
        <v>39.45600000000001</v>
      </c>
      <c r="K7" s="20">
        <f>+H7-H7*I7/100</f>
        <v>2.8868803869530875</v>
      </c>
      <c r="L7" s="21">
        <f aca="true" t="shared" si="3" ref="L7:L48">+(K7/365)*16</f>
        <v>0.12654818134588877</v>
      </c>
      <c r="M7" s="20">
        <f aca="true" t="shared" si="4" ref="M7:M39">+L7*28.3495</f>
        <v>3.5875776670652737</v>
      </c>
      <c r="N7" s="11">
        <v>107</v>
      </c>
      <c r="O7" s="11">
        <v>28.35</v>
      </c>
      <c r="P7" s="11">
        <f aca="true" t="shared" si="5" ref="P7:P48">+Q7*N7</f>
        <v>13.540416591745478</v>
      </c>
      <c r="Q7" s="13">
        <f aca="true" t="shared" si="6" ref="Q7:Q48">+M7/O7</f>
        <v>0.12654594945556522</v>
      </c>
      <c r="R7" s="7"/>
      <c r="S7" s="7"/>
      <c r="T7" s="7"/>
      <c r="U7" s="7"/>
      <c r="V7" s="7"/>
    </row>
    <row r="8" spans="1:22" ht="12" customHeight="1">
      <c r="A8" s="14">
        <v>1971</v>
      </c>
      <c r="B8" s="15">
        <f>'[1]Pcc'!K11</f>
        <v>4.7077969254017615</v>
      </c>
      <c r="C8" s="15">
        <v>0</v>
      </c>
      <c r="D8" s="15">
        <f t="shared" si="0"/>
        <v>4.7077969254017615</v>
      </c>
      <c r="E8" s="15">
        <v>12</v>
      </c>
      <c r="F8" s="15">
        <f t="shared" si="1"/>
        <v>4.14286129435355</v>
      </c>
      <c r="G8" s="15">
        <v>20</v>
      </c>
      <c r="H8" s="15">
        <f aca="true" t="shared" si="7" ref="H8:H54">F8-(F8*G8/100)</f>
        <v>3.3142890354828403</v>
      </c>
      <c r="I8" s="15">
        <v>14</v>
      </c>
      <c r="J8" s="19">
        <f t="shared" si="2"/>
        <v>39.456</v>
      </c>
      <c r="K8" s="22">
        <f aca="true" t="shared" si="8" ref="K8:K54">+H8-H8*I8/100</f>
        <v>2.8502885705152425</v>
      </c>
      <c r="L8" s="23">
        <f t="shared" si="3"/>
        <v>0.12494415651573666</v>
      </c>
      <c r="M8" s="22">
        <f t="shared" si="4"/>
        <v>3.5421043651428765</v>
      </c>
      <c r="N8" s="15">
        <v>107</v>
      </c>
      <c r="O8" s="15">
        <v>28.35</v>
      </c>
      <c r="P8" s="15">
        <f t="shared" si="5"/>
        <v>13.368788961914913</v>
      </c>
      <c r="Q8" s="17">
        <f t="shared" si="6"/>
        <v>0.12494195291509264</v>
      </c>
      <c r="R8" s="7"/>
      <c r="S8" s="7"/>
      <c r="T8" s="7"/>
      <c r="U8" s="7"/>
      <c r="V8" s="7"/>
    </row>
    <row r="9" spans="1:22" ht="12" customHeight="1">
      <c r="A9" s="14">
        <v>1972</v>
      </c>
      <c r="B9" s="15">
        <f>'[1]Pcc'!K12</f>
        <v>4.75595571447034</v>
      </c>
      <c r="C9" s="15">
        <v>0</v>
      </c>
      <c r="D9" s="15">
        <f t="shared" si="0"/>
        <v>4.75595571447034</v>
      </c>
      <c r="E9" s="15">
        <v>12</v>
      </c>
      <c r="F9" s="15">
        <f t="shared" si="1"/>
        <v>4.185241028733899</v>
      </c>
      <c r="G9" s="15">
        <v>20</v>
      </c>
      <c r="H9" s="15">
        <f t="shared" si="7"/>
        <v>3.3481928229871194</v>
      </c>
      <c r="I9" s="15">
        <v>14</v>
      </c>
      <c r="J9" s="19">
        <f t="shared" si="2"/>
        <v>39.45599999999999</v>
      </c>
      <c r="K9" s="22">
        <f t="shared" si="8"/>
        <v>2.8794458277689228</v>
      </c>
      <c r="L9" s="23">
        <f t="shared" si="3"/>
        <v>0.12622228286110346</v>
      </c>
      <c r="M9" s="22">
        <f t="shared" si="4"/>
        <v>3.5783386079708523</v>
      </c>
      <c r="N9" s="15">
        <v>107</v>
      </c>
      <c r="O9" s="15">
        <v>28.35</v>
      </c>
      <c r="P9" s="15">
        <f t="shared" si="5"/>
        <v>13.505546068884698</v>
      </c>
      <c r="Q9" s="17">
        <f t="shared" si="6"/>
        <v>0.12622005671854858</v>
      </c>
      <c r="R9" s="7"/>
      <c r="S9" s="7"/>
      <c r="T9" s="7"/>
      <c r="U9" s="7"/>
      <c r="V9" s="7"/>
    </row>
    <row r="10" spans="1:22" ht="12" customHeight="1">
      <c r="A10" s="14">
        <v>1973</v>
      </c>
      <c r="B10" s="15">
        <f>'[1]Pcc'!K13</f>
        <v>4.709339526506623</v>
      </c>
      <c r="C10" s="15">
        <v>0</v>
      </c>
      <c r="D10" s="15">
        <f t="shared" si="0"/>
        <v>4.709339526506623</v>
      </c>
      <c r="E10" s="15">
        <v>12</v>
      </c>
      <c r="F10" s="15">
        <f t="shared" si="1"/>
        <v>4.144218783325829</v>
      </c>
      <c r="G10" s="15">
        <v>20</v>
      </c>
      <c r="H10" s="15">
        <f t="shared" si="7"/>
        <v>3.315375026660663</v>
      </c>
      <c r="I10" s="15">
        <v>14</v>
      </c>
      <c r="J10" s="19">
        <f t="shared" si="2"/>
        <v>39.456</v>
      </c>
      <c r="K10" s="22">
        <f t="shared" si="8"/>
        <v>2.85122252292817</v>
      </c>
      <c r="L10" s="23">
        <f t="shared" si="3"/>
        <v>0.12498509689548143</v>
      </c>
      <c r="M10" s="22">
        <f t="shared" si="4"/>
        <v>3.543265004438451</v>
      </c>
      <c r="N10" s="15">
        <v>107</v>
      </c>
      <c r="O10" s="15">
        <v>28.35</v>
      </c>
      <c r="P10" s="15">
        <f t="shared" si="5"/>
        <v>13.37316950528798</v>
      </c>
      <c r="Q10" s="17">
        <f t="shared" si="6"/>
        <v>0.12498289257278486</v>
      </c>
      <c r="R10" s="7"/>
      <c r="S10" s="7"/>
      <c r="T10" s="7"/>
      <c r="U10" s="7"/>
      <c r="V10" s="7"/>
    </row>
    <row r="11" spans="1:22" ht="12" customHeight="1">
      <c r="A11" s="14">
        <v>1974</v>
      </c>
      <c r="B11" s="15">
        <f>'[1]Pcc'!K14</f>
        <v>4.767719271880225</v>
      </c>
      <c r="C11" s="15">
        <v>0</v>
      </c>
      <c r="D11" s="15">
        <f t="shared" si="0"/>
        <v>4.767719271880225</v>
      </c>
      <c r="E11" s="15">
        <v>12</v>
      </c>
      <c r="F11" s="15">
        <f t="shared" si="1"/>
        <v>4.195592959254598</v>
      </c>
      <c r="G11" s="15">
        <v>20</v>
      </c>
      <c r="H11" s="15">
        <f t="shared" si="7"/>
        <v>3.3564743674036785</v>
      </c>
      <c r="I11" s="15">
        <v>14</v>
      </c>
      <c r="J11" s="19">
        <f t="shared" si="2"/>
        <v>39.45599999999999</v>
      </c>
      <c r="K11" s="22">
        <f t="shared" si="8"/>
        <v>2.8865679559671635</v>
      </c>
      <c r="L11" s="23">
        <f t="shared" si="3"/>
        <v>0.12653448574102635</v>
      </c>
      <c r="M11" s="22">
        <f t="shared" si="4"/>
        <v>3.5871894035152265</v>
      </c>
      <c r="N11" s="15">
        <v>107</v>
      </c>
      <c r="O11" s="15">
        <v>28.35</v>
      </c>
      <c r="P11" s="15">
        <f t="shared" si="5"/>
        <v>13.538951187870518</v>
      </c>
      <c r="Q11" s="17">
        <f t="shared" si="6"/>
        <v>0.12653225409224783</v>
      </c>
      <c r="R11" s="7"/>
      <c r="S11" s="7"/>
      <c r="T11" s="7"/>
      <c r="U11" s="7"/>
      <c r="V11" s="7"/>
    </row>
    <row r="12" spans="1:22" ht="12" customHeight="1">
      <c r="A12" s="14">
        <v>1975</v>
      </c>
      <c r="B12" s="15">
        <f>'[1]Pcc'!K15</f>
        <v>4.421884232614187</v>
      </c>
      <c r="C12" s="15">
        <v>0</v>
      </c>
      <c r="D12" s="15">
        <f t="shared" si="0"/>
        <v>4.421884232614187</v>
      </c>
      <c r="E12" s="15">
        <v>12</v>
      </c>
      <c r="F12" s="15">
        <f t="shared" si="1"/>
        <v>3.8912581247004843</v>
      </c>
      <c r="G12" s="15">
        <v>20</v>
      </c>
      <c r="H12" s="15">
        <f t="shared" si="7"/>
        <v>3.1130064997603872</v>
      </c>
      <c r="I12" s="15">
        <v>14</v>
      </c>
      <c r="J12" s="19">
        <f t="shared" si="2"/>
        <v>39.45600000000001</v>
      </c>
      <c r="K12" s="22">
        <f t="shared" si="8"/>
        <v>2.677185589793933</v>
      </c>
      <c r="L12" s="23">
        <f t="shared" si="3"/>
        <v>0.11735608064850117</v>
      </c>
      <c r="M12" s="22">
        <f t="shared" si="4"/>
        <v>3.326986208344684</v>
      </c>
      <c r="N12" s="15">
        <v>107</v>
      </c>
      <c r="O12" s="15">
        <v>28.35</v>
      </c>
      <c r="P12" s="15">
        <f t="shared" si="5"/>
        <v>12.55687916377006</v>
      </c>
      <c r="Q12" s="17">
        <f t="shared" si="6"/>
        <v>0.11735401087635569</v>
      </c>
      <c r="R12" s="7"/>
      <c r="S12" s="7"/>
      <c r="T12" s="7"/>
      <c r="U12" s="7"/>
      <c r="V12" s="7"/>
    </row>
    <row r="13" spans="1:22" ht="12" customHeight="1">
      <c r="A13" s="10">
        <v>1976</v>
      </c>
      <c r="B13" s="11">
        <f>'[1]Pcc'!K16</f>
        <v>4.2186139708422585</v>
      </c>
      <c r="C13" s="11">
        <v>0</v>
      </c>
      <c r="D13" s="11">
        <f t="shared" si="0"/>
        <v>4.2186139708422585</v>
      </c>
      <c r="E13" s="11">
        <v>12</v>
      </c>
      <c r="F13" s="11">
        <f t="shared" si="1"/>
        <v>3.7123802943411874</v>
      </c>
      <c r="G13" s="11">
        <v>20</v>
      </c>
      <c r="H13" s="11">
        <f t="shared" si="7"/>
        <v>2.96990423547295</v>
      </c>
      <c r="I13" s="11">
        <v>14</v>
      </c>
      <c r="J13" s="18">
        <f t="shared" si="2"/>
        <v>39.45599999999999</v>
      </c>
      <c r="K13" s="20">
        <f t="shared" si="8"/>
        <v>2.5541176425067373</v>
      </c>
      <c r="L13" s="21">
        <f t="shared" si="3"/>
        <v>0.11196132131536383</v>
      </c>
      <c r="M13" s="20">
        <f t="shared" si="4"/>
        <v>3.174047478629907</v>
      </c>
      <c r="N13" s="11">
        <v>107</v>
      </c>
      <c r="O13" s="11">
        <v>28.35</v>
      </c>
      <c r="P13" s="11">
        <f t="shared" si="5"/>
        <v>11.97965009571076</v>
      </c>
      <c r="Q13" s="13">
        <f t="shared" si="6"/>
        <v>0.1119593466888856</v>
      </c>
      <c r="R13" s="7"/>
      <c r="S13" s="7"/>
      <c r="T13" s="7"/>
      <c r="U13" s="7"/>
      <c r="V13" s="7"/>
    </row>
    <row r="14" spans="1:22" ht="12" customHeight="1">
      <c r="A14" s="10">
        <v>1977</v>
      </c>
      <c r="B14" s="11">
        <f>'[1]Pcc'!K17</f>
        <v>4.139082667591329</v>
      </c>
      <c r="C14" s="11">
        <v>0</v>
      </c>
      <c r="D14" s="11">
        <f t="shared" si="0"/>
        <v>4.139082667591329</v>
      </c>
      <c r="E14" s="11">
        <v>12</v>
      </c>
      <c r="F14" s="11">
        <f t="shared" si="1"/>
        <v>3.6423927474803697</v>
      </c>
      <c r="G14" s="11">
        <v>20</v>
      </c>
      <c r="H14" s="11">
        <f t="shared" si="7"/>
        <v>2.9139141979842957</v>
      </c>
      <c r="I14" s="11">
        <v>14</v>
      </c>
      <c r="J14" s="18">
        <f t="shared" si="2"/>
        <v>39.456</v>
      </c>
      <c r="K14" s="20">
        <f t="shared" si="8"/>
        <v>2.5059662102664944</v>
      </c>
      <c r="L14" s="21">
        <f t="shared" si="3"/>
        <v>0.10985057360072303</v>
      </c>
      <c r="M14" s="20">
        <f t="shared" si="4"/>
        <v>3.1142088362936975</v>
      </c>
      <c r="N14" s="11">
        <v>107</v>
      </c>
      <c r="O14" s="11">
        <v>28.35</v>
      </c>
      <c r="P14" s="11">
        <f t="shared" si="5"/>
        <v>11.753804073489441</v>
      </c>
      <c r="Q14" s="13">
        <f t="shared" si="6"/>
        <v>0.10984863620083589</v>
      </c>
      <c r="R14" s="7"/>
      <c r="S14" s="7"/>
      <c r="T14" s="7"/>
      <c r="U14" s="7"/>
      <c r="V14" s="7"/>
    </row>
    <row r="15" spans="1:22" ht="12" customHeight="1">
      <c r="A15" s="10">
        <v>1978</v>
      </c>
      <c r="B15" s="11">
        <f>'[1]Pcc'!K18</f>
        <v>3.99860933640965</v>
      </c>
      <c r="C15" s="11">
        <v>0</v>
      </c>
      <c r="D15" s="11">
        <f t="shared" si="0"/>
        <v>3.99860933640965</v>
      </c>
      <c r="E15" s="11">
        <v>12</v>
      </c>
      <c r="F15" s="11">
        <f t="shared" si="1"/>
        <v>3.518776216040492</v>
      </c>
      <c r="G15" s="11">
        <v>20</v>
      </c>
      <c r="H15" s="11">
        <f t="shared" si="7"/>
        <v>2.815020972832394</v>
      </c>
      <c r="I15" s="11">
        <v>14</v>
      </c>
      <c r="J15" s="18">
        <f t="shared" si="2"/>
        <v>39.45599999999999</v>
      </c>
      <c r="K15" s="20">
        <f t="shared" si="8"/>
        <v>2.4209180366358587</v>
      </c>
      <c r="L15" s="21">
        <f t="shared" si="3"/>
        <v>0.10612243448266778</v>
      </c>
      <c r="M15" s="20">
        <f t="shared" si="4"/>
        <v>3.0085179563663904</v>
      </c>
      <c r="N15" s="11">
        <v>107</v>
      </c>
      <c r="O15" s="11">
        <v>28.35</v>
      </c>
      <c r="P15" s="11">
        <f t="shared" si="5"/>
        <v>11.354900223322884</v>
      </c>
      <c r="Q15" s="13">
        <f t="shared" si="6"/>
        <v>0.1061205628347933</v>
      </c>
      <c r="R15" s="7"/>
      <c r="S15" s="7"/>
      <c r="T15" s="7"/>
      <c r="U15" s="7"/>
      <c r="V15" s="7"/>
    </row>
    <row r="16" spans="1:22" ht="12" customHeight="1">
      <c r="A16" s="10">
        <v>1979</v>
      </c>
      <c r="B16" s="11">
        <f>'[1]Pcc'!K19</f>
        <v>3.9270095816675226</v>
      </c>
      <c r="C16" s="11">
        <v>0</v>
      </c>
      <c r="D16" s="11">
        <f t="shared" si="0"/>
        <v>3.9270095816675226</v>
      </c>
      <c r="E16" s="11">
        <v>12</v>
      </c>
      <c r="F16" s="11">
        <f t="shared" si="1"/>
        <v>3.45576843186742</v>
      </c>
      <c r="G16" s="11">
        <v>20</v>
      </c>
      <c r="H16" s="11">
        <f t="shared" si="7"/>
        <v>2.764614745493936</v>
      </c>
      <c r="I16" s="11">
        <v>14</v>
      </c>
      <c r="J16" s="18">
        <f t="shared" si="2"/>
        <v>39.456</v>
      </c>
      <c r="K16" s="20">
        <f t="shared" si="8"/>
        <v>2.3775686811247847</v>
      </c>
      <c r="L16" s="21">
        <f t="shared" si="3"/>
        <v>0.1042221887616344</v>
      </c>
      <c r="M16" s="20">
        <f t="shared" si="4"/>
        <v>2.9546469402979545</v>
      </c>
      <c r="N16" s="11">
        <v>107</v>
      </c>
      <c r="O16" s="11">
        <v>28.35</v>
      </c>
      <c r="P16" s="11">
        <f t="shared" si="5"/>
        <v>11.151577517173937</v>
      </c>
      <c r="Q16" s="13">
        <f t="shared" si="6"/>
        <v>0.1042203506277938</v>
      </c>
      <c r="R16" s="7"/>
      <c r="S16" s="7"/>
      <c r="T16" s="7"/>
      <c r="U16" s="7"/>
      <c r="V16" s="7"/>
    </row>
    <row r="17" spans="1:22" ht="12" customHeight="1">
      <c r="A17" s="10">
        <v>1980</v>
      </c>
      <c r="B17" s="11">
        <f>'[1]Pcc'!K20</f>
        <v>3.910779815500925</v>
      </c>
      <c r="C17" s="11">
        <v>0</v>
      </c>
      <c r="D17" s="11">
        <f t="shared" si="0"/>
        <v>3.910779815500925</v>
      </c>
      <c r="E17" s="11">
        <v>12</v>
      </c>
      <c r="F17" s="11">
        <f t="shared" si="1"/>
        <v>3.441486237640814</v>
      </c>
      <c r="G17" s="11">
        <v>20</v>
      </c>
      <c r="H17" s="11">
        <f t="shared" si="7"/>
        <v>2.753188990112651</v>
      </c>
      <c r="I17" s="11">
        <v>14</v>
      </c>
      <c r="J17" s="18">
        <f t="shared" si="2"/>
        <v>39.45599999999999</v>
      </c>
      <c r="K17" s="20">
        <f t="shared" si="8"/>
        <v>2.36774253149688</v>
      </c>
      <c r="L17" s="21">
        <f t="shared" si="3"/>
        <v>0.10379145343547967</v>
      </c>
      <c r="M17" s="20">
        <f t="shared" si="4"/>
        <v>2.942435809169131</v>
      </c>
      <c r="N17" s="11">
        <v>107</v>
      </c>
      <c r="O17" s="11">
        <v>28.35</v>
      </c>
      <c r="P17" s="11">
        <f t="shared" si="5"/>
        <v>11.105489650126877</v>
      </c>
      <c r="Q17" s="13">
        <f t="shared" si="6"/>
        <v>0.10378962289838203</v>
      </c>
      <c r="R17" s="7"/>
      <c r="S17" s="7"/>
      <c r="T17" s="7"/>
      <c r="U17" s="7"/>
      <c r="V17" s="7"/>
    </row>
    <row r="18" spans="1:22" ht="12" customHeight="1">
      <c r="A18" s="14">
        <v>1981</v>
      </c>
      <c r="B18" s="15">
        <f>'[1]Pcc'!K21</f>
        <v>3.8871829367904707</v>
      </c>
      <c r="C18" s="15">
        <v>0</v>
      </c>
      <c r="D18" s="15">
        <f t="shared" si="0"/>
        <v>3.8871829367904707</v>
      </c>
      <c r="E18" s="15">
        <v>12</v>
      </c>
      <c r="F18" s="15">
        <f t="shared" si="1"/>
        <v>3.420720984375614</v>
      </c>
      <c r="G18" s="15">
        <v>20</v>
      </c>
      <c r="H18" s="15">
        <f t="shared" si="7"/>
        <v>2.7365767875004914</v>
      </c>
      <c r="I18" s="15">
        <v>14</v>
      </c>
      <c r="J18" s="19">
        <f t="shared" si="2"/>
        <v>39.45599999999999</v>
      </c>
      <c r="K18" s="22">
        <f t="shared" si="8"/>
        <v>2.3534560372504227</v>
      </c>
      <c r="L18" s="23">
        <f t="shared" si="3"/>
        <v>0.10316519615344319</v>
      </c>
      <c r="M18" s="22">
        <f t="shared" si="4"/>
        <v>2.9246817283520374</v>
      </c>
      <c r="N18" s="15">
        <v>107</v>
      </c>
      <c r="O18" s="15">
        <v>28.35</v>
      </c>
      <c r="P18" s="15">
        <f t="shared" si="5"/>
        <v>11.038481302774885</v>
      </c>
      <c r="Q18" s="17">
        <f t="shared" si="6"/>
        <v>0.10316337666144752</v>
      </c>
      <c r="R18" s="7"/>
      <c r="S18" s="7"/>
      <c r="T18" s="7"/>
      <c r="U18" s="7"/>
      <c r="V18" s="7"/>
    </row>
    <row r="19" spans="1:22" ht="12" customHeight="1">
      <c r="A19" s="14">
        <v>1982</v>
      </c>
      <c r="B19" s="15">
        <f>'[1]Pcc'!K22</f>
        <v>3.896572459410703</v>
      </c>
      <c r="C19" s="15">
        <v>0</v>
      </c>
      <c r="D19" s="15">
        <f t="shared" si="0"/>
        <v>3.896572459410703</v>
      </c>
      <c r="E19" s="15">
        <v>12</v>
      </c>
      <c r="F19" s="15">
        <f t="shared" si="1"/>
        <v>3.4289837642814187</v>
      </c>
      <c r="G19" s="15">
        <v>20</v>
      </c>
      <c r="H19" s="15">
        <f t="shared" si="7"/>
        <v>2.743187011425135</v>
      </c>
      <c r="I19" s="15">
        <v>14</v>
      </c>
      <c r="J19" s="19">
        <f t="shared" si="2"/>
        <v>39.456</v>
      </c>
      <c r="K19" s="22">
        <f t="shared" si="8"/>
        <v>2.3591408298256162</v>
      </c>
      <c r="L19" s="23">
        <f t="shared" si="3"/>
        <v>0.10341439254030099</v>
      </c>
      <c r="M19" s="22">
        <f t="shared" si="4"/>
        <v>2.931746321321263</v>
      </c>
      <c r="N19" s="15">
        <v>107</v>
      </c>
      <c r="O19" s="15">
        <v>28.35</v>
      </c>
      <c r="P19" s="15">
        <f t="shared" si="5"/>
        <v>11.065144845903884</v>
      </c>
      <c r="Q19" s="17">
        <f t="shared" si="6"/>
        <v>0.10341256865330732</v>
      </c>
      <c r="R19" s="7"/>
      <c r="S19" s="7"/>
      <c r="T19" s="7"/>
      <c r="U19" s="7"/>
      <c r="V19" s="7"/>
    </row>
    <row r="20" spans="1:22" ht="12" customHeight="1">
      <c r="A20" s="14">
        <v>1983</v>
      </c>
      <c r="B20" s="15">
        <f>'[1]Pcc'!K23</f>
        <v>3.7863553372592382</v>
      </c>
      <c r="C20" s="15">
        <v>0</v>
      </c>
      <c r="D20" s="15">
        <f t="shared" si="0"/>
        <v>3.7863553372592382</v>
      </c>
      <c r="E20" s="15">
        <v>12</v>
      </c>
      <c r="F20" s="15">
        <f t="shared" si="1"/>
        <v>3.3319926967881295</v>
      </c>
      <c r="G20" s="15">
        <v>20</v>
      </c>
      <c r="H20" s="15">
        <f t="shared" si="7"/>
        <v>2.6655941574305038</v>
      </c>
      <c r="I20" s="15">
        <v>14</v>
      </c>
      <c r="J20" s="19">
        <f t="shared" si="2"/>
        <v>39.456</v>
      </c>
      <c r="K20" s="22">
        <f t="shared" si="8"/>
        <v>2.2924109753902333</v>
      </c>
      <c r="L20" s="23">
        <f t="shared" si="3"/>
        <v>0.1004892482362842</v>
      </c>
      <c r="M20" s="22">
        <f t="shared" si="4"/>
        <v>2.848819942874539</v>
      </c>
      <c r="N20" s="15">
        <v>107</v>
      </c>
      <c r="O20" s="15">
        <v>28.35</v>
      </c>
      <c r="P20" s="15">
        <f t="shared" si="5"/>
        <v>10.752159925487678</v>
      </c>
      <c r="Q20" s="17">
        <f t="shared" si="6"/>
        <v>0.10048747593913718</v>
      </c>
      <c r="R20" s="7"/>
      <c r="S20" s="7"/>
      <c r="T20" s="7"/>
      <c r="U20" s="7"/>
      <c r="V20" s="7"/>
    </row>
    <row r="21" spans="1:22" ht="12" customHeight="1">
      <c r="A21" s="14">
        <v>1984</v>
      </c>
      <c r="B21" s="15">
        <f>'[1]Pcc'!K24</f>
        <v>3.7623467935509907</v>
      </c>
      <c r="C21" s="15">
        <v>0</v>
      </c>
      <c r="D21" s="15">
        <f t="shared" si="0"/>
        <v>3.7623467935509907</v>
      </c>
      <c r="E21" s="15">
        <v>12</v>
      </c>
      <c r="F21" s="15">
        <f t="shared" si="1"/>
        <v>3.310865178324872</v>
      </c>
      <c r="G21" s="15">
        <v>20</v>
      </c>
      <c r="H21" s="15">
        <f t="shared" si="7"/>
        <v>2.6486921426598977</v>
      </c>
      <c r="I21" s="15">
        <v>14</v>
      </c>
      <c r="J21" s="19">
        <f t="shared" si="2"/>
        <v>39.45599999999999</v>
      </c>
      <c r="K21" s="22">
        <f t="shared" si="8"/>
        <v>2.277875242687512</v>
      </c>
      <c r="L21" s="23">
        <f t="shared" si="3"/>
        <v>0.09985206543287725</v>
      </c>
      <c r="M21" s="22">
        <f t="shared" si="4"/>
        <v>2.8307561289893535</v>
      </c>
      <c r="N21" s="15">
        <v>107</v>
      </c>
      <c r="O21" s="15">
        <v>28.35</v>
      </c>
      <c r="P21" s="15">
        <f t="shared" si="5"/>
        <v>10.68398256796687</v>
      </c>
      <c r="Q21" s="17">
        <f t="shared" si="6"/>
        <v>0.09985030437352216</v>
      </c>
      <c r="R21" s="7"/>
      <c r="S21" s="7"/>
      <c r="T21" s="7"/>
      <c r="U21" s="7"/>
      <c r="V21" s="7"/>
    </row>
    <row r="22" spans="1:22" ht="12" customHeight="1">
      <c r="A22" s="14">
        <v>1985</v>
      </c>
      <c r="B22" s="15">
        <f>'[1]Pcc'!K25</f>
        <v>4.002223457476376</v>
      </c>
      <c r="C22" s="15">
        <v>0</v>
      </c>
      <c r="D22" s="15">
        <f t="shared" si="0"/>
        <v>4.002223457476376</v>
      </c>
      <c r="E22" s="15">
        <v>12</v>
      </c>
      <c r="F22" s="15">
        <f t="shared" si="1"/>
        <v>3.5219566425792106</v>
      </c>
      <c r="G22" s="15">
        <v>20</v>
      </c>
      <c r="H22" s="15">
        <f t="shared" si="7"/>
        <v>2.8175653140633683</v>
      </c>
      <c r="I22" s="15">
        <v>14</v>
      </c>
      <c r="J22" s="19">
        <f t="shared" si="2"/>
        <v>39.456</v>
      </c>
      <c r="K22" s="22">
        <f t="shared" si="8"/>
        <v>2.423106170094497</v>
      </c>
      <c r="L22" s="23">
        <f t="shared" si="3"/>
        <v>0.10621835266167658</v>
      </c>
      <c r="M22" s="22">
        <f t="shared" si="4"/>
        <v>3.0112371887822</v>
      </c>
      <c r="N22" s="15">
        <v>107</v>
      </c>
      <c r="O22" s="15">
        <v>28.35</v>
      </c>
      <c r="P22" s="15">
        <f t="shared" si="5"/>
        <v>11.36516328746721</v>
      </c>
      <c r="Q22" s="17">
        <f t="shared" si="6"/>
        <v>0.10621647932212346</v>
      </c>
      <c r="R22" s="7"/>
      <c r="S22" s="7"/>
      <c r="T22" s="7"/>
      <c r="U22" s="7"/>
      <c r="V22" s="7"/>
    </row>
    <row r="23" spans="1:22" ht="12" customHeight="1">
      <c r="A23" s="10">
        <v>1986</v>
      </c>
      <c r="B23" s="11">
        <f>'[1]Pcc'!K26</f>
        <v>4.056117977950074</v>
      </c>
      <c r="C23" s="11">
        <v>0</v>
      </c>
      <c r="D23" s="11">
        <f t="shared" si="0"/>
        <v>4.056117977950074</v>
      </c>
      <c r="E23" s="11">
        <v>12</v>
      </c>
      <c r="F23" s="11">
        <f t="shared" si="1"/>
        <v>3.569383820596065</v>
      </c>
      <c r="G23" s="11">
        <v>20</v>
      </c>
      <c r="H23" s="11">
        <f t="shared" si="7"/>
        <v>2.855507056476852</v>
      </c>
      <c r="I23" s="11">
        <v>14</v>
      </c>
      <c r="J23" s="18">
        <f t="shared" si="2"/>
        <v>39.456</v>
      </c>
      <c r="K23" s="20">
        <f t="shared" si="8"/>
        <v>2.4557360685700926</v>
      </c>
      <c r="L23" s="21">
        <f t="shared" si="3"/>
        <v>0.1076487043756753</v>
      </c>
      <c r="M23" s="20">
        <f t="shared" si="4"/>
        <v>3.0517869446982067</v>
      </c>
      <c r="N23" s="11">
        <v>107</v>
      </c>
      <c r="O23" s="11">
        <v>28.35</v>
      </c>
      <c r="P23" s="11">
        <f t="shared" si="5"/>
        <v>11.518208221612278</v>
      </c>
      <c r="Q23" s="13">
        <f t="shared" si="6"/>
        <v>0.10764680580946055</v>
      </c>
      <c r="R23" s="7"/>
      <c r="S23" s="7"/>
      <c r="T23" s="7"/>
      <c r="U23" s="7"/>
      <c r="V23" s="7"/>
    </row>
    <row r="24" spans="1:22" ht="12" customHeight="1">
      <c r="A24" s="10">
        <v>1987</v>
      </c>
      <c r="B24" s="11">
        <f>'[1]Pcc'!K27</f>
        <v>4.448929623134698</v>
      </c>
      <c r="C24" s="11">
        <v>0</v>
      </c>
      <c r="D24" s="11">
        <f t="shared" si="0"/>
        <v>4.448929623134698</v>
      </c>
      <c r="E24" s="11">
        <v>12</v>
      </c>
      <c r="F24" s="11">
        <f t="shared" si="1"/>
        <v>3.9150580683585345</v>
      </c>
      <c r="G24" s="11">
        <v>20</v>
      </c>
      <c r="H24" s="11">
        <f t="shared" si="7"/>
        <v>3.1320464546868276</v>
      </c>
      <c r="I24" s="11">
        <v>14</v>
      </c>
      <c r="J24" s="18">
        <f t="shared" si="2"/>
        <v>39.456</v>
      </c>
      <c r="K24" s="20">
        <f t="shared" si="8"/>
        <v>2.6935599510306716</v>
      </c>
      <c r="L24" s="21">
        <f t="shared" si="3"/>
        <v>0.11807386086709794</v>
      </c>
      <c r="M24" s="20">
        <f t="shared" si="4"/>
        <v>3.347334918651793</v>
      </c>
      <c r="N24" s="11">
        <v>107</v>
      </c>
      <c r="O24" s="11">
        <v>28.35</v>
      </c>
      <c r="P24" s="11">
        <f t="shared" si="5"/>
        <v>12.63368029261876</v>
      </c>
      <c r="Q24" s="13">
        <f t="shared" si="6"/>
        <v>0.11807177843568933</v>
      </c>
      <c r="R24" s="7"/>
      <c r="S24" s="7"/>
      <c r="T24" s="7"/>
      <c r="U24" s="7"/>
      <c r="V24" s="7"/>
    </row>
    <row r="25" spans="1:22" ht="12" customHeight="1">
      <c r="A25" s="10">
        <v>1988</v>
      </c>
      <c r="B25" s="11">
        <f>'[1]Pcc'!K28</f>
        <v>6.436238887454351</v>
      </c>
      <c r="C25" s="11">
        <v>0</v>
      </c>
      <c r="D25" s="11">
        <f t="shared" si="0"/>
        <v>6.436238887454351</v>
      </c>
      <c r="E25" s="11">
        <v>12</v>
      </c>
      <c r="F25" s="11">
        <f t="shared" si="1"/>
        <v>5.663890220959829</v>
      </c>
      <c r="G25" s="11">
        <v>20</v>
      </c>
      <c r="H25" s="11">
        <f t="shared" si="7"/>
        <v>4.531112176767864</v>
      </c>
      <c r="I25" s="11">
        <v>14</v>
      </c>
      <c r="J25" s="18">
        <f t="shared" si="2"/>
        <v>39.45599999999999</v>
      </c>
      <c r="K25" s="20">
        <f t="shared" si="8"/>
        <v>3.8967564720203627</v>
      </c>
      <c r="L25" s="21">
        <f t="shared" si="3"/>
        <v>0.17081672206116658</v>
      </c>
      <c r="M25" s="20">
        <f t="shared" si="4"/>
        <v>4.842568662073042</v>
      </c>
      <c r="N25" s="11">
        <v>107</v>
      </c>
      <c r="O25" s="11">
        <v>28.35</v>
      </c>
      <c r="P25" s="11">
        <f t="shared" si="5"/>
        <v>18.277066908000545</v>
      </c>
      <c r="Q25" s="13">
        <f t="shared" si="6"/>
        <v>0.17081370942056584</v>
      </c>
      <c r="R25" s="7"/>
      <c r="S25" s="7"/>
      <c r="T25" s="7"/>
      <c r="U25" s="7"/>
      <c r="V25" s="7"/>
    </row>
    <row r="26" spans="1:22" ht="12" customHeight="1">
      <c r="A26" s="10">
        <v>1989</v>
      </c>
      <c r="B26" s="11">
        <f>'[1]Pcc'!K29</f>
        <v>6.491649879784262</v>
      </c>
      <c r="C26" s="11">
        <v>0</v>
      </c>
      <c r="D26" s="11">
        <f t="shared" si="0"/>
        <v>6.491649879784262</v>
      </c>
      <c r="E26" s="11">
        <v>12</v>
      </c>
      <c r="F26" s="11">
        <f t="shared" si="1"/>
        <v>5.7126518942101505</v>
      </c>
      <c r="G26" s="11">
        <v>20</v>
      </c>
      <c r="H26" s="11">
        <f t="shared" si="7"/>
        <v>4.57012151536812</v>
      </c>
      <c r="I26" s="11">
        <v>14</v>
      </c>
      <c r="J26" s="18">
        <f t="shared" si="2"/>
        <v>39.456</v>
      </c>
      <c r="K26" s="20">
        <f t="shared" si="8"/>
        <v>3.9303045032165835</v>
      </c>
      <c r="L26" s="21">
        <f t="shared" si="3"/>
        <v>0.17228732068894612</v>
      </c>
      <c r="M26" s="20">
        <f t="shared" si="4"/>
        <v>4.884259397871277</v>
      </c>
      <c r="N26" s="11">
        <v>107</v>
      </c>
      <c r="O26" s="11">
        <v>28.35</v>
      </c>
      <c r="P26" s="11">
        <f t="shared" si="5"/>
        <v>18.434418185969193</v>
      </c>
      <c r="Q26" s="13">
        <f t="shared" si="6"/>
        <v>0.17228428211186161</v>
      </c>
      <c r="R26" s="7"/>
      <c r="S26" s="7"/>
      <c r="T26" s="7"/>
      <c r="U26" s="7"/>
      <c r="V26" s="7"/>
    </row>
    <row r="27" spans="1:22" ht="12" customHeight="1">
      <c r="A27" s="10">
        <v>1990</v>
      </c>
      <c r="B27" s="11">
        <f>'[1]Pcc'!K30</f>
        <v>6.541005955947703</v>
      </c>
      <c r="C27" s="11">
        <v>0</v>
      </c>
      <c r="D27" s="11">
        <f t="shared" si="0"/>
        <v>6.541005955947703</v>
      </c>
      <c r="E27" s="11">
        <v>12</v>
      </c>
      <c r="F27" s="11">
        <f t="shared" si="1"/>
        <v>5.756085241233979</v>
      </c>
      <c r="G27" s="11">
        <v>20</v>
      </c>
      <c r="H27" s="11">
        <f t="shared" si="7"/>
        <v>4.604868192987183</v>
      </c>
      <c r="I27" s="11">
        <v>14</v>
      </c>
      <c r="J27" s="18">
        <f t="shared" si="2"/>
        <v>39.456</v>
      </c>
      <c r="K27" s="20">
        <f t="shared" si="8"/>
        <v>3.9601866459689776</v>
      </c>
      <c r="L27" s="21">
        <f t="shared" si="3"/>
        <v>0.17359722283699627</v>
      </c>
      <c r="M27" s="20">
        <f t="shared" si="4"/>
        <v>4.921394468817426</v>
      </c>
      <c r="N27" s="11">
        <v>107</v>
      </c>
      <c r="O27" s="11">
        <v>28.35</v>
      </c>
      <c r="P27" s="11">
        <f t="shared" si="5"/>
        <v>18.574575243861187</v>
      </c>
      <c r="Q27" s="13">
        <f t="shared" si="6"/>
        <v>0.17359416115758117</v>
      </c>
      <c r="R27" s="7"/>
      <c r="S27" s="7"/>
      <c r="T27" s="7"/>
      <c r="U27" s="7"/>
      <c r="V27" s="7"/>
    </row>
    <row r="28" spans="1:22" ht="12" customHeight="1">
      <c r="A28" s="14">
        <v>1991</v>
      </c>
      <c r="B28" s="15">
        <f>'[1]Pcc'!K31</f>
        <v>6.568607600967092</v>
      </c>
      <c r="C28" s="15">
        <v>0</v>
      </c>
      <c r="D28" s="15">
        <f t="shared" si="0"/>
        <v>6.568607600967092</v>
      </c>
      <c r="E28" s="15">
        <v>12</v>
      </c>
      <c r="F28" s="15">
        <f t="shared" si="1"/>
        <v>5.780374688851041</v>
      </c>
      <c r="G28" s="15">
        <v>20</v>
      </c>
      <c r="H28" s="15">
        <f t="shared" si="7"/>
        <v>4.624299751080833</v>
      </c>
      <c r="I28" s="15">
        <v>14</v>
      </c>
      <c r="J28" s="19">
        <f t="shared" si="2"/>
        <v>39.456</v>
      </c>
      <c r="K28" s="22">
        <f t="shared" si="8"/>
        <v>3.9768977859295163</v>
      </c>
      <c r="L28" s="23">
        <f t="shared" si="3"/>
        <v>0.17432976595855415</v>
      </c>
      <c r="M28" s="22">
        <f t="shared" si="4"/>
        <v>4.942161700042031</v>
      </c>
      <c r="N28" s="15">
        <v>107</v>
      </c>
      <c r="O28" s="15">
        <v>28.35</v>
      </c>
      <c r="P28" s="15">
        <f t="shared" si="5"/>
        <v>18.65295597546728</v>
      </c>
      <c r="Q28" s="17">
        <f t="shared" si="6"/>
        <v>0.17432669135950726</v>
      </c>
      <c r="R28" s="7"/>
      <c r="S28" s="7"/>
      <c r="T28" s="7"/>
      <c r="U28" s="7"/>
      <c r="V28" s="7"/>
    </row>
    <row r="29" spans="1:22" ht="12" customHeight="1">
      <c r="A29" s="14">
        <v>1992</v>
      </c>
      <c r="B29" s="15">
        <f>'[1]Pcc'!K32</f>
        <v>6.550737812188987</v>
      </c>
      <c r="C29" s="15">
        <v>0</v>
      </c>
      <c r="D29" s="15">
        <f t="shared" si="0"/>
        <v>6.550737812188987</v>
      </c>
      <c r="E29" s="15">
        <v>12</v>
      </c>
      <c r="F29" s="15">
        <f t="shared" si="1"/>
        <v>5.764649274726309</v>
      </c>
      <c r="G29" s="15">
        <v>20</v>
      </c>
      <c r="H29" s="15">
        <f t="shared" si="7"/>
        <v>4.611719419781047</v>
      </c>
      <c r="I29" s="15">
        <v>14</v>
      </c>
      <c r="J29" s="19">
        <f t="shared" si="2"/>
        <v>39.45599999999999</v>
      </c>
      <c r="K29" s="22">
        <f t="shared" si="8"/>
        <v>3.9660787010117007</v>
      </c>
      <c r="L29" s="23">
        <f t="shared" si="3"/>
        <v>0.17385550470188277</v>
      </c>
      <c r="M29" s="22">
        <f t="shared" si="4"/>
        <v>4.928716630546026</v>
      </c>
      <c r="N29" s="15">
        <v>107</v>
      </c>
      <c r="O29" s="15">
        <v>28.35</v>
      </c>
      <c r="P29" s="15">
        <f t="shared" si="5"/>
        <v>18.60221091599382</v>
      </c>
      <c r="Q29" s="17">
        <f t="shared" si="6"/>
        <v>0.17385243846723195</v>
      </c>
      <c r="R29" s="7"/>
      <c r="S29" s="7"/>
      <c r="T29" s="7"/>
      <c r="U29" s="7"/>
      <c r="V29" s="7"/>
    </row>
    <row r="30" spans="1:22" ht="12" customHeight="1">
      <c r="A30" s="14">
        <v>1993</v>
      </c>
      <c r="B30" s="15">
        <f>'[1]Pcc'!K33</f>
        <v>6.095585648622424</v>
      </c>
      <c r="C30" s="15">
        <v>0</v>
      </c>
      <c r="D30" s="15">
        <f t="shared" si="0"/>
        <v>6.095585648622424</v>
      </c>
      <c r="E30" s="15">
        <v>12</v>
      </c>
      <c r="F30" s="15">
        <f t="shared" si="1"/>
        <v>5.364115370787733</v>
      </c>
      <c r="G30" s="15">
        <v>20</v>
      </c>
      <c r="H30" s="15">
        <f t="shared" si="7"/>
        <v>4.2912922966301865</v>
      </c>
      <c r="I30" s="15">
        <v>14</v>
      </c>
      <c r="J30" s="19">
        <f t="shared" si="2"/>
        <v>39.456</v>
      </c>
      <c r="K30" s="22">
        <f t="shared" si="8"/>
        <v>3.6905113751019605</v>
      </c>
      <c r="L30" s="23">
        <f t="shared" si="3"/>
        <v>0.16177584110035992</v>
      </c>
      <c r="M30" s="22">
        <f t="shared" si="4"/>
        <v>4.586264207274653</v>
      </c>
      <c r="N30" s="15">
        <v>107</v>
      </c>
      <c r="O30" s="15">
        <v>28.35</v>
      </c>
      <c r="P30" s="15">
        <f t="shared" si="5"/>
        <v>17.30970970646871</v>
      </c>
      <c r="Q30" s="17">
        <f t="shared" si="6"/>
        <v>0.1617729879109225</v>
      </c>
      <c r="R30" s="7"/>
      <c r="S30" s="7"/>
      <c r="T30" s="7"/>
      <c r="U30" s="7"/>
      <c r="V30" s="7"/>
    </row>
    <row r="31" spans="1:22" ht="12" customHeight="1">
      <c r="A31" s="14">
        <v>1994</v>
      </c>
      <c r="B31" s="15">
        <f>'[1]Pcc'!K34</f>
        <v>5.772777079936927</v>
      </c>
      <c r="C31" s="15">
        <v>0</v>
      </c>
      <c r="D31" s="15">
        <f t="shared" si="0"/>
        <v>5.772777079936927</v>
      </c>
      <c r="E31" s="15">
        <v>12</v>
      </c>
      <c r="F31" s="15">
        <f t="shared" si="1"/>
        <v>5.080043830344495</v>
      </c>
      <c r="G31" s="15">
        <v>20</v>
      </c>
      <c r="H31" s="15">
        <f t="shared" si="7"/>
        <v>4.064035064275596</v>
      </c>
      <c r="I31" s="15">
        <v>14</v>
      </c>
      <c r="J31" s="19">
        <f t="shared" si="2"/>
        <v>39.456</v>
      </c>
      <c r="K31" s="22">
        <f t="shared" si="8"/>
        <v>3.4950701552770127</v>
      </c>
      <c r="L31" s="23">
        <f t="shared" si="3"/>
        <v>0.15320855475186906</v>
      </c>
      <c r="M31" s="22">
        <f t="shared" si="4"/>
        <v>4.343385922938112</v>
      </c>
      <c r="N31" s="15">
        <v>107</v>
      </c>
      <c r="O31" s="15">
        <v>28.35</v>
      </c>
      <c r="P31" s="15">
        <f t="shared" si="5"/>
        <v>16.393026234722328</v>
      </c>
      <c r="Q31" s="17">
        <f t="shared" si="6"/>
        <v>0.15320585266095632</v>
      </c>
      <c r="R31" s="7"/>
      <c r="S31" s="7"/>
      <c r="T31" s="7"/>
      <c r="U31" s="7"/>
      <c r="V31" s="7"/>
    </row>
    <row r="32" spans="1:22" ht="12" customHeight="1">
      <c r="A32" s="14">
        <v>1995</v>
      </c>
      <c r="B32" s="15">
        <f>'[1]Pcc'!K35</f>
        <v>5.460225471997102</v>
      </c>
      <c r="C32" s="15">
        <v>0</v>
      </c>
      <c r="D32" s="15">
        <f t="shared" si="0"/>
        <v>5.460225471997102</v>
      </c>
      <c r="E32" s="15">
        <v>12</v>
      </c>
      <c r="F32" s="15">
        <f t="shared" si="1"/>
        <v>4.80499841535745</v>
      </c>
      <c r="G32" s="15">
        <v>20</v>
      </c>
      <c r="H32" s="15">
        <f t="shared" si="7"/>
        <v>3.84399873228596</v>
      </c>
      <c r="I32" s="15">
        <v>14</v>
      </c>
      <c r="J32" s="19">
        <f t="shared" si="2"/>
        <v>39.456</v>
      </c>
      <c r="K32" s="22">
        <f t="shared" si="8"/>
        <v>3.3058389097659253</v>
      </c>
      <c r="L32" s="23">
        <f t="shared" si="3"/>
        <v>0.14491348645549262</v>
      </c>
      <c r="M32" s="22">
        <f t="shared" si="4"/>
        <v>4.108224884269988</v>
      </c>
      <c r="N32" s="15">
        <v>107</v>
      </c>
      <c r="O32" s="15">
        <v>28.35</v>
      </c>
      <c r="P32" s="15">
        <f t="shared" si="5"/>
        <v>15.505469580842634</v>
      </c>
      <c r="Q32" s="17">
        <f t="shared" si="6"/>
        <v>0.1449109306620807</v>
      </c>
      <c r="R32" s="7"/>
      <c r="S32" s="7"/>
      <c r="T32" s="7"/>
      <c r="U32" s="7"/>
      <c r="V32" s="7"/>
    </row>
    <row r="33" spans="1:22" ht="12" customHeight="1">
      <c r="A33" s="10">
        <v>1996</v>
      </c>
      <c r="B33" s="11">
        <f>'[1]Pcc'!K36</f>
        <v>5.074752658017311</v>
      </c>
      <c r="C33" s="11">
        <v>0</v>
      </c>
      <c r="D33" s="11">
        <f t="shared" si="0"/>
        <v>5.074752658017311</v>
      </c>
      <c r="E33" s="11">
        <v>12</v>
      </c>
      <c r="F33" s="11">
        <f t="shared" si="1"/>
        <v>4.465782339055234</v>
      </c>
      <c r="G33" s="11">
        <v>20</v>
      </c>
      <c r="H33" s="11">
        <f t="shared" si="7"/>
        <v>3.572625871244187</v>
      </c>
      <c r="I33" s="11">
        <v>14</v>
      </c>
      <c r="J33" s="18">
        <f t="shared" si="2"/>
        <v>39.456</v>
      </c>
      <c r="K33" s="20">
        <f t="shared" si="8"/>
        <v>3.0724582492700008</v>
      </c>
      <c r="L33" s="21">
        <f t="shared" si="3"/>
        <v>0.13468310133786304</v>
      </c>
      <c r="M33" s="20">
        <f t="shared" si="4"/>
        <v>3.8181985813777484</v>
      </c>
      <c r="N33" s="11">
        <v>107</v>
      </c>
      <c r="O33" s="11">
        <v>28.35</v>
      </c>
      <c r="P33" s="11">
        <f t="shared" si="5"/>
        <v>14.41083767927404</v>
      </c>
      <c r="Q33" s="13">
        <f t="shared" si="6"/>
        <v>0.13468072597452374</v>
      </c>
      <c r="R33" s="7"/>
      <c r="S33" s="7"/>
      <c r="T33" s="7"/>
      <c r="U33" s="7"/>
      <c r="V33" s="7"/>
    </row>
    <row r="34" spans="1:22" ht="12" customHeight="1">
      <c r="A34" s="10">
        <v>1997</v>
      </c>
      <c r="B34" s="11">
        <f>'[1]Pcc'!K37</f>
        <v>4.696344339622641</v>
      </c>
      <c r="C34" s="11">
        <v>0</v>
      </c>
      <c r="D34" s="11">
        <f t="shared" si="0"/>
        <v>4.696344339622641</v>
      </c>
      <c r="E34" s="11">
        <v>12</v>
      </c>
      <c r="F34" s="11">
        <f t="shared" si="1"/>
        <v>4.132783018867924</v>
      </c>
      <c r="G34" s="11">
        <v>20</v>
      </c>
      <c r="H34" s="11">
        <f t="shared" si="7"/>
        <v>3.306226415094339</v>
      </c>
      <c r="I34" s="11">
        <v>14</v>
      </c>
      <c r="J34" s="18">
        <f t="shared" si="2"/>
        <v>39.456</v>
      </c>
      <c r="K34" s="20">
        <f t="shared" si="8"/>
        <v>2.8433547169811315</v>
      </c>
      <c r="L34" s="21">
        <f t="shared" si="3"/>
        <v>0.12464020677177563</v>
      </c>
      <c r="M34" s="20">
        <f t="shared" si="4"/>
        <v>3.533487541876453</v>
      </c>
      <c r="N34" s="11">
        <v>107</v>
      </c>
      <c r="O34" s="11">
        <v>28.35</v>
      </c>
      <c r="P34" s="11">
        <f t="shared" si="5"/>
        <v>13.336266912902309</v>
      </c>
      <c r="Q34" s="13">
        <f t="shared" si="6"/>
        <v>0.12463800853179728</v>
      </c>
      <c r="R34" s="7"/>
      <c r="S34" s="7"/>
      <c r="T34" s="7"/>
      <c r="U34" s="7"/>
      <c r="V34" s="7"/>
    </row>
    <row r="35" spans="1:22" ht="12" customHeight="1">
      <c r="A35" s="10">
        <v>1998</v>
      </c>
      <c r="B35" s="11">
        <f>'[1]Pcc'!K38</f>
        <v>4.483188044831881</v>
      </c>
      <c r="C35" s="11">
        <v>0</v>
      </c>
      <c r="D35" s="11">
        <f t="shared" si="0"/>
        <v>4.483188044831881</v>
      </c>
      <c r="E35" s="11">
        <v>12</v>
      </c>
      <c r="F35" s="11">
        <f t="shared" si="1"/>
        <v>3.945205479452055</v>
      </c>
      <c r="G35" s="11">
        <v>20</v>
      </c>
      <c r="H35" s="11">
        <f t="shared" si="7"/>
        <v>3.156164383561644</v>
      </c>
      <c r="I35" s="11">
        <v>14</v>
      </c>
      <c r="J35" s="18">
        <f t="shared" si="2"/>
        <v>39.456</v>
      </c>
      <c r="K35" s="20">
        <f t="shared" si="8"/>
        <v>2.714301369863014</v>
      </c>
      <c r="L35" s="21">
        <f t="shared" si="3"/>
        <v>0.11898307374741979</v>
      </c>
      <c r="M35" s="20">
        <f t="shared" si="4"/>
        <v>3.373110649202477</v>
      </c>
      <c r="N35" s="11">
        <v>107</v>
      </c>
      <c r="O35" s="11">
        <v>28.35</v>
      </c>
      <c r="P35" s="11">
        <f t="shared" si="5"/>
        <v>12.73096435501464</v>
      </c>
      <c r="Q35" s="13">
        <f t="shared" si="6"/>
        <v>0.11898097528051066</v>
      </c>
      <c r="R35" s="7"/>
      <c r="S35" s="7"/>
      <c r="T35" s="7"/>
      <c r="U35" s="7"/>
      <c r="V35" s="7"/>
    </row>
    <row r="36" spans="1:22" ht="12" customHeight="1">
      <c r="A36" s="10">
        <v>1999</v>
      </c>
      <c r="B36" s="11">
        <f>'[1]Pcc'!K39</f>
        <v>4.416573670758487</v>
      </c>
      <c r="C36" s="11">
        <v>0</v>
      </c>
      <c r="D36" s="11">
        <f t="shared" si="0"/>
        <v>4.416573670758487</v>
      </c>
      <c r="E36" s="11">
        <v>12</v>
      </c>
      <c r="F36" s="11">
        <f t="shared" si="1"/>
        <v>3.886584830267468</v>
      </c>
      <c r="G36" s="11">
        <v>20</v>
      </c>
      <c r="H36" s="11">
        <f t="shared" si="7"/>
        <v>3.1092678642139746</v>
      </c>
      <c r="I36" s="11">
        <v>14</v>
      </c>
      <c r="J36" s="18">
        <f t="shared" si="2"/>
        <v>39.456</v>
      </c>
      <c r="K36" s="20">
        <f t="shared" si="8"/>
        <v>2.673970363224018</v>
      </c>
      <c r="L36" s="21">
        <f t="shared" si="3"/>
        <v>0.11721513920981998</v>
      </c>
      <c r="M36" s="20">
        <f t="shared" si="4"/>
        <v>3.3229905890287914</v>
      </c>
      <c r="N36" s="11">
        <v>107</v>
      </c>
      <c r="O36" s="11">
        <v>28.35</v>
      </c>
      <c r="P36" s="11">
        <f t="shared" si="5"/>
        <v>12.541798695805314</v>
      </c>
      <c r="Q36" s="13">
        <f t="shared" si="6"/>
        <v>0.11721307192341415</v>
      </c>
      <c r="R36" s="7"/>
      <c r="S36" s="7"/>
      <c r="T36" s="7"/>
      <c r="U36" s="7"/>
      <c r="V36" s="7"/>
    </row>
    <row r="37" spans="1:22" ht="12" customHeight="1">
      <c r="A37" s="10">
        <v>2000</v>
      </c>
      <c r="B37" s="11">
        <f>'[1]Pcc'!K40</f>
        <v>4.358806446102158</v>
      </c>
      <c r="C37" s="11">
        <v>0</v>
      </c>
      <c r="D37" s="11">
        <f t="shared" si="0"/>
        <v>4.358806446102158</v>
      </c>
      <c r="E37" s="11">
        <v>12</v>
      </c>
      <c r="F37" s="11">
        <f t="shared" si="1"/>
        <v>3.835749672569899</v>
      </c>
      <c r="G37" s="11">
        <v>20</v>
      </c>
      <c r="H37" s="11">
        <f t="shared" si="7"/>
        <v>3.0685997380559193</v>
      </c>
      <c r="I37" s="11">
        <v>14</v>
      </c>
      <c r="J37" s="18">
        <f t="shared" si="2"/>
        <v>39.456</v>
      </c>
      <c r="K37" s="20">
        <f t="shared" si="8"/>
        <v>2.6389957747280905</v>
      </c>
      <c r="L37" s="21">
        <f t="shared" si="3"/>
        <v>0.11568200656342315</v>
      </c>
      <c r="M37" s="20">
        <f t="shared" si="4"/>
        <v>3.2795270450697642</v>
      </c>
      <c r="N37" s="11">
        <v>107</v>
      </c>
      <c r="O37" s="11">
        <v>28.35</v>
      </c>
      <c r="P37" s="11">
        <f t="shared" si="5"/>
        <v>12.377756395854137</v>
      </c>
      <c r="Q37" s="13">
        <f t="shared" si="6"/>
        <v>0.1156799663163938</v>
      </c>
      <c r="R37" s="7"/>
      <c r="S37" s="7"/>
      <c r="T37" s="7"/>
      <c r="U37" s="7"/>
      <c r="V37" s="7"/>
    </row>
    <row r="38" spans="1:22" ht="12" customHeight="1">
      <c r="A38" s="14">
        <v>2001</v>
      </c>
      <c r="B38" s="15">
        <f>'[1]Pcc'!K41</f>
        <v>4.503797511529305</v>
      </c>
      <c r="C38" s="15">
        <v>0</v>
      </c>
      <c r="D38" s="15">
        <f t="shared" si="0"/>
        <v>4.503797511529305</v>
      </c>
      <c r="E38" s="15">
        <v>12</v>
      </c>
      <c r="F38" s="15">
        <f t="shared" si="1"/>
        <v>3.963341810145788</v>
      </c>
      <c r="G38" s="15">
        <v>20</v>
      </c>
      <c r="H38" s="15">
        <f t="shared" si="7"/>
        <v>3.1706734481166303</v>
      </c>
      <c r="I38" s="15">
        <v>14</v>
      </c>
      <c r="J38" s="19">
        <f t="shared" si="2"/>
        <v>39.456</v>
      </c>
      <c r="K38" s="22">
        <f t="shared" si="8"/>
        <v>2.726779165380302</v>
      </c>
      <c r="L38" s="23">
        <f t="shared" si="3"/>
        <v>0.11953004560571187</v>
      </c>
      <c r="M38" s="22">
        <f t="shared" si="4"/>
        <v>3.3886170278991288</v>
      </c>
      <c r="N38" s="15">
        <v>107</v>
      </c>
      <c r="O38" s="15">
        <v>28.35</v>
      </c>
      <c r="P38" s="15">
        <f t="shared" si="5"/>
        <v>12.789489311647504</v>
      </c>
      <c r="Q38" s="17">
        <f t="shared" si="6"/>
        <v>0.11952793749203275</v>
      </c>
      <c r="R38" s="7"/>
      <c r="S38" s="7"/>
      <c r="T38" s="7"/>
      <c r="U38" s="7"/>
      <c r="V38" s="7"/>
    </row>
    <row r="39" spans="1:22" ht="12" customHeight="1">
      <c r="A39" s="14">
        <v>2002</v>
      </c>
      <c r="B39" s="15">
        <f>'[1]Pcc'!K42</f>
        <v>4.534087880241389</v>
      </c>
      <c r="C39" s="15">
        <v>0</v>
      </c>
      <c r="D39" s="15">
        <f t="shared" si="0"/>
        <v>4.534087880241389</v>
      </c>
      <c r="E39" s="15">
        <v>12</v>
      </c>
      <c r="F39" s="15">
        <f t="shared" si="1"/>
        <v>3.989997334612422</v>
      </c>
      <c r="G39" s="15">
        <v>20</v>
      </c>
      <c r="H39" s="15">
        <f t="shared" si="7"/>
        <v>3.1919978676899374</v>
      </c>
      <c r="I39" s="15">
        <v>14</v>
      </c>
      <c r="J39" s="19">
        <f t="shared" si="2"/>
        <v>39.456</v>
      </c>
      <c r="K39" s="22">
        <f t="shared" si="8"/>
        <v>2.7451181662133464</v>
      </c>
      <c r="L39" s="23">
        <f t="shared" si="3"/>
        <v>0.1203339470120919</v>
      </c>
      <c r="M39" s="22">
        <f t="shared" si="4"/>
        <v>3.411407230819299</v>
      </c>
      <c r="N39" s="15">
        <v>107</v>
      </c>
      <c r="O39" s="15">
        <v>28.35</v>
      </c>
      <c r="P39" s="15">
        <f t="shared" si="5"/>
        <v>12.875505245067547</v>
      </c>
      <c r="Q39" s="17">
        <f t="shared" si="6"/>
        <v>0.12033182472025745</v>
      </c>
      <c r="R39" s="7"/>
      <c r="S39" s="7"/>
      <c r="T39" s="7"/>
      <c r="U39" s="7"/>
      <c r="V39" s="7"/>
    </row>
    <row r="40" spans="1:22" ht="12" customHeight="1">
      <c r="A40" s="14">
        <v>2003</v>
      </c>
      <c r="B40" s="15">
        <f>'[1]Pcc'!K43</f>
        <v>4.655468574117438</v>
      </c>
      <c r="C40" s="15">
        <v>0</v>
      </c>
      <c r="D40" s="15">
        <f t="shared" si="0"/>
        <v>4.655468574117438</v>
      </c>
      <c r="E40" s="15">
        <v>12</v>
      </c>
      <c r="F40" s="15">
        <f t="shared" si="1"/>
        <v>4.096812345223346</v>
      </c>
      <c r="G40" s="15">
        <v>20</v>
      </c>
      <c r="H40" s="15">
        <f t="shared" si="7"/>
        <v>3.2774498761786766</v>
      </c>
      <c r="I40" s="15">
        <v>14</v>
      </c>
      <c r="J40" s="19">
        <f t="shared" si="2"/>
        <v>39.456</v>
      </c>
      <c r="K40" s="22">
        <f t="shared" si="8"/>
        <v>2.8186068935136617</v>
      </c>
      <c r="L40" s="23">
        <f t="shared" si="3"/>
        <v>0.12355537067457147</v>
      </c>
      <c r="M40" s="22">
        <f aca="true" t="shared" si="9" ref="M40:M45">+L40*28.3495</f>
        <v>3.5027329809387635</v>
      </c>
      <c r="N40" s="15">
        <v>107</v>
      </c>
      <c r="O40" s="15">
        <v>28.35</v>
      </c>
      <c r="P40" s="15">
        <f t="shared" si="5"/>
        <v>13.220191497723022</v>
      </c>
      <c r="Q40" s="17">
        <f t="shared" si="6"/>
        <v>0.12355319156750488</v>
      </c>
      <c r="R40" s="7"/>
      <c r="S40" s="7"/>
      <c r="T40" s="7"/>
      <c r="U40" s="7"/>
      <c r="V40" s="7"/>
    </row>
    <row r="41" spans="1:22" ht="12" customHeight="1">
      <c r="A41" s="14">
        <v>2004</v>
      </c>
      <c r="B41" s="15">
        <f>'[1]Pcc'!K44</f>
        <v>4.657213449695678</v>
      </c>
      <c r="C41" s="15">
        <v>0</v>
      </c>
      <c r="D41" s="15">
        <f t="shared" si="0"/>
        <v>4.657213449695678</v>
      </c>
      <c r="E41" s="15">
        <v>12</v>
      </c>
      <c r="F41" s="15">
        <f t="shared" si="1"/>
        <v>4.098347835732197</v>
      </c>
      <c r="G41" s="15">
        <v>20</v>
      </c>
      <c r="H41" s="15">
        <f t="shared" si="7"/>
        <v>3.2786782685857574</v>
      </c>
      <c r="I41" s="15">
        <v>14</v>
      </c>
      <c r="J41" s="19">
        <f t="shared" si="2"/>
        <v>39.45599999999999</v>
      </c>
      <c r="K41" s="22">
        <f t="shared" si="8"/>
        <v>2.8196633109837514</v>
      </c>
      <c r="L41" s="23">
        <f t="shared" si="3"/>
        <v>0.12360167938558911</v>
      </c>
      <c r="M41" s="22">
        <f t="shared" si="9"/>
        <v>3.504045809741758</v>
      </c>
      <c r="N41" s="15">
        <v>107</v>
      </c>
      <c r="O41" s="15">
        <v>28.35</v>
      </c>
      <c r="P41" s="15">
        <f t="shared" si="5"/>
        <v>13.225146442411573</v>
      </c>
      <c r="Q41" s="17">
        <f t="shared" si="6"/>
        <v>0.1235994994617904</v>
      </c>
      <c r="R41" s="7"/>
      <c r="S41" s="7"/>
      <c r="T41" s="7"/>
      <c r="U41" s="7"/>
      <c r="V41" s="7"/>
    </row>
    <row r="42" spans="1:22" ht="12" customHeight="1">
      <c r="A42" s="14">
        <v>2005</v>
      </c>
      <c r="B42" s="15">
        <f>'[1]Pcc'!K45</f>
        <v>4.605509431670583</v>
      </c>
      <c r="C42" s="15">
        <v>0</v>
      </c>
      <c r="D42" s="15">
        <f t="shared" si="0"/>
        <v>4.605509431670583</v>
      </c>
      <c r="E42" s="15">
        <v>12</v>
      </c>
      <c r="F42" s="15">
        <f t="shared" si="1"/>
        <v>4.052848299870114</v>
      </c>
      <c r="G42" s="15">
        <v>20</v>
      </c>
      <c r="H42" s="15">
        <f t="shared" si="7"/>
        <v>3.242278639896091</v>
      </c>
      <c r="I42" s="15">
        <v>14</v>
      </c>
      <c r="J42" s="19">
        <f t="shared" si="2"/>
        <v>39.45599999999999</v>
      </c>
      <c r="K42" s="22">
        <f t="shared" si="8"/>
        <v>2.788359630310638</v>
      </c>
      <c r="L42" s="23">
        <f t="shared" si="3"/>
        <v>0.12222946324649372</v>
      </c>
      <c r="M42" s="22">
        <f t="shared" si="9"/>
        <v>3.4651441683064736</v>
      </c>
      <c r="N42" s="15">
        <v>107</v>
      </c>
      <c r="O42" s="15">
        <v>28.35</v>
      </c>
      <c r="P42" s="15">
        <f t="shared" si="5"/>
        <v>13.078321905072052</v>
      </c>
      <c r="Q42" s="17">
        <f t="shared" si="6"/>
        <v>0.12222730752403786</v>
      </c>
      <c r="R42" s="7"/>
      <c r="S42" s="7"/>
      <c r="T42" s="7"/>
      <c r="U42" s="7"/>
      <c r="V42" s="7"/>
    </row>
    <row r="43" spans="1:22" ht="12" customHeight="1">
      <c r="A43" s="10">
        <v>2006</v>
      </c>
      <c r="B43" s="11">
        <f>'[1]Pcc'!K46</f>
        <v>4.681445046918515</v>
      </c>
      <c r="C43" s="11">
        <v>0</v>
      </c>
      <c r="D43" s="11">
        <f t="shared" si="0"/>
        <v>4.681445046918515</v>
      </c>
      <c r="E43" s="11">
        <v>12</v>
      </c>
      <c r="F43" s="11">
        <f t="shared" si="1"/>
        <v>4.119671641288294</v>
      </c>
      <c r="G43" s="11">
        <v>20</v>
      </c>
      <c r="H43" s="11">
        <f t="shared" si="7"/>
        <v>3.295737313030635</v>
      </c>
      <c r="I43" s="11">
        <v>14</v>
      </c>
      <c r="J43" s="18">
        <f t="shared" si="2"/>
        <v>39.45599999999999</v>
      </c>
      <c r="K43" s="20">
        <f t="shared" si="8"/>
        <v>2.8343340892063464</v>
      </c>
      <c r="L43" s="21">
        <f t="shared" si="3"/>
        <v>0.12424478199260697</v>
      </c>
      <c r="M43" s="20">
        <f t="shared" si="9"/>
        <v>3.522277447099411</v>
      </c>
      <c r="N43" s="11">
        <v>107</v>
      </c>
      <c r="O43" s="11">
        <v>28.35</v>
      </c>
      <c r="P43" s="11">
        <f t="shared" si="5"/>
        <v>13.293957207747336</v>
      </c>
      <c r="Q43" s="13">
        <f t="shared" si="6"/>
        <v>0.12424259072661062</v>
      </c>
      <c r="R43" s="7"/>
      <c r="S43" s="7"/>
      <c r="T43" s="7"/>
      <c r="U43" s="7"/>
      <c r="V43" s="7"/>
    </row>
    <row r="44" spans="1:22" ht="12" customHeight="1">
      <c r="A44" s="10">
        <v>2007</v>
      </c>
      <c r="B44" s="11">
        <f>'[1]Pcc'!K47</f>
        <v>4.74291761315559</v>
      </c>
      <c r="C44" s="11">
        <v>0</v>
      </c>
      <c r="D44" s="11">
        <f t="shared" si="0"/>
        <v>4.74291761315559</v>
      </c>
      <c r="E44" s="11">
        <v>12</v>
      </c>
      <c r="F44" s="11">
        <f t="shared" si="1"/>
        <v>4.173767499576919</v>
      </c>
      <c r="G44" s="11">
        <v>20</v>
      </c>
      <c r="H44" s="11">
        <f t="shared" si="7"/>
        <v>3.3390139996615353</v>
      </c>
      <c r="I44" s="11">
        <v>14</v>
      </c>
      <c r="J44" s="18">
        <f t="shared" si="2"/>
        <v>39.45599999999999</v>
      </c>
      <c r="K44" s="20">
        <f t="shared" si="8"/>
        <v>2.8715520397089205</v>
      </c>
      <c r="L44" s="21">
        <f t="shared" si="3"/>
        <v>0.12587625379545953</v>
      </c>
      <c r="M44" s="20">
        <f t="shared" si="9"/>
        <v>3.5685288569743796</v>
      </c>
      <c r="N44" s="11">
        <v>107</v>
      </c>
      <c r="O44" s="11">
        <v>28.35</v>
      </c>
      <c r="P44" s="11">
        <f t="shared" si="5"/>
        <v>13.468521611860975</v>
      </c>
      <c r="Q44" s="13">
        <f t="shared" si="6"/>
        <v>0.12587403375571005</v>
      </c>
      <c r="R44" s="7"/>
      <c r="S44" s="7"/>
      <c r="T44" s="7"/>
      <c r="U44" s="7"/>
      <c r="V44" s="7"/>
    </row>
    <row r="45" spans="1:22" ht="12" customHeight="1">
      <c r="A45" s="10">
        <v>2008</v>
      </c>
      <c r="B45" s="11">
        <f>'[1]Pcc'!K48</f>
        <v>4.70421604094376</v>
      </c>
      <c r="C45" s="11">
        <v>0</v>
      </c>
      <c r="D45" s="11">
        <f t="shared" si="0"/>
        <v>4.70421604094376</v>
      </c>
      <c r="E45" s="11">
        <v>12</v>
      </c>
      <c r="F45" s="11">
        <f t="shared" si="1"/>
        <v>4.139710116030509</v>
      </c>
      <c r="G45" s="11">
        <v>20</v>
      </c>
      <c r="H45" s="11">
        <f t="shared" si="7"/>
        <v>3.311768092824407</v>
      </c>
      <c r="I45" s="11">
        <v>14</v>
      </c>
      <c r="J45" s="18">
        <f t="shared" si="2"/>
        <v>39.456</v>
      </c>
      <c r="K45" s="20">
        <f t="shared" si="8"/>
        <v>2.84812055982899</v>
      </c>
      <c r="L45" s="21">
        <f t="shared" si="3"/>
        <v>0.12484912043085984</v>
      </c>
      <c r="M45" s="20">
        <f t="shared" si="9"/>
        <v>3.539410139654661</v>
      </c>
      <c r="N45" s="11">
        <v>107</v>
      </c>
      <c r="O45" s="11">
        <v>28.35</v>
      </c>
      <c r="P45" s="11">
        <f t="shared" si="5"/>
        <v>13.358620280178084</v>
      </c>
      <c r="Q45" s="13">
        <f t="shared" si="6"/>
        <v>0.12484691850633724</v>
      </c>
      <c r="R45" s="7"/>
      <c r="S45" s="7"/>
      <c r="T45" s="7"/>
      <c r="U45" s="7"/>
      <c r="V45" s="7"/>
    </row>
    <row r="46" spans="1:22" ht="12" customHeight="1">
      <c r="A46" s="10">
        <v>2009</v>
      </c>
      <c r="B46" s="11">
        <f>'[1]Pcc'!K49</f>
        <v>4.671675830614839</v>
      </c>
      <c r="C46" s="11">
        <v>0</v>
      </c>
      <c r="D46" s="11">
        <f t="shared" si="0"/>
        <v>4.671675830614839</v>
      </c>
      <c r="E46" s="11">
        <v>12</v>
      </c>
      <c r="F46" s="11">
        <f t="shared" si="1"/>
        <v>4.111074730941058</v>
      </c>
      <c r="G46" s="11">
        <v>20</v>
      </c>
      <c r="H46" s="11">
        <f t="shared" si="7"/>
        <v>3.2888597847528467</v>
      </c>
      <c r="I46" s="11">
        <v>14</v>
      </c>
      <c r="J46" s="18">
        <f t="shared" si="2"/>
        <v>39.45599999999999</v>
      </c>
      <c r="K46" s="20">
        <f t="shared" si="8"/>
        <v>2.828419414887448</v>
      </c>
      <c r="L46" s="21">
        <f t="shared" si="3"/>
        <v>0.12398550859780595</v>
      </c>
      <c r="M46" s="20">
        <f aca="true" t="shared" si="10" ref="M46:M51">+L46*28.3495</f>
        <v>3.5149271759935</v>
      </c>
      <c r="N46" s="11">
        <v>107</v>
      </c>
      <c r="O46" s="11">
        <v>28.35</v>
      </c>
      <c r="P46" s="11">
        <f t="shared" si="5"/>
        <v>13.26621544378499</v>
      </c>
      <c r="Q46" s="13">
        <f t="shared" si="6"/>
        <v>0.12398332190453262</v>
      </c>
      <c r="R46" s="7"/>
      <c r="S46" s="7"/>
      <c r="T46" s="7"/>
      <c r="U46" s="7"/>
      <c r="V46" s="7"/>
    </row>
    <row r="47" spans="1:17" ht="12" customHeight="1">
      <c r="A47" s="10">
        <v>2010</v>
      </c>
      <c r="B47" s="11">
        <f>'[1]Pcc'!K50</f>
        <v>4.7019002460823005</v>
      </c>
      <c r="C47" s="11">
        <v>0</v>
      </c>
      <c r="D47" s="11">
        <f t="shared" si="0"/>
        <v>4.7019002460823005</v>
      </c>
      <c r="E47" s="11">
        <v>12</v>
      </c>
      <c r="F47" s="11">
        <f t="shared" si="1"/>
        <v>4.137672216552424</v>
      </c>
      <c r="G47" s="11">
        <v>20</v>
      </c>
      <c r="H47" s="11">
        <f t="shared" si="7"/>
        <v>3.3101377732419395</v>
      </c>
      <c r="I47" s="11">
        <v>14</v>
      </c>
      <c r="J47" s="18">
        <f t="shared" si="2"/>
        <v>39.456</v>
      </c>
      <c r="K47" s="20">
        <f t="shared" si="8"/>
        <v>2.846718484988068</v>
      </c>
      <c r="L47" s="21">
        <f t="shared" si="3"/>
        <v>0.12478765961591531</v>
      </c>
      <c r="M47" s="20">
        <f t="shared" si="10"/>
        <v>3.537667756281391</v>
      </c>
      <c r="N47" s="11">
        <v>107</v>
      </c>
      <c r="O47" s="11">
        <v>28.35</v>
      </c>
      <c r="P47" s="11">
        <f t="shared" si="5"/>
        <v>13.352044088963275</v>
      </c>
      <c r="Q47" s="13">
        <f t="shared" si="6"/>
        <v>0.12478545877535771</v>
      </c>
    </row>
    <row r="48" spans="1:17" ht="12" customHeight="1">
      <c r="A48" s="30">
        <v>2011</v>
      </c>
      <c r="B48" s="31">
        <f>'[1]Pcc'!K51</f>
        <v>4.778234816778817</v>
      </c>
      <c r="C48" s="31">
        <v>0</v>
      </c>
      <c r="D48" s="31">
        <f t="shared" si="0"/>
        <v>4.778234816778817</v>
      </c>
      <c r="E48" s="31">
        <v>12</v>
      </c>
      <c r="F48" s="31">
        <f t="shared" si="1"/>
        <v>4.20484663876536</v>
      </c>
      <c r="G48" s="31">
        <v>20</v>
      </c>
      <c r="H48" s="15">
        <f t="shared" si="7"/>
        <v>3.3638773110122875</v>
      </c>
      <c r="I48" s="31">
        <v>14</v>
      </c>
      <c r="J48" s="41">
        <f t="shared" si="2"/>
        <v>39.45599999999999</v>
      </c>
      <c r="K48" s="22">
        <f t="shared" si="8"/>
        <v>2.8929344874705674</v>
      </c>
      <c r="L48" s="37">
        <f t="shared" si="3"/>
        <v>0.12681356657405227</v>
      </c>
      <c r="M48" s="42">
        <f t="shared" si="10"/>
        <v>3.5951012055910945</v>
      </c>
      <c r="N48" s="15">
        <v>107</v>
      </c>
      <c r="O48" s="15">
        <v>28.35</v>
      </c>
      <c r="P48" s="31">
        <f t="shared" si="5"/>
        <v>13.568812310343812</v>
      </c>
      <c r="Q48" s="33">
        <f t="shared" si="6"/>
        <v>0.1268113300032132</v>
      </c>
    </row>
    <row r="49" spans="1:17" ht="12" customHeight="1">
      <c r="A49" s="14">
        <v>2012</v>
      </c>
      <c r="B49" s="15">
        <f>'[1]Pcc'!K52</f>
        <v>4.6979914229410005</v>
      </c>
      <c r="C49" s="15">
        <v>0</v>
      </c>
      <c r="D49" s="15">
        <f aca="true" t="shared" si="11" ref="D49:D54">+B49-B49*(C49/100)</f>
        <v>4.6979914229410005</v>
      </c>
      <c r="E49" s="15">
        <v>12</v>
      </c>
      <c r="F49" s="15">
        <f aca="true" t="shared" si="12" ref="F49:F54">+(D49-D49*(E49)/100)</f>
        <v>4.134232452188081</v>
      </c>
      <c r="G49" s="15">
        <v>20</v>
      </c>
      <c r="H49" s="15">
        <f t="shared" si="7"/>
        <v>3.3073859617504646</v>
      </c>
      <c r="I49" s="15">
        <v>14</v>
      </c>
      <c r="J49" s="19">
        <f aca="true" t="shared" si="13" ref="J49:J54">100-(K49/B49*100)</f>
        <v>39.45599999999999</v>
      </c>
      <c r="K49" s="22">
        <f t="shared" si="8"/>
        <v>2.8443519271053996</v>
      </c>
      <c r="L49" s="23">
        <f aca="true" t="shared" si="14" ref="L49:L54">+(K49/365)*16</f>
        <v>0.1246839200922915</v>
      </c>
      <c r="M49" s="22">
        <f t="shared" si="10"/>
        <v>3.534726792656418</v>
      </c>
      <c r="N49" s="15">
        <v>107</v>
      </c>
      <c r="O49" s="15">
        <v>28.35</v>
      </c>
      <c r="P49" s="15">
        <f aca="true" t="shared" si="15" ref="P49:P54">+Q49*N49</f>
        <v>13.340944155704998</v>
      </c>
      <c r="Q49" s="17">
        <f aca="true" t="shared" si="16" ref="Q49:Q54">+M49/O49</f>
        <v>0.12468172108135513</v>
      </c>
    </row>
    <row r="50" spans="1:17" ht="12" customHeight="1">
      <c r="A50" s="14">
        <v>2013</v>
      </c>
      <c r="B50" s="15">
        <f>'[1]Pcc'!K53</f>
        <v>4.534592018767944</v>
      </c>
      <c r="C50" s="15">
        <v>0</v>
      </c>
      <c r="D50" s="15">
        <f t="shared" si="11"/>
        <v>4.534592018767944</v>
      </c>
      <c r="E50" s="15">
        <v>12</v>
      </c>
      <c r="F50" s="15">
        <f t="shared" si="12"/>
        <v>3.9904409765157904</v>
      </c>
      <c r="G50" s="15">
        <v>20</v>
      </c>
      <c r="H50" s="15">
        <f t="shared" si="7"/>
        <v>3.1923527812126324</v>
      </c>
      <c r="I50" s="15">
        <v>14</v>
      </c>
      <c r="J50" s="19">
        <f t="shared" si="13"/>
        <v>39.45599999999999</v>
      </c>
      <c r="K50" s="22">
        <f t="shared" si="8"/>
        <v>2.745423391842864</v>
      </c>
      <c r="L50" s="23">
        <f t="shared" si="14"/>
        <v>0.1203473267657146</v>
      </c>
      <c r="M50" s="22">
        <f t="shared" si="10"/>
        <v>3.4117865401446257</v>
      </c>
      <c r="N50" s="15">
        <v>107</v>
      </c>
      <c r="O50" s="15">
        <v>28.35</v>
      </c>
      <c r="P50" s="15">
        <f t="shared" si="15"/>
        <v>12.876936853455906</v>
      </c>
      <c r="Q50" s="17">
        <f t="shared" si="16"/>
        <v>0.12034520423790566</v>
      </c>
    </row>
    <row r="51" spans="1:17" ht="12" customHeight="1">
      <c r="A51" s="14">
        <v>2014</v>
      </c>
      <c r="B51" s="15">
        <f>'[1]Pcc'!K54</f>
        <v>4.693889288700224</v>
      </c>
      <c r="C51" s="15">
        <v>0</v>
      </c>
      <c r="D51" s="15">
        <f t="shared" si="11"/>
        <v>4.693889288700224</v>
      </c>
      <c r="E51" s="15">
        <v>12</v>
      </c>
      <c r="F51" s="15">
        <f t="shared" si="12"/>
        <v>4.130622574056197</v>
      </c>
      <c r="G51" s="15">
        <v>20</v>
      </c>
      <c r="H51" s="15">
        <f t="shared" si="7"/>
        <v>3.3044980592449575</v>
      </c>
      <c r="I51" s="15">
        <v>14</v>
      </c>
      <c r="J51" s="19">
        <f t="shared" si="13"/>
        <v>39.456</v>
      </c>
      <c r="K51" s="22">
        <f t="shared" si="8"/>
        <v>2.8418683309506636</v>
      </c>
      <c r="L51" s="23">
        <f t="shared" si="14"/>
        <v>0.1245750501238647</v>
      </c>
      <c r="M51" s="22">
        <f t="shared" si="10"/>
        <v>3.5316403834865024</v>
      </c>
      <c r="N51" s="15">
        <v>107</v>
      </c>
      <c r="O51" s="15">
        <v>28.35</v>
      </c>
      <c r="P51" s="15">
        <f t="shared" si="15"/>
        <v>13.329295274534594</v>
      </c>
      <c r="Q51" s="17">
        <f t="shared" si="16"/>
        <v>0.12457285303303359</v>
      </c>
    </row>
    <row r="52" spans="1:17" ht="12" customHeight="1">
      <c r="A52" s="30">
        <v>2015</v>
      </c>
      <c r="B52" s="31">
        <f>'[1]Pcc'!K55</f>
        <v>4.686957870000515</v>
      </c>
      <c r="C52" s="31">
        <v>0</v>
      </c>
      <c r="D52" s="31">
        <f t="shared" si="11"/>
        <v>4.686957870000515</v>
      </c>
      <c r="E52" s="31">
        <v>12</v>
      </c>
      <c r="F52" s="31">
        <f t="shared" si="12"/>
        <v>4.124522925600453</v>
      </c>
      <c r="G52" s="31">
        <v>20</v>
      </c>
      <c r="H52" s="31">
        <f t="shared" si="7"/>
        <v>3.2996183404803623</v>
      </c>
      <c r="I52" s="31">
        <v>14</v>
      </c>
      <c r="J52" s="41">
        <f t="shared" si="13"/>
        <v>39.456</v>
      </c>
      <c r="K52" s="42">
        <f t="shared" si="8"/>
        <v>2.8376717728131116</v>
      </c>
      <c r="L52" s="37">
        <f t="shared" si="14"/>
        <v>0.12439109141098571</v>
      </c>
      <c r="M52" s="42">
        <f>+L52*28.3495</f>
        <v>3.5264252459557395</v>
      </c>
      <c r="N52" s="31">
        <v>107</v>
      </c>
      <c r="O52" s="31">
        <v>28.35</v>
      </c>
      <c r="P52" s="31">
        <f t="shared" si="15"/>
        <v>13.309612039409668</v>
      </c>
      <c r="Q52" s="33">
        <f t="shared" si="16"/>
        <v>0.12438889756457634</v>
      </c>
    </row>
    <row r="53" spans="1:17" ht="12" customHeight="1">
      <c r="A53" s="53">
        <v>2016</v>
      </c>
      <c r="B53" s="54">
        <f>'[1]Pcc'!K56</f>
        <v>4.687283258086807</v>
      </c>
      <c r="C53" s="54">
        <v>0</v>
      </c>
      <c r="D53" s="54">
        <f t="shared" si="11"/>
        <v>4.687283258086807</v>
      </c>
      <c r="E53" s="54">
        <v>12</v>
      </c>
      <c r="F53" s="54">
        <f t="shared" si="12"/>
        <v>4.12480926711639</v>
      </c>
      <c r="G53" s="54">
        <v>20</v>
      </c>
      <c r="H53" s="54">
        <f t="shared" si="7"/>
        <v>3.2998474136931124</v>
      </c>
      <c r="I53" s="54">
        <v>14</v>
      </c>
      <c r="J53" s="64">
        <f t="shared" si="13"/>
        <v>39.45599999999999</v>
      </c>
      <c r="K53" s="65">
        <f t="shared" si="8"/>
        <v>2.8378687757760765</v>
      </c>
      <c r="L53" s="66">
        <f t="shared" si="14"/>
        <v>0.12439972715730746</v>
      </c>
      <c r="M53" s="65">
        <f>+L53*28.3495</f>
        <v>3.526670065046088</v>
      </c>
      <c r="N53" s="54">
        <v>107</v>
      </c>
      <c r="O53" s="54">
        <v>28.35</v>
      </c>
      <c r="P53" s="54">
        <f t="shared" si="15"/>
        <v>13.31053604796936</v>
      </c>
      <c r="Q53" s="56">
        <f t="shared" si="16"/>
        <v>0.12439753315859216</v>
      </c>
    </row>
    <row r="54" spans="1:17" ht="12" customHeight="1">
      <c r="A54" s="53">
        <v>2017</v>
      </c>
      <c r="B54" s="54">
        <f>'[1]Pcc'!K57</f>
        <v>4.702359856549408</v>
      </c>
      <c r="C54" s="54">
        <v>0</v>
      </c>
      <c r="D54" s="54">
        <f t="shared" si="11"/>
        <v>4.702359856549408</v>
      </c>
      <c r="E54" s="54">
        <v>12</v>
      </c>
      <c r="F54" s="54">
        <f t="shared" si="12"/>
        <v>4.138076673763479</v>
      </c>
      <c r="G54" s="54">
        <v>20</v>
      </c>
      <c r="H54" s="54">
        <f t="shared" si="7"/>
        <v>3.310461339010783</v>
      </c>
      <c r="I54" s="54">
        <v>14</v>
      </c>
      <c r="J54" s="64">
        <f t="shared" si="13"/>
        <v>39.456</v>
      </c>
      <c r="K54" s="65">
        <f t="shared" si="8"/>
        <v>2.8469967515492733</v>
      </c>
      <c r="L54" s="66">
        <f t="shared" si="14"/>
        <v>0.12479985760215993</v>
      </c>
      <c r="M54" s="65">
        <f>+L54*28.3495</f>
        <v>3.538013563092433</v>
      </c>
      <c r="N54" s="54">
        <v>107</v>
      </c>
      <c r="O54" s="54">
        <v>28.35</v>
      </c>
      <c r="P54" s="54">
        <f t="shared" si="15"/>
        <v>13.353349250472322</v>
      </c>
      <c r="Q54" s="56">
        <f t="shared" si="16"/>
        <v>0.12479765654647029</v>
      </c>
    </row>
    <row r="55" spans="1:17" ht="12" customHeight="1">
      <c r="A55" s="74">
        <v>2018</v>
      </c>
      <c r="B55" s="75">
        <f>'[1]Pcc'!K58</f>
        <v>4.695317265083898</v>
      </c>
      <c r="C55" s="75">
        <v>0</v>
      </c>
      <c r="D55" s="75">
        <f>+B55-B55*(C55/100)</f>
        <v>4.695317265083898</v>
      </c>
      <c r="E55" s="75">
        <v>12</v>
      </c>
      <c r="F55" s="75">
        <f>+(D55-D55*(E55)/100)</f>
        <v>4.13187919327383</v>
      </c>
      <c r="G55" s="75">
        <v>20</v>
      </c>
      <c r="H55" s="75">
        <f>F55-(F55*G55/100)</f>
        <v>3.305503354619064</v>
      </c>
      <c r="I55" s="75">
        <v>14</v>
      </c>
      <c r="J55" s="80">
        <f>100-(K55/B55*100)</f>
        <v>39.456</v>
      </c>
      <c r="K55" s="81">
        <f>+H55-H55*I55/100</f>
        <v>2.842732884972395</v>
      </c>
      <c r="L55" s="82">
        <f>+(K55/365)*16</f>
        <v>0.12461294838235157</v>
      </c>
      <c r="M55" s="81">
        <f>+L55*28.3495</f>
        <v>3.5327147801654757</v>
      </c>
      <c r="N55" s="75">
        <v>107</v>
      </c>
      <c r="O55" s="75">
        <v>28.35</v>
      </c>
      <c r="P55" s="75">
        <f>+Q55*N55</f>
        <v>13.33335031667393</v>
      </c>
      <c r="Q55" s="77">
        <f>+M55/O55</f>
        <v>0.12461075062312083</v>
      </c>
    </row>
    <row r="56" spans="1:17" ht="12" customHeight="1" thickBot="1">
      <c r="A56" s="57">
        <v>2019</v>
      </c>
      <c r="B56" s="58">
        <f>'[1]Pcc'!K59</f>
        <v>4.876492976353667</v>
      </c>
      <c r="C56" s="58">
        <v>0</v>
      </c>
      <c r="D56" s="58">
        <f>+B56-B56*(C56/100)</f>
        <v>4.876492976353667</v>
      </c>
      <c r="E56" s="58">
        <v>12</v>
      </c>
      <c r="F56" s="58">
        <f>+(D56-D56*(E56)/100)</f>
        <v>4.2913138191912275</v>
      </c>
      <c r="G56" s="58">
        <v>20</v>
      </c>
      <c r="H56" s="58">
        <f>F56-(F56*G56/100)</f>
        <v>3.433051055352982</v>
      </c>
      <c r="I56" s="58">
        <v>14</v>
      </c>
      <c r="J56" s="67">
        <f>100-(K56/B56*100)</f>
        <v>39.45599999999999</v>
      </c>
      <c r="K56" s="68">
        <f>+H56-H56*I56/100</f>
        <v>2.9524239076035648</v>
      </c>
      <c r="L56" s="69">
        <f>+(K56/365)*16</f>
        <v>0.12942132197714257</v>
      </c>
      <c r="M56" s="68">
        <f>+L56*28.3495</f>
        <v>3.6690297673910033</v>
      </c>
      <c r="N56" s="58">
        <v>107</v>
      </c>
      <c r="O56" s="58">
        <v>28.35</v>
      </c>
      <c r="P56" s="58">
        <f>+Q56*N56</f>
        <v>13.847837217313486</v>
      </c>
      <c r="Q56" s="60">
        <f>+M56/O56</f>
        <v>0.12941903941414473</v>
      </c>
    </row>
    <row r="57" spans="1:17" s="8" customFormat="1" ht="12" customHeight="1" thickTop="1">
      <c r="A57" s="89" t="s">
        <v>62</v>
      </c>
      <c r="B57" s="141"/>
      <c r="C57" s="141"/>
      <c r="D57" s="141"/>
      <c r="E57" s="141"/>
      <c r="F57" s="141"/>
      <c r="G57" s="141"/>
      <c r="H57" s="141"/>
      <c r="I57" s="141"/>
      <c r="J57" s="141"/>
      <c r="K57" s="141"/>
      <c r="L57" s="141"/>
      <c r="M57" s="141"/>
      <c r="N57" s="141"/>
      <c r="O57" s="141"/>
      <c r="P57" s="141"/>
      <c r="Q57" s="142"/>
    </row>
    <row r="58" spans="1:17" s="8" customFormat="1" ht="12" customHeight="1">
      <c r="A58" s="110"/>
      <c r="B58" s="111"/>
      <c r="C58" s="111"/>
      <c r="D58" s="111"/>
      <c r="E58" s="111"/>
      <c r="F58" s="111"/>
      <c r="G58" s="111"/>
      <c r="H58" s="111"/>
      <c r="I58" s="111"/>
      <c r="J58" s="111"/>
      <c r="K58" s="111"/>
      <c r="L58" s="111"/>
      <c r="M58" s="111"/>
      <c r="N58" s="111"/>
      <c r="O58" s="111"/>
      <c r="P58" s="111"/>
      <c r="Q58" s="112"/>
    </row>
    <row r="59" spans="1:17" s="8" customFormat="1" ht="12" customHeight="1">
      <c r="A59" s="110"/>
      <c r="B59" s="111"/>
      <c r="C59" s="111"/>
      <c r="D59" s="111"/>
      <c r="E59" s="111"/>
      <c r="F59" s="111"/>
      <c r="G59" s="111"/>
      <c r="H59" s="111"/>
      <c r="I59" s="111"/>
      <c r="J59" s="111"/>
      <c r="K59" s="111"/>
      <c r="L59" s="111"/>
      <c r="M59" s="111"/>
      <c r="N59" s="111"/>
      <c r="O59" s="111"/>
      <c r="P59" s="111"/>
      <c r="Q59" s="112"/>
    </row>
    <row r="60" spans="1:17" ht="12" customHeight="1">
      <c r="A60" s="122"/>
      <c r="B60" s="123"/>
      <c r="C60" s="123"/>
      <c r="D60" s="123"/>
      <c r="E60" s="123"/>
      <c r="F60" s="123"/>
      <c r="G60" s="123"/>
      <c r="H60" s="123"/>
      <c r="I60" s="123"/>
      <c r="J60" s="123"/>
      <c r="K60" s="123"/>
      <c r="L60" s="123"/>
      <c r="M60" s="123"/>
      <c r="N60" s="123"/>
      <c r="O60" s="123"/>
      <c r="P60" s="123"/>
      <c r="Q60" s="124"/>
    </row>
    <row r="61" spans="1:17" ht="12" customHeight="1">
      <c r="A61" s="158" t="s">
        <v>67</v>
      </c>
      <c r="B61" s="159"/>
      <c r="C61" s="159"/>
      <c r="D61" s="159"/>
      <c r="E61" s="159"/>
      <c r="F61" s="159"/>
      <c r="G61" s="159"/>
      <c r="H61" s="159"/>
      <c r="I61" s="159"/>
      <c r="J61" s="159"/>
      <c r="K61" s="159"/>
      <c r="L61" s="159"/>
      <c r="M61" s="159"/>
      <c r="N61" s="159"/>
      <c r="O61" s="159"/>
      <c r="P61" s="159"/>
      <c r="Q61" s="160"/>
    </row>
    <row r="62" spans="1:17" ht="12" customHeight="1">
      <c r="A62" s="158"/>
      <c r="B62" s="159"/>
      <c r="C62" s="159"/>
      <c r="D62" s="159"/>
      <c r="E62" s="159"/>
      <c r="F62" s="159"/>
      <c r="G62" s="159"/>
      <c r="H62" s="159"/>
      <c r="I62" s="159"/>
      <c r="J62" s="159"/>
      <c r="K62" s="159"/>
      <c r="L62" s="159"/>
      <c r="M62" s="159"/>
      <c r="N62" s="159"/>
      <c r="O62" s="159"/>
      <c r="P62" s="159"/>
      <c r="Q62" s="160"/>
    </row>
  </sheetData>
  <sheetProtection/>
  <mergeCells count="20">
    <mergeCell ref="A2:A5"/>
    <mergeCell ref="I3:I5"/>
    <mergeCell ref="Q2:Q5"/>
    <mergeCell ref="C2:C5"/>
    <mergeCell ref="A61:Q62"/>
    <mergeCell ref="A57:Q59"/>
    <mergeCell ref="A60:Q60"/>
    <mergeCell ref="P2:P5"/>
    <mergeCell ref="N2:N5"/>
    <mergeCell ref="H3:H5"/>
    <mergeCell ref="K2:M5"/>
    <mergeCell ref="A1:Q1"/>
    <mergeCell ref="J2:J5"/>
    <mergeCell ref="D2:D5"/>
    <mergeCell ref="E2:E5"/>
    <mergeCell ref="G3:G5"/>
    <mergeCell ref="B2:B5"/>
    <mergeCell ref="F2:F5"/>
    <mergeCell ref="G2:I2"/>
    <mergeCell ref="O2:O5"/>
  </mergeCells>
  <printOptions horizontalCentered="1"/>
  <pageMargins left="0.5" right="0.5" top="0.61" bottom="0.56" header="0.5" footer="0.5"/>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dimension ref="A1:V62"/>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55</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50" t="s">
        <v>34</v>
      </c>
      <c r="C6" s="50" t="s">
        <v>35</v>
      </c>
      <c r="D6" s="50" t="s">
        <v>34</v>
      </c>
      <c r="E6" s="50" t="s">
        <v>35</v>
      </c>
      <c r="F6" s="50" t="s">
        <v>34</v>
      </c>
      <c r="G6" s="50" t="s">
        <v>35</v>
      </c>
      <c r="H6" s="51" t="s">
        <v>34</v>
      </c>
      <c r="I6" s="50" t="s">
        <v>35</v>
      </c>
      <c r="J6" s="50" t="s">
        <v>35</v>
      </c>
      <c r="K6" s="50" t="s">
        <v>34</v>
      </c>
      <c r="L6" s="50" t="s">
        <v>36</v>
      </c>
      <c r="M6" s="50" t="s">
        <v>37</v>
      </c>
      <c r="N6" s="50" t="s">
        <v>38</v>
      </c>
      <c r="O6" s="50" t="s">
        <v>39</v>
      </c>
      <c r="P6" s="50" t="s">
        <v>38</v>
      </c>
      <c r="Q6" s="50" t="s">
        <v>40</v>
      </c>
      <c r="R6" s="27"/>
      <c r="S6" s="27"/>
      <c r="T6" s="27"/>
      <c r="U6" s="27"/>
      <c r="V6" s="27"/>
    </row>
    <row r="7" spans="1:22" ht="12" customHeight="1">
      <c r="A7" s="10">
        <v>1970</v>
      </c>
      <c r="B7" s="20">
        <f>'[1]Pcc'!L10</f>
        <v>1.0384156900450825</v>
      </c>
      <c r="C7" s="11">
        <v>0</v>
      </c>
      <c r="D7" s="20">
        <f aca="true" t="shared" si="0" ref="D7:D48">+B7-B7*(C7/100)</f>
        <v>1.0384156900450825</v>
      </c>
      <c r="E7" s="11">
        <v>12</v>
      </c>
      <c r="F7" s="20">
        <f aca="true" t="shared" si="1" ref="F7:F48">+(D7-D7*(E7)/100)</f>
        <v>0.9138058072396726</v>
      </c>
      <c r="G7" s="11">
        <v>20</v>
      </c>
      <c r="H7" s="20">
        <f>F7-(F7*G7/100)</f>
        <v>0.7310446457917381</v>
      </c>
      <c r="I7" s="11">
        <v>14</v>
      </c>
      <c r="J7" s="18">
        <f aca="true" t="shared" si="2" ref="J7:J48">100-(K7/B7*100)</f>
        <v>39.456</v>
      </c>
      <c r="K7" s="20">
        <f>+H7-H7*I7/100</f>
        <v>0.6286983953808948</v>
      </c>
      <c r="L7" s="24">
        <f aca="true" t="shared" si="3" ref="L7:L48">+(K7/365)*16</f>
        <v>0.027559381715326896</v>
      </c>
      <c r="M7" s="20">
        <f aca="true" t="shared" si="4" ref="M7:M38">+L7*28.3495</f>
        <v>0.7812946919386599</v>
      </c>
      <c r="N7" s="11">
        <v>100</v>
      </c>
      <c r="O7" s="11">
        <v>28.35</v>
      </c>
      <c r="P7" s="11">
        <f aca="true" t="shared" si="5" ref="P7:P48">+Q7*N7</f>
        <v>2.7558895659211986</v>
      </c>
      <c r="Q7" s="13">
        <f aca="true" t="shared" si="6" ref="Q7:Q48">+M7/O7</f>
        <v>0.027558895659211987</v>
      </c>
      <c r="R7" s="7"/>
      <c r="S7" s="7"/>
      <c r="T7" s="7"/>
      <c r="U7" s="7"/>
      <c r="V7" s="7"/>
    </row>
    <row r="8" spans="1:22" ht="12" customHeight="1">
      <c r="A8" s="14">
        <v>1971</v>
      </c>
      <c r="B8" s="22">
        <f>'[1]Pcc'!L11</f>
        <v>0.8348493214379124</v>
      </c>
      <c r="C8" s="15">
        <v>0</v>
      </c>
      <c r="D8" s="22">
        <f t="shared" si="0"/>
        <v>0.8348493214379124</v>
      </c>
      <c r="E8" s="15">
        <v>12</v>
      </c>
      <c r="F8" s="22">
        <f t="shared" si="1"/>
        <v>0.7346674028653629</v>
      </c>
      <c r="G8" s="15">
        <v>20</v>
      </c>
      <c r="H8" s="22">
        <f aca="true" t="shared" si="7" ref="H8:H54">F8-(F8*G8/100)</f>
        <v>0.5877339222922904</v>
      </c>
      <c r="I8" s="15">
        <v>14</v>
      </c>
      <c r="J8" s="19">
        <f t="shared" si="2"/>
        <v>39.45599999999998</v>
      </c>
      <c r="K8" s="22">
        <f aca="true" t="shared" si="8" ref="K8:K54">+H8-H8*I8/100</f>
        <v>0.5054511731713698</v>
      </c>
      <c r="L8" s="25">
        <f t="shared" si="3"/>
        <v>0.022156763755457307</v>
      </c>
      <c r="M8" s="22">
        <f t="shared" si="4"/>
        <v>0.6281331740853369</v>
      </c>
      <c r="N8" s="15">
        <v>100</v>
      </c>
      <c r="O8" s="15">
        <v>28.35</v>
      </c>
      <c r="P8" s="15">
        <f t="shared" si="5"/>
        <v>2.2156372983609764</v>
      </c>
      <c r="Q8" s="17">
        <f t="shared" si="6"/>
        <v>0.022156372983609764</v>
      </c>
      <c r="R8" s="7"/>
      <c r="S8" s="7"/>
      <c r="T8" s="7"/>
      <c r="U8" s="7"/>
      <c r="V8" s="7"/>
    </row>
    <row r="9" spans="1:22" ht="12" customHeight="1">
      <c r="A9" s="14">
        <v>1972</v>
      </c>
      <c r="B9" s="22">
        <f>'[1]Pcc'!L12</f>
        <v>0.8105802782923363</v>
      </c>
      <c r="C9" s="15">
        <v>0</v>
      </c>
      <c r="D9" s="22">
        <f t="shared" si="0"/>
        <v>0.8105802782923363</v>
      </c>
      <c r="E9" s="15">
        <v>12</v>
      </c>
      <c r="F9" s="22">
        <f t="shared" si="1"/>
        <v>0.7133106448972559</v>
      </c>
      <c r="G9" s="15">
        <v>20</v>
      </c>
      <c r="H9" s="22">
        <f t="shared" si="7"/>
        <v>0.5706485159178047</v>
      </c>
      <c r="I9" s="15">
        <v>14</v>
      </c>
      <c r="J9" s="19">
        <f t="shared" si="2"/>
        <v>39.456</v>
      </c>
      <c r="K9" s="22">
        <f t="shared" si="8"/>
        <v>0.4907577236893121</v>
      </c>
      <c r="L9" s="25">
        <f t="shared" si="3"/>
        <v>0.02151266733980546</v>
      </c>
      <c r="M9" s="22">
        <f t="shared" si="4"/>
        <v>0.6098733627498149</v>
      </c>
      <c r="N9" s="15">
        <v>100</v>
      </c>
      <c r="O9" s="15">
        <v>28.35</v>
      </c>
      <c r="P9" s="15">
        <f t="shared" si="5"/>
        <v>2.1512287927683063</v>
      </c>
      <c r="Q9" s="17">
        <f t="shared" si="6"/>
        <v>0.021512287927683064</v>
      </c>
      <c r="R9" s="7"/>
      <c r="S9" s="7"/>
      <c r="T9" s="7"/>
      <c r="U9" s="7"/>
      <c r="V9" s="7"/>
    </row>
    <row r="10" spans="1:22" ht="12" customHeight="1">
      <c r="A10" s="14">
        <v>1973</v>
      </c>
      <c r="B10" s="22">
        <f>'[1]Pcc'!L13</f>
        <v>0.8313008033746475</v>
      </c>
      <c r="C10" s="15">
        <v>0</v>
      </c>
      <c r="D10" s="22">
        <f t="shared" si="0"/>
        <v>0.8313008033746475</v>
      </c>
      <c r="E10" s="15">
        <v>12</v>
      </c>
      <c r="F10" s="22">
        <f t="shared" si="1"/>
        <v>0.7315447069696898</v>
      </c>
      <c r="G10" s="15">
        <v>20</v>
      </c>
      <c r="H10" s="22">
        <f t="shared" si="7"/>
        <v>0.5852357655757519</v>
      </c>
      <c r="I10" s="15">
        <v>14</v>
      </c>
      <c r="J10" s="19">
        <f t="shared" si="2"/>
        <v>39.456</v>
      </c>
      <c r="K10" s="22">
        <f t="shared" si="8"/>
        <v>0.5033027583951466</v>
      </c>
      <c r="L10" s="25">
        <f t="shared" si="3"/>
        <v>0.02206258666937629</v>
      </c>
      <c r="M10" s="22">
        <f t="shared" si="4"/>
        <v>0.6254633007834831</v>
      </c>
      <c r="N10" s="15">
        <v>100</v>
      </c>
      <c r="O10" s="15">
        <v>28.35</v>
      </c>
      <c r="P10" s="15">
        <f t="shared" si="5"/>
        <v>2.2062197558500287</v>
      </c>
      <c r="Q10" s="17">
        <f t="shared" si="6"/>
        <v>0.022062197558500286</v>
      </c>
      <c r="R10" s="7"/>
      <c r="S10" s="7"/>
      <c r="T10" s="7"/>
      <c r="U10" s="7"/>
      <c r="V10" s="7"/>
    </row>
    <row r="11" spans="1:22" ht="12" customHeight="1">
      <c r="A11" s="14">
        <v>1974</v>
      </c>
      <c r="B11" s="22">
        <f>'[1]Pcc'!L14</f>
        <v>0.8521030188041253</v>
      </c>
      <c r="C11" s="15">
        <v>0</v>
      </c>
      <c r="D11" s="22">
        <f t="shared" si="0"/>
        <v>0.8521030188041253</v>
      </c>
      <c r="E11" s="15">
        <v>12</v>
      </c>
      <c r="F11" s="22">
        <f t="shared" si="1"/>
        <v>0.7498506565476303</v>
      </c>
      <c r="G11" s="15">
        <v>20</v>
      </c>
      <c r="H11" s="22">
        <f t="shared" si="7"/>
        <v>0.5998805252381042</v>
      </c>
      <c r="I11" s="15">
        <v>14</v>
      </c>
      <c r="J11" s="19">
        <f t="shared" si="2"/>
        <v>39.456</v>
      </c>
      <c r="K11" s="22">
        <f t="shared" si="8"/>
        <v>0.5158972517047696</v>
      </c>
      <c r="L11" s="25">
        <f t="shared" si="3"/>
        <v>0.02261467404733237</v>
      </c>
      <c r="M11" s="22">
        <f t="shared" si="4"/>
        <v>0.641114701904849</v>
      </c>
      <c r="N11" s="15">
        <v>100</v>
      </c>
      <c r="O11" s="15">
        <v>28.35</v>
      </c>
      <c r="P11" s="15">
        <f t="shared" si="5"/>
        <v>2.261427519946557</v>
      </c>
      <c r="Q11" s="17">
        <f t="shared" si="6"/>
        <v>0.022614275199465572</v>
      </c>
      <c r="R11" s="7"/>
      <c r="S11" s="7"/>
      <c r="T11" s="7"/>
      <c r="U11" s="7"/>
      <c r="V11" s="7"/>
    </row>
    <row r="12" spans="1:22" ht="12" customHeight="1">
      <c r="A12" s="14">
        <v>1975</v>
      </c>
      <c r="B12" s="22">
        <f>'[1]Pcc'!L15</f>
        <v>0.9145260571997524</v>
      </c>
      <c r="C12" s="15">
        <v>0</v>
      </c>
      <c r="D12" s="22">
        <f t="shared" si="0"/>
        <v>0.9145260571997524</v>
      </c>
      <c r="E12" s="15">
        <v>12</v>
      </c>
      <c r="F12" s="22">
        <f t="shared" si="1"/>
        <v>0.8047829303357822</v>
      </c>
      <c r="G12" s="15">
        <v>20</v>
      </c>
      <c r="H12" s="22">
        <f t="shared" si="7"/>
        <v>0.6438263442686257</v>
      </c>
      <c r="I12" s="15">
        <v>14</v>
      </c>
      <c r="J12" s="19">
        <f t="shared" si="2"/>
        <v>39.456</v>
      </c>
      <c r="K12" s="22">
        <f t="shared" si="8"/>
        <v>0.5536906560710181</v>
      </c>
      <c r="L12" s="25">
        <f t="shared" si="3"/>
        <v>0.02427137122503093</v>
      </c>
      <c r="M12" s="22">
        <f t="shared" si="4"/>
        <v>0.6880812385440144</v>
      </c>
      <c r="N12" s="15">
        <v>100</v>
      </c>
      <c r="O12" s="15">
        <v>28.35</v>
      </c>
      <c r="P12" s="15">
        <f t="shared" si="5"/>
        <v>2.4270943158519023</v>
      </c>
      <c r="Q12" s="17">
        <f t="shared" si="6"/>
        <v>0.024270943158519024</v>
      </c>
      <c r="R12" s="7"/>
      <c r="S12" s="7"/>
      <c r="T12" s="7"/>
      <c r="U12" s="7"/>
      <c r="V12" s="7"/>
    </row>
    <row r="13" spans="1:22" ht="12" customHeight="1">
      <c r="A13" s="10">
        <v>1976</v>
      </c>
      <c r="B13" s="20">
        <f>'[1]Pcc'!L16</f>
        <v>0.9471982311891107</v>
      </c>
      <c r="C13" s="11">
        <v>0</v>
      </c>
      <c r="D13" s="20">
        <f t="shared" si="0"/>
        <v>0.9471982311891107</v>
      </c>
      <c r="E13" s="11">
        <v>12</v>
      </c>
      <c r="F13" s="20">
        <f t="shared" si="1"/>
        <v>0.8335344434464175</v>
      </c>
      <c r="G13" s="11">
        <v>20</v>
      </c>
      <c r="H13" s="20">
        <f t="shared" si="7"/>
        <v>0.666827554757134</v>
      </c>
      <c r="I13" s="11">
        <v>14</v>
      </c>
      <c r="J13" s="18">
        <f t="shared" si="2"/>
        <v>39.456</v>
      </c>
      <c r="K13" s="20">
        <f t="shared" si="8"/>
        <v>0.5734716970911352</v>
      </c>
      <c r="L13" s="24">
        <f t="shared" si="3"/>
        <v>0.025138485351940174</v>
      </c>
      <c r="M13" s="20">
        <f t="shared" si="4"/>
        <v>0.7126634904848279</v>
      </c>
      <c r="N13" s="11">
        <v>100</v>
      </c>
      <c r="O13" s="11">
        <v>28.35</v>
      </c>
      <c r="P13" s="11">
        <f t="shared" si="5"/>
        <v>2.513804199241015</v>
      </c>
      <c r="Q13" s="13">
        <f t="shared" si="6"/>
        <v>0.025138041992410154</v>
      </c>
      <c r="R13" s="7"/>
      <c r="S13" s="7"/>
      <c r="T13" s="7"/>
      <c r="U13" s="7"/>
      <c r="V13" s="7"/>
    </row>
    <row r="14" spans="1:22" ht="12" customHeight="1">
      <c r="A14" s="10">
        <v>1977</v>
      </c>
      <c r="B14" s="20">
        <f>'[1]Pcc'!L17</f>
        <v>0.9519890135460057</v>
      </c>
      <c r="C14" s="11">
        <v>0</v>
      </c>
      <c r="D14" s="20">
        <f t="shared" si="0"/>
        <v>0.9519890135460057</v>
      </c>
      <c r="E14" s="11">
        <v>12</v>
      </c>
      <c r="F14" s="20">
        <f t="shared" si="1"/>
        <v>0.8377503319204851</v>
      </c>
      <c r="G14" s="11">
        <v>20</v>
      </c>
      <c r="H14" s="20">
        <f t="shared" si="7"/>
        <v>0.6702002655363881</v>
      </c>
      <c r="I14" s="11">
        <v>14</v>
      </c>
      <c r="J14" s="18">
        <f t="shared" si="2"/>
        <v>39.45599999999999</v>
      </c>
      <c r="K14" s="20">
        <f t="shared" si="8"/>
        <v>0.5763722283612938</v>
      </c>
      <c r="L14" s="24">
        <f t="shared" si="3"/>
        <v>0.0252656319281663</v>
      </c>
      <c r="M14" s="20">
        <f t="shared" si="4"/>
        <v>0.7162680323475505</v>
      </c>
      <c r="N14" s="11">
        <v>100</v>
      </c>
      <c r="O14" s="11">
        <v>28.35</v>
      </c>
      <c r="P14" s="11">
        <f t="shared" si="5"/>
        <v>2.5265186326192257</v>
      </c>
      <c r="Q14" s="13">
        <f t="shared" si="6"/>
        <v>0.02526518632619226</v>
      </c>
      <c r="R14" s="7"/>
      <c r="S14" s="7"/>
      <c r="T14" s="7"/>
      <c r="U14" s="7"/>
      <c r="V14" s="7"/>
    </row>
    <row r="15" spans="1:22" ht="12" customHeight="1">
      <c r="A15" s="10">
        <v>1978</v>
      </c>
      <c r="B15" s="20">
        <f>'[1]Pcc'!L18</f>
        <v>1.0103803103708289</v>
      </c>
      <c r="C15" s="11">
        <v>0</v>
      </c>
      <c r="D15" s="20">
        <f t="shared" si="0"/>
        <v>1.0103803103708289</v>
      </c>
      <c r="E15" s="11">
        <v>12</v>
      </c>
      <c r="F15" s="20">
        <f t="shared" si="1"/>
        <v>0.8891346731263294</v>
      </c>
      <c r="G15" s="11">
        <v>20</v>
      </c>
      <c r="H15" s="20">
        <f t="shared" si="7"/>
        <v>0.7113077385010635</v>
      </c>
      <c r="I15" s="11">
        <v>14</v>
      </c>
      <c r="J15" s="18">
        <f t="shared" si="2"/>
        <v>39.45599999999999</v>
      </c>
      <c r="K15" s="20">
        <f t="shared" si="8"/>
        <v>0.6117246551109147</v>
      </c>
      <c r="L15" s="24">
        <f t="shared" si="3"/>
        <v>0.026815327347327767</v>
      </c>
      <c r="M15" s="20">
        <f t="shared" si="4"/>
        <v>0.7602011226330685</v>
      </c>
      <c r="N15" s="11">
        <v>100</v>
      </c>
      <c r="O15" s="11">
        <v>28.35</v>
      </c>
      <c r="P15" s="11">
        <f t="shared" si="5"/>
        <v>2.6814854413864846</v>
      </c>
      <c r="Q15" s="13">
        <f t="shared" si="6"/>
        <v>0.026814854413864848</v>
      </c>
      <c r="R15" s="7"/>
      <c r="S15" s="7"/>
      <c r="T15" s="7"/>
      <c r="U15" s="7"/>
      <c r="V15" s="7"/>
    </row>
    <row r="16" spans="1:22" ht="12" customHeight="1">
      <c r="A16" s="10">
        <v>1979</v>
      </c>
      <c r="B16" s="20">
        <f>'[1]Pcc'!L19</f>
        <v>1.0131105800370759</v>
      </c>
      <c r="C16" s="11">
        <v>0</v>
      </c>
      <c r="D16" s="20">
        <f t="shared" si="0"/>
        <v>1.0131105800370759</v>
      </c>
      <c r="E16" s="11">
        <v>12</v>
      </c>
      <c r="F16" s="20">
        <f t="shared" si="1"/>
        <v>0.8915373104326267</v>
      </c>
      <c r="G16" s="11">
        <v>20</v>
      </c>
      <c r="H16" s="20">
        <f t="shared" si="7"/>
        <v>0.7132298483461014</v>
      </c>
      <c r="I16" s="11">
        <v>14</v>
      </c>
      <c r="J16" s="18">
        <f t="shared" si="2"/>
        <v>39.456</v>
      </c>
      <c r="K16" s="20">
        <f t="shared" si="8"/>
        <v>0.6133776695776472</v>
      </c>
      <c r="L16" s="24">
        <f t="shared" si="3"/>
        <v>0.026887788255458504</v>
      </c>
      <c r="M16" s="20">
        <f t="shared" si="4"/>
        <v>0.7622553531481209</v>
      </c>
      <c r="N16" s="11">
        <v>100</v>
      </c>
      <c r="O16" s="11">
        <v>28.35</v>
      </c>
      <c r="P16" s="11">
        <f t="shared" si="5"/>
        <v>2.6887314044025423</v>
      </c>
      <c r="Q16" s="13">
        <f t="shared" si="6"/>
        <v>0.026887314044025425</v>
      </c>
      <c r="R16" s="7"/>
      <c r="S16" s="7"/>
      <c r="T16" s="7"/>
      <c r="U16" s="7"/>
      <c r="V16" s="7"/>
    </row>
    <row r="17" spans="1:22" ht="12" customHeight="1">
      <c r="A17" s="10">
        <v>1980</v>
      </c>
      <c r="B17" s="20">
        <f>'[1]Pcc'!L20</f>
        <v>1.001541172262432</v>
      </c>
      <c r="C17" s="11">
        <v>0</v>
      </c>
      <c r="D17" s="20">
        <f t="shared" si="0"/>
        <v>1.001541172262432</v>
      </c>
      <c r="E17" s="11">
        <v>12</v>
      </c>
      <c r="F17" s="20">
        <f t="shared" si="1"/>
        <v>0.88135623159094</v>
      </c>
      <c r="G17" s="11">
        <v>20</v>
      </c>
      <c r="H17" s="20">
        <f t="shared" si="7"/>
        <v>0.705084985272752</v>
      </c>
      <c r="I17" s="11">
        <v>14</v>
      </c>
      <c r="J17" s="18">
        <f t="shared" si="2"/>
        <v>39.456</v>
      </c>
      <c r="K17" s="20">
        <f t="shared" si="8"/>
        <v>0.6063730873345667</v>
      </c>
      <c r="L17" s="24">
        <f t="shared" si="3"/>
        <v>0.02658073807493991</v>
      </c>
      <c r="M17" s="20">
        <f t="shared" si="4"/>
        <v>0.753550634055509</v>
      </c>
      <c r="N17" s="11">
        <v>100</v>
      </c>
      <c r="O17" s="11">
        <v>28.35</v>
      </c>
      <c r="P17" s="11">
        <f t="shared" si="5"/>
        <v>2.6580269278853934</v>
      </c>
      <c r="Q17" s="13">
        <f t="shared" si="6"/>
        <v>0.026580269278853933</v>
      </c>
      <c r="R17" s="7"/>
      <c r="S17" s="7"/>
      <c r="T17" s="7"/>
      <c r="U17" s="7"/>
      <c r="V17" s="7"/>
    </row>
    <row r="18" spans="1:22" ht="12" customHeight="1">
      <c r="A18" s="14">
        <v>1981</v>
      </c>
      <c r="B18" s="22">
        <f>'[1]Pcc'!L21</f>
        <v>1.0038744283361798</v>
      </c>
      <c r="C18" s="15">
        <v>0</v>
      </c>
      <c r="D18" s="22">
        <f t="shared" si="0"/>
        <v>1.0038744283361798</v>
      </c>
      <c r="E18" s="15">
        <v>12</v>
      </c>
      <c r="F18" s="22">
        <f t="shared" si="1"/>
        <v>0.8834094969358381</v>
      </c>
      <c r="G18" s="15">
        <v>20</v>
      </c>
      <c r="H18" s="22">
        <f t="shared" si="7"/>
        <v>0.7067275975486705</v>
      </c>
      <c r="I18" s="15">
        <v>14</v>
      </c>
      <c r="J18" s="19">
        <f t="shared" si="2"/>
        <v>39.456</v>
      </c>
      <c r="K18" s="22">
        <f t="shared" si="8"/>
        <v>0.6077857338918566</v>
      </c>
      <c r="L18" s="25">
        <f t="shared" si="3"/>
        <v>0.026642662307588237</v>
      </c>
      <c r="M18" s="22">
        <f t="shared" si="4"/>
        <v>0.7553061550889727</v>
      </c>
      <c r="N18" s="15">
        <v>100</v>
      </c>
      <c r="O18" s="15">
        <v>28.35</v>
      </c>
      <c r="P18" s="15">
        <f t="shared" si="5"/>
        <v>2.6642192419364115</v>
      </c>
      <c r="Q18" s="17">
        <f t="shared" si="6"/>
        <v>0.026642192419364115</v>
      </c>
      <c r="R18" s="7"/>
      <c r="S18" s="7"/>
      <c r="T18" s="7"/>
      <c r="U18" s="7"/>
      <c r="V18" s="7"/>
    </row>
    <row r="19" spans="1:22" ht="12" customHeight="1">
      <c r="A19" s="14">
        <v>1982</v>
      </c>
      <c r="B19" s="22">
        <f>'[1]Pcc'!L22</f>
        <v>0.9942333565498774</v>
      </c>
      <c r="C19" s="15">
        <v>0</v>
      </c>
      <c r="D19" s="22">
        <f t="shared" si="0"/>
        <v>0.9942333565498774</v>
      </c>
      <c r="E19" s="15">
        <v>12</v>
      </c>
      <c r="F19" s="22">
        <f t="shared" si="1"/>
        <v>0.8749253537638921</v>
      </c>
      <c r="G19" s="15">
        <v>20</v>
      </c>
      <c r="H19" s="22">
        <f t="shared" si="7"/>
        <v>0.6999402830111137</v>
      </c>
      <c r="I19" s="15">
        <v>14</v>
      </c>
      <c r="J19" s="19">
        <f t="shared" si="2"/>
        <v>39.456</v>
      </c>
      <c r="K19" s="22">
        <f t="shared" si="8"/>
        <v>0.6019486433895578</v>
      </c>
      <c r="L19" s="25">
        <f t="shared" si="3"/>
        <v>0.02638678984721349</v>
      </c>
      <c r="M19" s="22">
        <f t="shared" si="4"/>
        <v>0.7480522987735788</v>
      </c>
      <c r="N19" s="15">
        <v>100</v>
      </c>
      <c r="O19" s="15">
        <v>28.35</v>
      </c>
      <c r="P19" s="15">
        <f t="shared" si="5"/>
        <v>2.6386324471731175</v>
      </c>
      <c r="Q19" s="17">
        <f t="shared" si="6"/>
        <v>0.026386324471731174</v>
      </c>
      <c r="R19" s="7"/>
      <c r="S19" s="7"/>
      <c r="T19" s="7"/>
      <c r="U19" s="7"/>
      <c r="V19" s="7"/>
    </row>
    <row r="20" spans="1:22" ht="12" customHeight="1">
      <c r="A20" s="14">
        <v>1983</v>
      </c>
      <c r="B20" s="22">
        <f>'[1]Pcc'!L23</f>
        <v>0.9979684727543909</v>
      </c>
      <c r="C20" s="15">
        <v>0</v>
      </c>
      <c r="D20" s="22">
        <f t="shared" si="0"/>
        <v>0.9979684727543909</v>
      </c>
      <c r="E20" s="15">
        <v>12</v>
      </c>
      <c r="F20" s="22">
        <f t="shared" si="1"/>
        <v>0.878212256023864</v>
      </c>
      <c r="G20" s="15">
        <v>20</v>
      </c>
      <c r="H20" s="22">
        <f t="shared" si="7"/>
        <v>0.7025698048190911</v>
      </c>
      <c r="I20" s="15">
        <v>14</v>
      </c>
      <c r="J20" s="19">
        <f t="shared" si="2"/>
        <v>39.456</v>
      </c>
      <c r="K20" s="22">
        <f t="shared" si="8"/>
        <v>0.6042100321444184</v>
      </c>
      <c r="L20" s="25">
        <f t="shared" si="3"/>
        <v>0.026485919217289572</v>
      </c>
      <c r="M20" s="22">
        <f t="shared" si="4"/>
        <v>0.7508625668505506</v>
      </c>
      <c r="N20" s="15">
        <v>100</v>
      </c>
      <c r="O20" s="15">
        <v>28.35</v>
      </c>
      <c r="P20" s="15">
        <f t="shared" si="5"/>
        <v>2.648545209349385</v>
      </c>
      <c r="Q20" s="17">
        <f t="shared" si="6"/>
        <v>0.026485452093493848</v>
      </c>
      <c r="R20" s="7"/>
      <c r="S20" s="7"/>
      <c r="T20" s="7"/>
      <c r="U20" s="7"/>
      <c r="V20" s="7"/>
    </row>
    <row r="21" spans="1:22" ht="12" customHeight="1">
      <c r="A21" s="14">
        <v>1984</v>
      </c>
      <c r="B21" s="22">
        <f>'[1]Pcc'!L24</f>
        <v>0.9892219130360898</v>
      </c>
      <c r="C21" s="15">
        <v>0</v>
      </c>
      <c r="D21" s="22">
        <f t="shared" si="0"/>
        <v>0.9892219130360898</v>
      </c>
      <c r="E21" s="15">
        <v>12</v>
      </c>
      <c r="F21" s="22">
        <f t="shared" si="1"/>
        <v>0.870515283471759</v>
      </c>
      <c r="G21" s="15">
        <v>20</v>
      </c>
      <c r="H21" s="22">
        <f t="shared" si="7"/>
        <v>0.6964122267774072</v>
      </c>
      <c r="I21" s="15">
        <v>14</v>
      </c>
      <c r="J21" s="19">
        <f t="shared" si="2"/>
        <v>39.456</v>
      </c>
      <c r="K21" s="22">
        <f t="shared" si="8"/>
        <v>0.5989145150285702</v>
      </c>
      <c r="L21" s="25">
        <f t="shared" si="3"/>
        <v>0.0262537869601565</v>
      </c>
      <c r="M21" s="22">
        <f t="shared" si="4"/>
        <v>0.7442817334269567</v>
      </c>
      <c r="N21" s="15">
        <v>100</v>
      </c>
      <c r="O21" s="15">
        <v>28.35</v>
      </c>
      <c r="P21" s="15">
        <f t="shared" si="5"/>
        <v>2.6253323930404115</v>
      </c>
      <c r="Q21" s="17">
        <f t="shared" si="6"/>
        <v>0.026253323930404113</v>
      </c>
      <c r="R21" s="7"/>
      <c r="S21" s="7"/>
      <c r="T21" s="7"/>
      <c r="U21" s="7"/>
      <c r="V21" s="7"/>
    </row>
    <row r="22" spans="1:22" ht="12" customHeight="1">
      <c r="A22" s="14">
        <v>1985</v>
      </c>
      <c r="B22" s="22">
        <f>'[1]Pcc'!L25</f>
        <v>0.9932790944464096</v>
      </c>
      <c r="C22" s="15">
        <v>0</v>
      </c>
      <c r="D22" s="22">
        <f t="shared" si="0"/>
        <v>0.9932790944464096</v>
      </c>
      <c r="E22" s="15">
        <v>12</v>
      </c>
      <c r="F22" s="22">
        <f t="shared" si="1"/>
        <v>0.8740856031128404</v>
      </c>
      <c r="G22" s="15">
        <v>20</v>
      </c>
      <c r="H22" s="22">
        <f t="shared" si="7"/>
        <v>0.6992684824902724</v>
      </c>
      <c r="I22" s="15">
        <v>14</v>
      </c>
      <c r="J22" s="19">
        <f t="shared" si="2"/>
        <v>39.45599999999999</v>
      </c>
      <c r="K22" s="22">
        <f t="shared" si="8"/>
        <v>0.6013708949416343</v>
      </c>
      <c r="L22" s="25">
        <f t="shared" si="3"/>
        <v>0.026361463887852463</v>
      </c>
      <c r="M22" s="22">
        <f t="shared" si="4"/>
        <v>0.7473343204886734</v>
      </c>
      <c r="N22" s="15">
        <v>100</v>
      </c>
      <c r="O22" s="15">
        <v>28.35</v>
      </c>
      <c r="P22" s="15">
        <f t="shared" si="5"/>
        <v>2.6360998959036097</v>
      </c>
      <c r="Q22" s="17">
        <f t="shared" si="6"/>
        <v>0.026360998959036097</v>
      </c>
      <c r="R22" s="7"/>
      <c r="S22" s="7"/>
      <c r="T22" s="7"/>
      <c r="U22" s="7"/>
      <c r="V22" s="7"/>
    </row>
    <row r="23" spans="1:22" ht="12" customHeight="1">
      <c r="A23" s="10">
        <v>1986</v>
      </c>
      <c r="B23" s="20">
        <f>'[1]Pcc'!L26</f>
        <v>0.9842846293158849</v>
      </c>
      <c r="C23" s="11">
        <v>0</v>
      </c>
      <c r="D23" s="20">
        <f t="shared" si="0"/>
        <v>0.9842846293158849</v>
      </c>
      <c r="E23" s="11">
        <v>12</v>
      </c>
      <c r="F23" s="20">
        <f t="shared" si="1"/>
        <v>0.8661704737979787</v>
      </c>
      <c r="G23" s="11">
        <v>20</v>
      </c>
      <c r="H23" s="20">
        <f t="shared" si="7"/>
        <v>0.692936379038383</v>
      </c>
      <c r="I23" s="11">
        <v>14</v>
      </c>
      <c r="J23" s="18">
        <f t="shared" si="2"/>
        <v>39.45599999999999</v>
      </c>
      <c r="K23" s="20">
        <f t="shared" si="8"/>
        <v>0.5959252859730094</v>
      </c>
      <c r="L23" s="24">
        <f t="shared" si="3"/>
        <v>0.02612275226183055</v>
      </c>
      <c r="M23" s="20">
        <f t="shared" si="4"/>
        <v>0.7405669652467651</v>
      </c>
      <c r="N23" s="11">
        <v>100</v>
      </c>
      <c r="O23" s="11">
        <v>28.35</v>
      </c>
      <c r="P23" s="11">
        <f t="shared" si="5"/>
        <v>2.6122291543095773</v>
      </c>
      <c r="Q23" s="13">
        <f t="shared" si="6"/>
        <v>0.026122291543095772</v>
      </c>
      <c r="R23" s="7"/>
      <c r="S23" s="7"/>
      <c r="T23" s="7"/>
      <c r="U23" s="7"/>
      <c r="V23" s="7"/>
    </row>
    <row r="24" spans="1:22" ht="12" customHeight="1">
      <c r="A24" s="10">
        <v>1987</v>
      </c>
      <c r="B24" s="20">
        <f>'[1]Pcc'!L27</f>
        <v>0.9255202991099496</v>
      </c>
      <c r="C24" s="11">
        <v>0</v>
      </c>
      <c r="D24" s="20">
        <f t="shared" si="0"/>
        <v>0.9255202991099496</v>
      </c>
      <c r="E24" s="11">
        <v>12</v>
      </c>
      <c r="F24" s="20">
        <f t="shared" si="1"/>
        <v>0.8144578632167556</v>
      </c>
      <c r="G24" s="11">
        <v>20</v>
      </c>
      <c r="H24" s="20">
        <f t="shared" si="7"/>
        <v>0.6515662905734045</v>
      </c>
      <c r="I24" s="11">
        <v>14</v>
      </c>
      <c r="J24" s="18">
        <f t="shared" si="2"/>
        <v>39.456</v>
      </c>
      <c r="K24" s="20">
        <f t="shared" si="8"/>
        <v>0.5603470098931279</v>
      </c>
      <c r="L24" s="24">
        <f t="shared" si="3"/>
        <v>0.02456315659805492</v>
      </c>
      <c r="M24" s="20">
        <f t="shared" si="4"/>
        <v>0.696353207976558</v>
      </c>
      <c r="N24" s="11">
        <v>100</v>
      </c>
      <c r="O24" s="11">
        <v>28.35</v>
      </c>
      <c r="P24" s="11">
        <f t="shared" si="5"/>
        <v>2.4562723385416505</v>
      </c>
      <c r="Q24" s="13">
        <f t="shared" si="6"/>
        <v>0.024562723385416506</v>
      </c>
      <c r="R24" s="7"/>
      <c r="S24" s="7"/>
      <c r="T24" s="7"/>
      <c r="U24" s="7"/>
      <c r="V24" s="7"/>
    </row>
    <row r="25" spans="1:22" ht="12" customHeight="1">
      <c r="A25" s="10">
        <v>1988</v>
      </c>
      <c r="B25" s="20">
        <f>'[1]Pcc'!L28</f>
        <v>0.8800029510494669</v>
      </c>
      <c r="C25" s="11">
        <v>0</v>
      </c>
      <c r="D25" s="20">
        <f t="shared" si="0"/>
        <v>0.8800029510494669</v>
      </c>
      <c r="E25" s="11">
        <v>12</v>
      </c>
      <c r="F25" s="20">
        <f t="shared" si="1"/>
        <v>0.7744025969235309</v>
      </c>
      <c r="G25" s="11">
        <v>20</v>
      </c>
      <c r="H25" s="20">
        <f t="shared" si="7"/>
        <v>0.6195220775388247</v>
      </c>
      <c r="I25" s="11">
        <v>14</v>
      </c>
      <c r="J25" s="18">
        <f t="shared" si="2"/>
        <v>39.456</v>
      </c>
      <c r="K25" s="20">
        <f t="shared" si="8"/>
        <v>0.5327889866833893</v>
      </c>
      <c r="L25" s="24">
        <f t="shared" si="3"/>
        <v>0.0233551336628335</v>
      </c>
      <c r="M25" s="20">
        <f t="shared" si="4"/>
        <v>0.6621063617744983</v>
      </c>
      <c r="N25" s="11">
        <v>100</v>
      </c>
      <c r="O25" s="11">
        <v>28.35</v>
      </c>
      <c r="P25" s="11">
        <f t="shared" si="5"/>
        <v>2.3354721755714225</v>
      </c>
      <c r="Q25" s="13">
        <f t="shared" si="6"/>
        <v>0.023354721755714226</v>
      </c>
      <c r="R25" s="7"/>
      <c r="S25" s="7"/>
      <c r="T25" s="7"/>
      <c r="U25" s="7"/>
      <c r="V25" s="7"/>
    </row>
    <row r="26" spans="1:22" ht="12" customHeight="1">
      <c r="A26" s="10">
        <v>1989</v>
      </c>
      <c r="B26" s="20">
        <f>'[1]Pcc'!L29</f>
        <v>0.8228604847618429</v>
      </c>
      <c r="C26" s="11">
        <v>0</v>
      </c>
      <c r="D26" s="20">
        <f t="shared" si="0"/>
        <v>0.8228604847618429</v>
      </c>
      <c r="E26" s="11">
        <v>12</v>
      </c>
      <c r="F26" s="20">
        <f t="shared" si="1"/>
        <v>0.7241172265904218</v>
      </c>
      <c r="G26" s="11">
        <v>20</v>
      </c>
      <c r="H26" s="20">
        <f t="shared" si="7"/>
        <v>0.5792937812723374</v>
      </c>
      <c r="I26" s="11">
        <v>14</v>
      </c>
      <c r="J26" s="18">
        <f t="shared" si="2"/>
        <v>39.456</v>
      </c>
      <c r="K26" s="20">
        <f t="shared" si="8"/>
        <v>0.4981926518942102</v>
      </c>
      <c r="L26" s="24">
        <f t="shared" si="3"/>
        <v>0.02183858200084209</v>
      </c>
      <c r="M26" s="20">
        <f t="shared" si="4"/>
        <v>0.6191128804328728</v>
      </c>
      <c r="N26" s="11">
        <v>100</v>
      </c>
      <c r="O26" s="11">
        <v>28.35</v>
      </c>
      <c r="P26" s="11">
        <f t="shared" si="5"/>
        <v>2.1838196840665707</v>
      </c>
      <c r="Q26" s="13">
        <f t="shared" si="6"/>
        <v>0.021838196840665708</v>
      </c>
      <c r="R26" s="7"/>
      <c r="S26" s="7"/>
      <c r="T26" s="7"/>
      <c r="U26" s="7"/>
      <c r="V26" s="7"/>
    </row>
    <row r="27" spans="1:22" ht="12" customHeight="1">
      <c r="A27" s="10">
        <v>1990</v>
      </c>
      <c r="B27" s="20">
        <f>'[1]Pcc'!L30</f>
        <v>0.7783189025935116</v>
      </c>
      <c r="C27" s="11">
        <v>0</v>
      </c>
      <c r="D27" s="20">
        <f t="shared" si="0"/>
        <v>0.7783189025935116</v>
      </c>
      <c r="E27" s="11">
        <v>12</v>
      </c>
      <c r="F27" s="20">
        <f t="shared" si="1"/>
        <v>0.6849206342822902</v>
      </c>
      <c r="G27" s="11">
        <v>20</v>
      </c>
      <c r="H27" s="20">
        <f t="shared" si="7"/>
        <v>0.5479365074258322</v>
      </c>
      <c r="I27" s="11">
        <v>14</v>
      </c>
      <c r="J27" s="18">
        <f t="shared" si="2"/>
        <v>39.45599999999999</v>
      </c>
      <c r="K27" s="20">
        <f t="shared" si="8"/>
        <v>0.4712253963862157</v>
      </c>
      <c r="L27" s="24">
        <f t="shared" si="3"/>
        <v>0.020656455731998497</v>
      </c>
      <c r="M27" s="20">
        <f t="shared" si="4"/>
        <v>0.5856001917742913</v>
      </c>
      <c r="N27" s="11">
        <v>100</v>
      </c>
      <c r="O27" s="11">
        <v>28.35</v>
      </c>
      <c r="P27" s="11">
        <f t="shared" si="5"/>
        <v>2.0656091420609926</v>
      </c>
      <c r="Q27" s="13">
        <f t="shared" si="6"/>
        <v>0.020656091420609923</v>
      </c>
      <c r="R27" s="7"/>
      <c r="S27" s="7"/>
      <c r="T27" s="7"/>
      <c r="U27" s="7"/>
      <c r="V27" s="7"/>
    </row>
    <row r="28" spans="1:22" ht="12" customHeight="1">
      <c r="A28" s="14">
        <v>1991</v>
      </c>
      <c r="B28" s="22">
        <f>'[1]Pcc'!L31</f>
        <v>0.7203172826125794</v>
      </c>
      <c r="C28" s="15">
        <v>0</v>
      </c>
      <c r="D28" s="22">
        <f t="shared" si="0"/>
        <v>0.7203172826125794</v>
      </c>
      <c r="E28" s="15">
        <v>12</v>
      </c>
      <c r="F28" s="22">
        <f t="shared" si="1"/>
        <v>0.6338792086990699</v>
      </c>
      <c r="G28" s="15">
        <v>20</v>
      </c>
      <c r="H28" s="22">
        <f t="shared" si="7"/>
        <v>0.507103366959256</v>
      </c>
      <c r="I28" s="15">
        <v>14</v>
      </c>
      <c r="J28" s="19">
        <f t="shared" si="2"/>
        <v>39.45599999999999</v>
      </c>
      <c r="K28" s="22">
        <f t="shared" si="8"/>
        <v>0.43610889558496013</v>
      </c>
      <c r="L28" s="25">
        <f t="shared" si="3"/>
        <v>0.01911710227221743</v>
      </c>
      <c r="M28" s="22">
        <f t="shared" si="4"/>
        <v>0.541960290866228</v>
      </c>
      <c r="N28" s="15">
        <v>100</v>
      </c>
      <c r="O28" s="15">
        <v>28.35</v>
      </c>
      <c r="P28" s="15">
        <f t="shared" si="5"/>
        <v>1.911676510991986</v>
      </c>
      <c r="Q28" s="17">
        <f t="shared" si="6"/>
        <v>0.01911676510991986</v>
      </c>
      <c r="R28" s="7"/>
      <c r="S28" s="7"/>
      <c r="T28" s="7"/>
      <c r="U28" s="7"/>
      <c r="V28" s="7"/>
    </row>
    <row r="29" spans="1:22" ht="12" customHeight="1">
      <c r="A29" s="14">
        <v>1992</v>
      </c>
      <c r="B29" s="22">
        <f>'[1]Pcc'!L32</f>
        <v>0.722781665582609</v>
      </c>
      <c r="C29" s="15">
        <v>0</v>
      </c>
      <c r="D29" s="22">
        <f t="shared" si="0"/>
        <v>0.722781665582609</v>
      </c>
      <c r="E29" s="15">
        <v>12</v>
      </c>
      <c r="F29" s="22">
        <f t="shared" si="1"/>
        <v>0.636047865712696</v>
      </c>
      <c r="G29" s="15">
        <v>20</v>
      </c>
      <c r="H29" s="22">
        <f t="shared" si="7"/>
        <v>0.5088382925701568</v>
      </c>
      <c r="I29" s="15">
        <v>14</v>
      </c>
      <c r="J29" s="19">
        <f t="shared" si="2"/>
        <v>39.45599999999999</v>
      </c>
      <c r="K29" s="22">
        <f t="shared" si="8"/>
        <v>0.43760093161033486</v>
      </c>
      <c r="L29" s="25">
        <f t="shared" si="3"/>
        <v>0.019182506591137967</v>
      </c>
      <c r="M29" s="22">
        <f t="shared" si="4"/>
        <v>0.5438144706054657</v>
      </c>
      <c r="N29" s="15">
        <v>100</v>
      </c>
      <c r="O29" s="15">
        <v>28.35</v>
      </c>
      <c r="P29" s="15">
        <f t="shared" si="5"/>
        <v>1.9182168275325067</v>
      </c>
      <c r="Q29" s="17">
        <f t="shared" si="6"/>
        <v>0.019182168275325068</v>
      </c>
      <c r="R29" s="7"/>
      <c r="S29" s="7"/>
      <c r="T29" s="7"/>
      <c r="U29" s="7"/>
      <c r="V29" s="7"/>
    </row>
    <row r="30" spans="1:22" ht="12" customHeight="1">
      <c r="A30" s="14">
        <v>1993</v>
      </c>
      <c r="B30" s="22">
        <f>'[1]Pcc'!L33</f>
        <v>0.724790183973187</v>
      </c>
      <c r="C30" s="15">
        <v>0</v>
      </c>
      <c r="D30" s="22">
        <f t="shared" si="0"/>
        <v>0.724790183973187</v>
      </c>
      <c r="E30" s="15">
        <v>12</v>
      </c>
      <c r="F30" s="22">
        <f t="shared" si="1"/>
        <v>0.6378153618964045</v>
      </c>
      <c r="G30" s="15">
        <v>20</v>
      </c>
      <c r="H30" s="22">
        <f t="shared" si="7"/>
        <v>0.5102522895171236</v>
      </c>
      <c r="I30" s="15">
        <v>14</v>
      </c>
      <c r="J30" s="19">
        <f t="shared" si="2"/>
        <v>39.456</v>
      </c>
      <c r="K30" s="22">
        <f t="shared" si="8"/>
        <v>0.43881696898472633</v>
      </c>
      <c r="L30" s="25">
        <f t="shared" si="3"/>
        <v>0.019235812339056496</v>
      </c>
      <c r="M30" s="22">
        <f t="shared" si="4"/>
        <v>0.5453256619060821</v>
      </c>
      <c r="N30" s="15">
        <v>100</v>
      </c>
      <c r="O30" s="15">
        <v>28.35</v>
      </c>
      <c r="P30" s="15">
        <f t="shared" si="5"/>
        <v>1.923547308310695</v>
      </c>
      <c r="Q30" s="17">
        <f t="shared" si="6"/>
        <v>0.01923547308310695</v>
      </c>
      <c r="R30" s="7"/>
      <c r="S30" s="7"/>
      <c r="T30" s="7"/>
      <c r="U30" s="7"/>
      <c r="V30" s="7"/>
    </row>
    <row r="31" spans="1:22" ht="12" customHeight="1">
      <c r="A31" s="14">
        <v>1994</v>
      </c>
      <c r="B31" s="22">
        <f>'[1]Pcc'!L34</f>
        <v>0.7273699120720528</v>
      </c>
      <c r="C31" s="15">
        <v>0</v>
      </c>
      <c r="D31" s="22">
        <f t="shared" si="0"/>
        <v>0.7273699120720528</v>
      </c>
      <c r="E31" s="15">
        <v>12</v>
      </c>
      <c r="F31" s="22">
        <f t="shared" si="1"/>
        <v>0.6400855226234065</v>
      </c>
      <c r="G31" s="15">
        <v>20</v>
      </c>
      <c r="H31" s="22">
        <f t="shared" si="7"/>
        <v>0.5120684180987252</v>
      </c>
      <c r="I31" s="15">
        <v>14</v>
      </c>
      <c r="J31" s="19">
        <f t="shared" si="2"/>
        <v>39.456</v>
      </c>
      <c r="K31" s="22">
        <f t="shared" si="8"/>
        <v>0.44037883956490365</v>
      </c>
      <c r="L31" s="25">
        <f t="shared" si="3"/>
        <v>0.0193042778987355</v>
      </c>
      <c r="M31" s="22">
        <f t="shared" si="4"/>
        <v>0.5472666262902021</v>
      </c>
      <c r="N31" s="15">
        <v>100</v>
      </c>
      <c r="O31" s="15">
        <v>28.35</v>
      </c>
      <c r="P31" s="15">
        <f t="shared" si="5"/>
        <v>1.9303937435280496</v>
      </c>
      <c r="Q31" s="17">
        <f t="shared" si="6"/>
        <v>0.019303937435280496</v>
      </c>
      <c r="R31" s="7"/>
      <c r="S31" s="7"/>
      <c r="T31" s="7"/>
      <c r="U31" s="7"/>
      <c r="V31" s="7"/>
    </row>
    <row r="32" spans="1:22" ht="12" customHeight="1">
      <c r="A32" s="14">
        <v>1995</v>
      </c>
      <c r="B32" s="22">
        <f>'[1]Pcc'!L35</f>
        <v>0.7302032870014036</v>
      </c>
      <c r="C32" s="15">
        <v>0</v>
      </c>
      <c r="D32" s="22">
        <f t="shared" si="0"/>
        <v>0.7302032870014036</v>
      </c>
      <c r="E32" s="15">
        <v>12</v>
      </c>
      <c r="F32" s="22">
        <f t="shared" si="1"/>
        <v>0.6425788925612351</v>
      </c>
      <c r="G32" s="15">
        <v>20</v>
      </c>
      <c r="H32" s="22">
        <f t="shared" si="7"/>
        <v>0.5140631140489881</v>
      </c>
      <c r="I32" s="15">
        <v>14</v>
      </c>
      <c r="J32" s="19">
        <f t="shared" si="2"/>
        <v>39.456</v>
      </c>
      <c r="K32" s="22">
        <f t="shared" si="8"/>
        <v>0.44209427808212975</v>
      </c>
      <c r="L32" s="25">
        <f t="shared" si="3"/>
        <v>0.01937947520360021</v>
      </c>
      <c r="M32" s="22">
        <f t="shared" si="4"/>
        <v>0.5493984322844642</v>
      </c>
      <c r="N32" s="15">
        <v>100</v>
      </c>
      <c r="O32" s="15">
        <v>28.35</v>
      </c>
      <c r="P32" s="15">
        <f t="shared" si="5"/>
        <v>1.937913341391408</v>
      </c>
      <c r="Q32" s="17">
        <f t="shared" si="6"/>
        <v>0.01937913341391408</v>
      </c>
      <c r="R32" s="7"/>
      <c r="S32" s="7"/>
      <c r="T32" s="7"/>
      <c r="U32" s="7"/>
      <c r="V32" s="7"/>
    </row>
    <row r="33" spans="1:22" ht="12" customHeight="1">
      <c r="A33" s="10">
        <v>1996</v>
      </c>
      <c r="B33" s="20">
        <f>'[1]Pcc'!L36</f>
        <v>0.7330198283802781</v>
      </c>
      <c r="C33" s="11">
        <v>0</v>
      </c>
      <c r="D33" s="20">
        <f t="shared" si="0"/>
        <v>0.7330198283802781</v>
      </c>
      <c r="E33" s="11">
        <v>12</v>
      </c>
      <c r="F33" s="20">
        <f t="shared" si="1"/>
        <v>0.6450574489746448</v>
      </c>
      <c r="G33" s="11">
        <v>20</v>
      </c>
      <c r="H33" s="20">
        <f t="shared" si="7"/>
        <v>0.5160459591797159</v>
      </c>
      <c r="I33" s="11">
        <v>14</v>
      </c>
      <c r="J33" s="18">
        <f t="shared" si="2"/>
        <v>39.45599999999999</v>
      </c>
      <c r="K33" s="20">
        <f t="shared" si="8"/>
        <v>0.44379952489455565</v>
      </c>
      <c r="L33" s="24">
        <f t="shared" si="3"/>
        <v>0.01945422574880244</v>
      </c>
      <c r="M33" s="20">
        <f t="shared" si="4"/>
        <v>0.5515175728656747</v>
      </c>
      <c r="N33" s="11">
        <v>100</v>
      </c>
      <c r="O33" s="11">
        <v>28.35</v>
      </c>
      <c r="P33" s="11">
        <f t="shared" si="5"/>
        <v>1.9453882640764537</v>
      </c>
      <c r="Q33" s="13">
        <f t="shared" si="6"/>
        <v>0.019453882640764537</v>
      </c>
      <c r="R33" s="7"/>
      <c r="S33" s="7"/>
      <c r="T33" s="7"/>
      <c r="U33" s="7"/>
      <c r="V33" s="7"/>
    </row>
    <row r="34" spans="1:22" ht="12" customHeight="1">
      <c r="A34" s="10">
        <v>1997</v>
      </c>
      <c r="B34" s="20">
        <f>'[1]Pcc'!L37</f>
        <v>0.7132075471698115</v>
      </c>
      <c r="C34" s="11">
        <v>0</v>
      </c>
      <c r="D34" s="20">
        <f t="shared" si="0"/>
        <v>0.7132075471698115</v>
      </c>
      <c r="E34" s="11">
        <v>12</v>
      </c>
      <c r="F34" s="20">
        <f t="shared" si="1"/>
        <v>0.6276226415094341</v>
      </c>
      <c r="G34" s="11">
        <v>20</v>
      </c>
      <c r="H34" s="20">
        <f t="shared" si="7"/>
        <v>0.5020981132075473</v>
      </c>
      <c r="I34" s="11">
        <v>14</v>
      </c>
      <c r="J34" s="18">
        <f t="shared" si="2"/>
        <v>39.456</v>
      </c>
      <c r="K34" s="20">
        <f t="shared" si="8"/>
        <v>0.43180437735849064</v>
      </c>
      <c r="L34" s="24">
        <f t="shared" si="3"/>
        <v>0.018928411062290002</v>
      </c>
      <c r="M34" s="20">
        <f t="shared" si="4"/>
        <v>0.5366109894103904</v>
      </c>
      <c r="N34" s="11">
        <v>100</v>
      </c>
      <c r="O34" s="11">
        <v>28.35</v>
      </c>
      <c r="P34" s="11">
        <f t="shared" si="5"/>
        <v>1.892807722787973</v>
      </c>
      <c r="Q34" s="13">
        <f t="shared" si="6"/>
        <v>0.01892807722787973</v>
      </c>
      <c r="R34" s="7"/>
      <c r="S34" s="7"/>
      <c r="T34" s="7"/>
      <c r="U34" s="7"/>
      <c r="V34" s="7"/>
    </row>
    <row r="35" spans="1:22" ht="12" customHeight="1">
      <c r="A35" s="10">
        <v>1998</v>
      </c>
      <c r="B35" s="20">
        <f>'[1]Pcc'!L38</f>
        <v>0.704725699678836</v>
      </c>
      <c r="C35" s="11">
        <v>0</v>
      </c>
      <c r="D35" s="20">
        <f t="shared" si="0"/>
        <v>0.704725699678836</v>
      </c>
      <c r="E35" s="11">
        <v>12</v>
      </c>
      <c r="F35" s="20">
        <f t="shared" si="1"/>
        <v>0.6201586157173757</v>
      </c>
      <c r="G35" s="11">
        <v>20</v>
      </c>
      <c r="H35" s="20">
        <f t="shared" si="7"/>
        <v>0.4961268925739006</v>
      </c>
      <c r="I35" s="11">
        <v>14</v>
      </c>
      <c r="J35" s="18">
        <f t="shared" si="2"/>
        <v>39.456</v>
      </c>
      <c r="K35" s="20">
        <f t="shared" si="8"/>
        <v>0.42666912761355447</v>
      </c>
      <c r="L35" s="24">
        <f t="shared" si="3"/>
        <v>0.018703304224155812</v>
      </c>
      <c r="M35" s="20">
        <f t="shared" si="4"/>
        <v>0.5302293231027052</v>
      </c>
      <c r="N35" s="11">
        <v>100</v>
      </c>
      <c r="O35" s="11">
        <v>28.35</v>
      </c>
      <c r="P35" s="11">
        <f t="shared" si="5"/>
        <v>1.870297435988378</v>
      </c>
      <c r="Q35" s="13">
        <f t="shared" si="6"/>
        <v>0.01870297435988378</v>
      </c>
      <c r="R35" s="7"/>
      <c r="S35" s="7"/>
      <c r="T35" s="7"/>
      <c r="U35" s="7"/>
      <c r="V35" s="7"/>
    </row>
    <row r="36" spans="1:22" ht="12" customHeight="1">
      <c r="A36" s="10">
        <v>1999</v>
      </c>
      <c r="B36" s="20">
        <f>'[1]Pcc'!L39</f>
        <v>0.6966989452464092</v>
      </c>
      <c r="C36" s="11">
        <v>0</v>
      </c>
      <c r="D36" s="20">
        <f t="shared" si="0"/>
        <v>0.6966989452464092</v>
      </c>
      <c r="E36" s="11">
        <v>12</v>
      </c>
      <c r="F36" s="20">
        <f t="shared" si="1"/>
        <v>0.6130950718168401</v>
      </c>
      <c r="G36" s="11">
        <v>20</v>
      </c>
      <c r="H36" s="20">
        <f t="shared" si="7"/>
        <v>0.49047605745347206</v>
      </c>
      <c r="I36" s="11">
        <v>14</v>
      </c>
      <c r="J36" s="18">
        <f t="shared" si="2"/>
        <v>39.456</v>
      </c>
      <c r="K36" s="20">
        <f t="shared" si="8"/>
        <v>0.42180940940998596</v>
      </c>
      <c r="L36" s="24">
        <f t="shared" si="3"/>
        <v>0.018490275480985686</v>
      </c>
      <c r="M36" s="20">
        <f t="shared" si="4"/>
        <v>0.5241900647482037</v>
      </c>
      <c r="N36" s="11">
        <v>100</v>
      </c>
      <c r="O36" s="11">
        <v>28.35</v>
      </c>
      <c r="P36" s="11">
        <f t="shared" si="5"/>
        <v>1.8489949373834347</v>
      </c>
      <c r="Q36" s="13">
        <f t="shared" si="6"/>
        <v>0.018489949373834347</v>
      </c>
      <c r="R36" s="7"/>
      <c r="S36" s="7"/>
      <c r="T36" s="7"/>
      <c r="U36" s="7"/>
      <c r="V36" s="7"/>
    </row>
    <row r="37" spans="1:22" ht="12" customHeight="1">
      <c r="A37" s="10">
        <v>2000</v>
      </c>
      <c r="B37" s="20">
        <f>'[1]Pcc'!L40</f>
        <v>0.6887990433346621</v>
      </c>
      <c r="C37" s="11">
        <v>0</v>
      </c>
      <c r="D37" s="20">
        <f t="shared" si="0"/>
        <v>0.6887990433346621</v>
      </c>
      <c r="E37" s="11">
        <v>12</v>
      </c>
      <c r="F37" s="20">
        <f t="shared" si="1"/>
        <v>0.6061431581345027</v>
      </c>
      <c r="G37" s="11">
        <v>20</v>
      </c>
      <c r="H37" s="20">
        <f t="shared" si="7"/>
        <v>0.48491452650760214</v>
      </c>
      <c r="I37" s="11">
        <v>14</v>
      </c>
      <c r="J37" s="18">
        <f t="shared" si="2"/>
        <v>39.456</v>
      </c>
      <c r="K37" s="20">
        <f t="shared" si="8"/>
        <v>0.41702649279653786</v>
      </c>
      <c r="L37" s="24">
        <f t="shared" si="3"/>
        <v>0.018280613382861934</v>
      </c>
      <c r="M37" s="20">
        <f t="shared" si="4"/>
        <v>0.5182462490974444</v>
      </c>
      <c r="N37" s="11">
        <v>100</v>
      </c>
      <c r="O37" s="11">
        <v>28.35</v>
      </c>
      <c r="P37" s="11">
        <f t="shared" si="5"/>
        <v>1.828029097345483</v>
      </c>
      <c r="Q37" s="13">
        <f t="shared" si="6"/>
        <v>0.01828029097345483</v>
      </c>
      <c r="R37" s="7"/>
      <c r="S37" s="7"/>
      <c r="T37" s="7"/>
      <c r="U37" s="7"/>
      <c r="V37" s="7"/>
    </row>
    <row r="38" spans="1:22" ht="12" customHeight="1">
      <c r="A38" s="14">
        <v>2001</v>
      </c>
      <c r="B38" s="22">
        <f>'[1]Pcc'!L41</f>
        <v>0.6710049670893323</v>
      </c>
      <c r="C38" s="15">
        <v>0</v>
      </c>
      <c r="D38" s="22">
        <f t="shared" si="0"/>
        <v>0.6710049670893323</v>
      </c>
      <c r="E38" s="15">
        <v>12</v>
      </c>
      <c r="F38" s="22">
        <f t="shared" si="1"/>
        <v>0.5904843710386124</v>
      </c>
      <c r="G38" s="15">
        <v>20</v>
      </c>
      <c r="H38" s="22">
        <f t="shared" si="7"/>
        <v>0.47238749683088993</v>
      </c>
      <c r="I38" s="15">
        <v>14</v>
      </c>
      <c r="J38" s="19">
        <f t="shared" si="2"/>
        <v>39.456</v>
      </c>
      <c r="K38" s="22">
        <f t="shared" si="8"/>
        <v>0.40625324727456535</v>
      </c>
      <c r="L38" s="25">
        <f t="shared" si="3"/>
        <v>0.01780836152436451</v>
      </c>
      <c r="M38" s="22">
        <f t="shared" si="4"/>
        <v>0.5048581450349716</v>
      </c>
      <c r="N38" s="15">
        <v>100</v>
      </c>
      <c r="O38" s="15">
        <v>28.35</v>
      </c>
      <c r="P38" s="15">
        <f t="shared" si="5"/>
        <v>1.7808047443914343</v>
      </c>
      <c r="Q38" s="17">
        <f t="shared" si="6"/>
        <v>0.017808047443914343</v>
      </c>
      <c r="R38" s="7"/>
      <c r="S38" s="7"/>
      <c r="T38" s="7"/>
      <c r="U38" s="7"/>
      <c r="V38" s="7"/>
    </row>
    <row r="39" spans="1:22" ht="12" customHeight="1">
      <c r="A39" s="14">
        <v>2002</v>
      </c>
      <c r="B39" s="22">
        <f>'[1]Pcc'!L42</f>
        <v>0.6748409868266253</v>
      </c>
      <c r="C39" s="15">
        <v>0</v>
      </c>
      <c r="D39" s="22">
        <f t="shared" si="0"/>
        <v>0.6748409868266253</v>
      </c>
      <c r="E39" s="15">
        <v>12</v>
      </c>
      <c r="F39" s="22">
        <f t="shared" si="1"/>
        <v>0.5938600684074302</v>
      </c>
      <c r="G39" s="15">
        <v>20</v>
      </c>
      <c r="H39" s="22">
        <f t="shared" si="7"/>
        <v>0.4750880547259442</v>
      </c>
      <c r="I39" s="15">
        <v>14</v>
      </c>
      <c r="J39" s="19">
        <f t="shared" si="2"/>
        <v>39.456</v>
      </c>
      <c r="K39" s="22">
        <f t="shared" si="8"/>
        <v>0.408575727064312</v>
      </c>
      <c r="L39" s="25">
        <f t="shared" si="3"/>
        <v>0.017910168857613675</v>
      </c>
      <c r="M39" s="22">
        <f aca="true" t="shared" si="9" ref="M39:M44">+L39*28.3495</f>
        <v>0.5077443320289189</v>
      </c>
      <c r="N39" s="15">
        <v>100</v>
      </c>
      <c r="O39" s="15">
        <v>28.35</v>
      </c>
      <c r="P39" s="15">
        <f t="shared" si="5"/>
        <v>1.7909852981619714</v>
      </c>
      <c r="Q39" s="17">
        <f t="shared" si="6"/>
        <v>0.017909852981619713</v>
      </c>
      <c r="R39" s="7"/>
      <c r="S39" s="7"/>
      <c r="T39" s="7"/>
      <c r="U39" s="7"/>
      <c r="V39" s="7"/>
    </row>
    <row r="40" spans="1:22" ht="12" customHeight="1">
      <c r="A40" s="14">
        <v>2003</v>
      </c>
      <c r="B40" s="22">
        <f>'[1]Pcc'!L43</f>
        <v>0.6789225003921264</v>
      </c>
      <c r="C40" s="15">
        <v>0</v>
      </c>
      <c r="D40" s="22">
        <f t="shared" si="0"/>
        <v>0.6789225003921264</v>
      </c>
      <c r="E40" s="15">
        <v>12</v>
      </c>
      <c r="F40" s="22">
        <f t="shared" si="1"/>
        <v>0.5974518003450713</v>
      </c>
      <c r="G40" s="15">
        <v>20</v>
      </c>
      <c r="H40" s="22">
        <f t="shared" si="7"/>
        <v>0.477961440276057</v>
      </c>
      <c r="I40" s="15">
        <v>14</v>
      </c>
      <c r="J40" s="19">
        <f t="shared" si="2"/>
        <v>39.456</v>
      </c>
      <c r="K40" s="22">
        <f t="shared" si="8"/>
        <v>0.41104683863740904</v>
      </c>
      <c r="L40" s="25">
        <f t="shared" si="3"/>
        <v>0.01801849155670834</v>
      </c>
      <c r="M40" s="22">
        <f t="shared" si="9"/>
        <v>0.510815226386903</v>
      </c>
      <c r="N40" s="15">
        <v>100</v>
      </c>
      <c r="O40" s="15">
        <v>28.35</v>
      </c>
      <c r="P40" s="15">
        <f t="shared" si="5"/>
        <v>1.8018173770261128</v>
      </c>
      <c r="Q40" s="17">
        <f t="shared" si="6"/>
        <v>0.018018173770261128</v>
      </c>
      <c r="R40" s="7"/>
      <c r="S40" s="7"/>
      <c r="T40" s="7"/>
      <c r="U40" s="7"/>
      <c r="V40" s="7"/>
    </row>
    <row r="41" spans="1:22" ht="12" customHeight="1">
      <c r="A41" s="14">
        <v>2004</v>
      </c>
      <c r="B41" s="22">
        <f>'[1]Pcc'!L44</f>
        <v>0.6830579726220327</v>
      </c>
      <c r="C41" s="15">
        <v>0</v>
      </c>
      <c r="D41" s="22">
        <f t="shared" si="0"/>
        <v>0.6830579726220327</v>
      </c>
      <c r="E41" s="15">
        <v>12</v>
      </c>
      <c r="F41" s="22">
        <f t="shared" si="1"/>
        <v>0.6010910159073888</v>
      </c>
      <c r="G41" s="15">
        <v>20</v>
      </c>
      <c r="H41" s="22">
        <f t="shared" si="7"/>
        <v>0.48087281272591104</v>
      </c>
      <c r="I41" s="15">
        <v>14</v>
      </c>
      <c r="J41" s="19">
        <f t="shared" si="2"/>
        <v>39.456</v>
      </c>
      <c r="K41" s="22">
        <f t="shared" si="8"/>
        <v>0.41355061894428347</v>
      </c>
      <c r="L41" s="25">
        <f t="shared" si="3"/>
        <v>0.0181282463098864</v>
      </c>
      <c r="M41" s="22">
        <f t="shared" si="9"/>
        <v>0.5139267187621245</v>
      </c>
      <c r="N41" s="15">
        <v>100</v>
      </c>
      <c r="O41" s="15">
        <v>28.35</v>
      </c>
      <c r="P41" s="15">
        <f t="shared" si="5"/>
        <v>1.8127926587729257</v>
      </c>
      <c r="Q41" s="17">
        <f t="shared" si="6"/>
        <v>0.018127926587729257</v>
      </c>
      <c r="R41" s="7"/>
      <c r="S41" s="7"/>
      <c r="T41" s="7"/>
      <c r="U41" s="7"/>
      <c r="V41" s="7"/>
    </row>
    <row r="42" spans="1:22" ht="12" customHeight="1">
      <c r="A42" s="14">
        <v>2005</v>
      </c>
      <c r="B42" s="22">
        <f>'[1]Pcc'!L45</f>
        <v>0.6870068616763421</v>
      </c>
      <c r="C42" s="15">
        <v>0</v>
      </c>
      <c r="D42" s="22">
        <f t="shared" si="0"/>
        <v>0.6870068616763421</v>
      </c>
      <c r="E42" s="15">
        <v>12</v>
      </c>
      <c r="F42" s="22">
        <f t="shared" si="1"/>
        <v>0.604566038275181</v>
      </c>
      <c r="G42" s="15">
        <v>20</v>
      </c>
      <c r="H42" s="22">
        <f t="shared" si="7"/>
        <v>0.48365283062014475</v>
      </c>
      <c r="I42" s="15">
        <v>14</v>
      </c>
      <c r="J42" s="19">
        <f t="shared" si="2"/>
        <v>39.45600000000001</v>
      </c>
      <c r="K42" s="22">
        <f t="shared" si="8"/>
        <v>0.4159414343333245</v>
      </c>
      <c r="L42" s="25">
        <f t="shared" si="3"/>
        <v>0.01823304917625532</v>
      </c>
      <c r="M42" s="22">
        <f t="shared" si="9"/>
        <v>0.5168978276222502</v>
      </c>
      <c r="N42" s="15">
        <v>100</v>
      </c>
      <c r="O42" s="15">
        <v>28.35</v>
      </c>
      <c r="P42" s="15">
        <f t="shared" si="5"/>
        <v>1.8232727605723111</v>
      </c>
      <c r="Q42" s="17">
        <f t="shared" si="6"/>
        <v>0.01823272760572311</v>
      </c>
      <c r="R42" s="7"/>
      <c r="S42" s="7"/>
      <c r="T42" s="7"/>
      <c r="U42" s="7"/>
      <c r="V42" s="7"/>
    </row>
    <row r="43" spans="1:22" ht="12" customHeight="1">
      <c r="A43" s="10">
        <v>2006</v>
      </c>
      <c r="B43" s="20">
        <f>'[1]Pcc'!L46</f>
        <v>0.6654604104827594</v>
      </c>
      <c r="C43" s="11">
        <v>0</v>
      </c>
      <c r="D43" s="20">
        <f t="shared" si="0"/>
        <v>0.6654604104827594</v>
      </c>
      <c r="E43" s="11">
        <v>12</v>
      </c>
      <c r="F43" s="20">
        <f t="shared" si="1"/>
        <v>0.5856051612248283</v>
      </c>
      <c r="G43" s="11">
        <v>20</v>
      </c>
      <c r="H43" s="20">
        <f t="shared" si="7"/>
        <v>0.46848412897986264</v>
      </c>
      <c r="I43" s="11">
        <v>14</v>
      </c>
      <c r="J43" s="18">
        <f t="shared" si="2"/>
        <v>39.456</v>
      </c>
      <c r="K43" s="20">
        <f t="shared" si="8"/>
        <v>0.40289635092268183</v>
      </c>
      <c r="L43" s="24">
        <f t="shared" si="3"/>
        <v>0.017661209903460026</v>
      </c>
      <c r="M43" s="20">
        <f t="shared" si="9"/>
        <v>0.5006864701581399</v>
      </c>
      <c r="N43" s="11">
        <v>100</v>
      </c>
      <c r="O43" s="11">
        <v>28.35</v>
      </c>
      <c r="P43" s="11">
        <f t="shared" si="5"/>
        <v>1.766089841827654</v>
      </c>
      <c r="Q43" s="13">
        <f t="shared" si="6"/>
        <v>0.01766089841827654</v>
      </c>
      <c r="R43" s="7"/>
      <c r="S43" s="7"/>
      <c r="T43" s="7"/>
      <c r="U43" s="7"/>
      <c r="V43" s="7"/>
    </row>
    <row r="44" spans="1:22" ht="12" customHeight="1">
      <c r="A44" s="10">
        <v>2007</v>
      </c>
      <c r="B44" s="20">
        <f>'[1]Pcc'!L47</f>
        <v>0.6740692001727187</v>
      </c>
      <c r="C44" s="11">
        <v>0</v>
      </c>
      <c r="D44" s="20">
        <f t="shared" si="0"/>
        <v>0.6740692001727187</v>
      </c>
      <c r="E44" s="11">
        <v>12</v>
      </c>
      <c r="F44" s="20">
        <f t="shared" si="1"/>
        <v>0.5931808961519924</v>
      </c>
      <c r="G44" s="11">
        <v>20</v>
      </c>
      <c r="H44" s="20">
        <f t="shared" si="7"/>
        <v>0.47454471692159395</v>
      </c>
      <c r="I44" s="11">
        <v>14</v>
      </c>
      <c r="J44" s="18">
        <f t="shared" si="2"/>
        <v>39.456</v>
      </c>
      <c r="K44" s="20">
        <f t="shared" si="8"/>
        <v>0.4081084565525708</v>
      </c>
      <c r="L44" s="24">
        <f t="shared" si="3"/>
        <v>0.017889685766688035</v>
      </c>
      <c r="M44" s="20">
        <f t="shared" si="9"/>
        <v>0.5071636466427224</v>
      </c>
      <c r="N44" s="11">
        <v>100</v>
      </c>
      <c r="O44" s="11">
        <v>28.35</v>
      </c>
      <c r="P44" s="11">
        <f t="shared" si="5"/>
        <v>1.7889370251947878</v>
      </c>
      <c r="Q44" s="13">
        <f t="shared" si="6"/>
        <v>0.017889370251947877</v>
      </c>
      <c r="R44" s="7"/>
      <c r="S44" s="7"/>
      <c r="T44" s="7"/>
      <c r="U44" s="7"/>
      <c r="V44" s="7"/>
    </row>
    <row r="45" spans="1:22" ht="12" customHeight="1">
      <c r="A45" s="10">
        <v>2008</v>
      </c>
      <c r="B45" s="20">
        <f>'[1]Pcc'!L48</f>
        <v>0.6775209789679969</v>
      </c>
      <c r="C45" s="11">
        <v>0</v>
      </c>
      <c r="D45" s="20">
        <f t="shared" si="0"/>
        <v>0.6775209789679969</v>
      </c>
      <c r="E45" s="11">
        <v>12</v>
      </c>
      <c r="F45" s="20">
        <f t="shared" si="1"/>
        <v>0.5962184614918373</v>
      </c>
      <c r="G45" s="11">
        <v>20</v>
      </c>
      <c r="H45" s="20">
        <f t="shared" si="7"/>
        <v>0.47697476919346987</v>
      </c>
      <c r="I45" s="11">
        <v>14</v>
      </c>
      <c r="J45" s="18">
        <f t="shared" si="2"/>
        <v>39.45599999999999</v>
      </c>
      <c r="K45" s="20">
        <f t="shared" si="8"/>
        <v>0.4101983015063841</v>
      </c>
      <c r="L45" s="24">
        <f t="shared" si="3"/>
        <v>0.017981295408499028</v>
      </c>
      <c r="M45" s="20">
        <f aca="true" t="shared" si="10" ref="M45:M50">+L45*28.3495</f>
        <v>0.5097607341832432</v>
      </c>
      <c r="N45" s="11">
        <v>100</v>
      </c>
      <c r="O45" s="11">
        <v>28.35</v>
      </c>
      <c r="P45" s="11">
        <f t="shared" si="5"/>
        <v>1.7980978278068542</v>
      </c>
      <c r="Q45" s="13">
        <f t="shared" si="6"/>
        <v>0.017980978278068542</v>
      </c>
      <c r="R45" s="7"/>
      <c r="S45" s="7"/>
      <c r="T45" s="7"/>
      <c r="U45" s="7"/>
      <c r="V45" s="7"/>
    </row>
    <row r="46" spans="1:22" ht="12" customHeight="1">
      <c r="A46" s="10">
        <v>2009</v>
      </c>
      <c r="B46" s="20">
        <f>'[1]Pcc'!L49</f>
        <v>0.6814197913802428</v>
      </c>
      <c r="C46" s="11">
        <v>0</v>
      </c>
      <c r="D46" s="20">
        <f t="shared" si="0"/>
        <v>0.6814197913802428</v>
      </c>
      <c r="E46" s="11">
        <v>12</v>
      </c>
      <c r="F46" s="20">
        <f t="shared" si="1"/>
        <v>0.5996494164146137</v>
      </c>
      <c r="G46" s="11">
        <v>20</v>
      </c>
      <c r="H46" s="20">
        <f t="shared" si="7"/>
        <v>0.4797195331316909</v>
      </c>
      <c r="I46" s="11">
        <v>14</v>
      </c>
      <c r="J46" s="18">
        <f t="shared" si="2"/>
        <v>39.456</v>
      </c>
      <c r="K46" s="20">
        <f t="shared" si="8"/>
        <v>0.41255879849325416</v>
      </c>
      <c r="L46" s="24">
        <f t="shared" si="3"/>
        <v>0.01808476924901936</v>
      </c>
      <c r="M46" s="20">
        <f t="shared" si="10"/>
        <v>0.5126941658250743</v>
      </c>
      <c r="N46" s="11">
        <v>100</v>
      </c>
      <c r="O46" s="11">
        <v>28.35</v>
      </c>
      <c r="P46" s="11">
        <f t="shared" si="5"/>
        <v>1.8084450293653416</v>
      </c>
      <c r="Q46" s="13">
        <f t="shared" si="6"/>
        <v>0.018084450293653416</v>
      </c>
      <c r="R46" s="7"/>
      <c r="S46" s="7"/>
      <c r="T46" s="7"/>
      <c r="U46" s="7"/>
      <c r="V46" s="7"/>
    </row>
    <row r="47" spans="1:17" ht="12" customHeight="1">
      <c r="A47" s="10">
        <v>2010</v>
      </c>
      <c r="B47" s="20">
        <f>'[1]Pcc'!L50</f>
        <v>0.6658350118658202</v>
      </c>
      <c r="C47" s="11">
        <v>0</v>
      </c>
      <c r="D47" s="20">
        <f t="shared" si="0"/>
        <v>0.6658350118658202</v>
      </c>
      <c r="E47" s="11">
        <v>12</v>
      </c>
      <c r="F47" s="20">
        <f t="shared" si="1"/>
        <v>0.5859348104419217</v>
      </c>
      <c r="G47" s="11">
        <v>20</v>
      </c>
      <c r="H47" s="20">
        <f t="shared" si="7"/>
        <v>0.4687478483535374</v>
      </c>
      <c r="I47" s="11">
        <v>14</v>
      </c>
      <c r="J47" s="18">
        <f t="shared" si="2"/>
        <v>39.456</v>
      </c>
      <c r="K47" s="20">
        <f t="shared" si="8"/>
        <v>0.40312314958404216</v>
      </c>
      <c r="L47" s="24">
        <f t="shared" si="3"/>
        <v>0.01767115176258815</v>
      </c>
      <c r="M47" s="20">
        <f t="shared" si="10"/>
        <v>0.5009683168934927</v>
      </c>
      <c r="N47" s="11">
        <v>100</v>
      </c>
      <c r="O47" s="11">
        <v>28.35</v>
      </c>
      <c r="P47" s="11">
        <f t="shared" si="5"/>
        <v>1.7670840102063237</v>
      </c>
      <c r="Q47" s="13">
        <f t="shared" si="6"/>
        <v>0.017670840102063236</v>
      </c>
    </row>
    <row r="48" spans="1:17" ht="12" customHeight="1">
      <c r="A48" s="14">
        <v>2011</v>
      </c>
      <c r="B48" s="22">
        <f>'[1]Pcc'!L51</f>
        <v>0.66130892123011</v>
      </c>
      <c r="C48" s="15">
        <v>0</v>
      </c>
      <c r="D48" s="22">
        <f t="shared" si="0"/>
        <v>0.66130892123011</v>
      </c>
      <c r="E48" s="15">
        <v>12</v>
      </c>
      <c r="F48" s="22">
        <f t="shared" si="1"/>
        <v>0.5819518506824968</v>
      </c>
      <c r="G48" s="15">
        <v>20</v>
      </c>
      <c r="H48" s="22">
        <f t="shared" si="7"/>
        <v>0.46556148054599744</v>
      </c>
      <c r="I48" s="15">
        <v>14</v>
      </c>
      <c r="J48" s="19">
        <f t="shared" si="2"/>
        <v>39.456</v>
      </c>
      <c r="K48" s="22">
        <f t="shared" si="8"/>
        <v>0.4003828732695578</v>
      </c>
      <c r="L48" s="25">
        <f t="shared" si="3"/>
        <v>0.0175510300611313</v>
      </c>
      <c r="M48" s="22">
        <f t="shared" si="10"/>
        <v>0.49756292671804175</v>
      </c>
      <c r="N48" s="15">
        <v>100</v>
      </c>
      <c r="O48" s="15">
        <v>28.35</v>
      </c>
      <c r="P48" s="15">
        <f t="shared" si="5"/>
        <v>1.7550720519154912</v>
      </c>
      <c r="Q48" s="17">
        <f t="shared" si="6"/>
        <v>0.017550720519154912</v>
      </c>
    </row>
    <row r="49" spans="1:17" ht="12" customHeight="1">
      <c r="A49" s="14">
        <v>2012</v>
      </c>
      <c r="B49" s="22">
        <f>'[1]Pcc'!L52</f>
        <v>0.6240205775509158</v>
      </c>
      <c r="C49" s="15">
        <v>0</v>
      </c>
      <c r="D49" s="22">
        <f aca="true" t="shared" si="11" ref="D49:D54">+B49-B49*(C49/100)</f>
        <v>0.6240205775509158</v>
      </c>
      <c r="E49" s="15">
        <v>12</v>
      </c>
      <c r="F49" s="22">
        <f aca="true" t="shared" si="12" ref="F49:F54">+(D49-D49*(E49)/100)</f>
        <v>0.5491381082448059</v>
      </c>
      <c r="G49" s="15">
        <v>20</v>
      </c>
      <c r="H49" s="22">
        <f t="shared" si="7"/>
        <v>0.4393104865958447</v>
      </c>
      <c r="I49" s="15">
        <v>14</v>
      </c>
      <c r="J49" s="19">
        <f aca="true" t="shared" si="13" ref="J49:J54">100-(K49/B49*100)</f>
        <v>39.45599999999999</v>
      </c>
      <c r="K49" s="22">
        <f t="shared" si="8"/>
        <v>0.3778070184724265</v>
      </c>
      <c r="L49" s="25">
        <f aca="true" t="shared" si="14" ref="L49:L54">+(K49/365)*16</f>
        <v>0.01656140354947623</v>
      </c>
      <c r="M49" s="22">
        <f t="shared" si="10"/>
        <v>0.46950750992587637</v>
      </c>
      <c r="N49" s="15">
        <v>100</v>
      </c>
      <c r="O49" s="15">
        <v>28.35</v>
      </c>
      <c r="P49" s="15">
        <f aca="true" t="shared" si="15" ref="P49:P54">+Q49*N49</f>
        <v>1.6561111461230207</v>
      </c>
      <c r="Q49" s="17">
        <f aca="true" t="shared" si="16" ref="Q49:Q54">+M49/O49</f>
        <v>0.016561111461230207</v>
      </c>
    </row>
    <row r="50" spans="1:17" ht="12" customHeight="1">
      <c r="A50" s="14">
        <v>2013</v>
      </c>
      <c r="B50" s="22">
        <f>'[1]Pcc'!L53</f>
        <v>0.715592444764398</v>
      </c>
      <c r="C50" s="15">
        <v>0</v>
      </c>
      <c r="D50" s="22">
        <f t="shared" si="11"/>
        <v>0.715592444764398</v>
      </c>
      <c r="E50" s="15">
        <v>12</v>
      </c>
      <c r="F50" s="22">
        <f t="shared" si="12"/>
        <v>0.6297213513926703</v>
      </c>
      <c r="G50" s="15">
        <v>20</v>
      </c>
      <c r="H50" s="22">
        <f t="shared" si="7"/>
        <v>0.5037770811141362</v>
      </c>
      <c r="I50" s="15">
        <v>14</v>
      </c>
      <c r="J50" s="19">
        <f t="shared" si="13"/>
        <v>39.45599999999999</v>
      </c>
      <c r="K50" s="22">
        <f t="shared" si="8"/>
        <v>0.43324828975815716</v>
      </c>
      <c r="L50" s="25">
        <f t="shared" si="14"/>
        <v>0.018991705852412367</v>
      </c>
      <c r="M50" s="22">
        <f t="shared" si="10"/>
        <v>0.5384053650629644</v>
      </c>
      <c r="N50" s="15">
        <v>100</v>
      </c>
      <c r="O50" s="15">
        <v>28.35</v>
      </c>
      <c r="P50" s="15">
        <f t="shared" si="15"/>
        <v>1.8991370901691869</v>
      </c>
      <c r="Q50" s="17">
        <f t="shared" si="16"/>
        <v>0.018991370901691867</v>
      </c>
    </row>
    <row r="51" spans="1:17" ht="12" customHeight="1">
      <c r="A51" s="14">
        <v>2014</v>
      </c>
      <c r="B51" s="22">
        <f>'[1]Pcc'!L54</f>
        <v>0.7319922664698519</v>
      </c>
      <c r="C51" s="15">
        <v>0</v>
      </c>
      <c r="D51" s="22">
        <f t="shared" si="11"/>
        <v>0.7319922664698519</v>
      </c>
      <c r="E51" s="15">
        <v>12</v>
      </c>
      <c r="F51" s="22">
        <f t="shared" si="12"/>
        <v>0.6441531944934697</v>
      </c>
      <c r="G51" s="15">
        <v>20</v>
      </c>
      <c r="H51" s="22">
        <f t="shared" si="7"/>
        <v>0.5153225555947758</v>
      </c>
      <c r="I51" s="15">
        <v>14</v>
      </c>
      <c r="J51" s="19">
        <f t="shared" si="13"/>
        <v>39.456</v>
      </c>
      <c r="K51" s="22">
        <f t="shared" si="8"/>
        <v>0.44317739781150717</v>
      </c>
      <c r="L51" s="25">
        <f t="shared" si="14"/>
        <v>0.019426954424614014</v>
      </c>
      <c r="M51" s="22">
        <f aca="true" t="shared" si="17" ref="M51:M56">+L51*28.3495</f>
        <v>0.550744444460595</v>
      </c>
      <c r="N51" s="15">
        <v>100</v>
      </c>
      <c r="O51" s="15">
        <v>28.35</v>
      </c>
      <c r="P51" s="15">
        <f t="shared" si="15"/>
        <v>1.9426611797551852</v>
      </c>
      <c r="Q51" s="17">
        <f t="shared" si="16"/>
        <v>0.01942661179755185</v>
      </c>
    </row>
    <row r="52" spans="1:17" ht="12" customHeight="1">
      <c r="A52" s="30">
        <v>2015</v>
      </c>
      <c r="B52" s="42">
        <f>'[1]Pcc'!L55</f>
        <v>0.7563966591355298</v>
      </c>
      <c r="C52" s="31">
        <v>0</v>
      </c>
      <c r="D52" s="42">
        <f t="shared" si="11"/>
        <v>0.7563966591355298</v>
      </c>
      <c r="E52" s="31">
        <v>12</v>
      </c>
      <c r="F52" s="42">
        <f t="shared" si="12"/>
        <v>0.6656290600392663</v>
      </c>
      <c r="G52" s="31">
        <v>20</v>
      </c>
      <c r="H52" s="42">
        <f t="shared" si="7"/>
        <v>0.532503248031413</v>
      </c>
      <c r="I52" s="31">
        <v>14</v>
      </c>
      <c r="J52" s="41">
        <f t="shared" si="13"/>
        <v>39.45599999999999</v>
      </c>
      <c r="K52" s="42">
        <f t="shared" si="8"/>
        <v>0.4579527933070152</v>
      </c>
      <c r="L52" s="71">
        <f t="shared" si="14"/>
        <v>0.02007464299428012</v>
      </c>
      <c r="M52" s="42">
        <f t="shared" si="17"/>
        <v>0.5691060915663443</v>
      </c>
      <c r="N52" s="31">
        <v>100</v>
      </c>
      <c r="O52" s="31">
        <v>28.35</v>
      </c>
      <c r="P52" s="31">
        <f t="shared" si="15"/>
        <v>2.0074288944139127</v>
      </c>
      <c r="Q52" s="33">
        <f t="shared" si="16"/>
        <v>0.020074288944139127</v>
      </c>
    </row>
    <row r="53" spans="1:17" ht="12" customHeight="1">
      <c r="A53" s="53">
        <v>2016</v>
      </c>
      <c r="B53" s="65">
        <f>'[1]Pcc'!L56</f>
        <v>0.8449180121873214</v>
      </c>
      <c r="C53" s="54">
        <v>0</v>
      </c>
      <c r="D53" s="65">
        <f t="shared" si="11"/>
        <v>0.8449180121873214</v>
      </c>
      <c r="E53" s="54">
        <v>12</v>
      </c>
      <c r="F53" s="65">
        <f t="shared" si="12"/>
        <v>0.7435278507248428</v>
      </c>
      <c r="G53" s="54">
        <v>20</v>
      </c>
      <c r="H53" s="65">
        <f t="shared" si="7"/>
        <v>0.5948222805798743</v>
      </c>
      <c r="I53" s="54">
        <v>14</v>
      </c>
      <c r="J53" s="64">
        <f t="shared" si="13"/>
        <v>39.45599999999999</v>
      </c>
      <c r="K53" s="65">
        <f t="shared" si="8"/>
        <v>0.5115471612986919</v>
      </c>
      <c r="L53" s="72">
        <f t="shared" si="14"/>
        <v>0.022423985152819372</v>
      </c>
      <c r="M53" s="65">
        <f t="shared" si="17"/>
        <v>0.6357087670898528</v>
      </c>
      <c r="N53" s="54">
        <v>100</v>
      </c>
      <c r="O53" s="54">
        <v>28.35</v>
      </c>
      <c r="P53" s="54">
        <f t="shared" si="15"/>
        <v>2.242358966807241</v>
      </c>
      <c r="Q53" s="56">
        <f t="shared" si="16"/>
        <v>0.022423589668072407</v>
      </c>
    </row>
    <row r="54" spans="1:17" ht="12" customHeight="1">
      <c r="A54" s="53">
        <v>2017</v>
      </c>
      <c r="B54" s="65">
        <f>'[1]Pcc'!L57</f>
        <v>0.8858553270836705</v>
      </c>
      <c r="C54" s="54">
        <v>0</v>
      </c>
      <c r="D54" s="65">
        <f t="shared" si="11"/>
        <v>0.8858553270836705</v>
      </c>
      <c r="E54" s="54">
        <v>12</v>
      </c>
      <c r="F54" s="65">
        <f t="shared" si="12"/>
        <v>0.7795526878336301</v>
      </c>
      <c r="G54" s="54">
        <v>20</v>
      </c>
      <c r="H54" s="65">
        <f t="shared" si="7"/>
        <v>0.6236421502669041</v>
      </c>
      <c r="I54" s="54">
        <v>14</v>
      </c>
      <c r="J54" s="64">
        <f t="shared" si="13"/>
        <v>39.456</v>
      </c>
      <c r="K54" s="65">
        <f t="shared" si="8"/>
        <v>0.5363322492295375</v>
      </c>
      <c r="L54" s="72">
        <f t="shared" si="14"/>
        <v>0.023510454760746848</v>
      </c>
      <c r="M54" s="65">
        <f t="shared" si="17"/>
        <v>0.6665096372397927</v>
      </c>
      <c r="N54" s="54">
        <v>100</v>
      </c>
      <c r="O54" s="54">
        <v>28.35</v>
      </c>
      <c r="P54" s="54">
        <f t="shared" si="15"/>
        <v>2.35100401142784</v>
      </c>
      <c r="Q54" s="56">
        <f t="shared" si="16"/>
        <v>0.023510040114278402</v>
      </c>
    </row>
    <row r="55" spans="1:17" ht="12" customHeight="1">
      <c r="A55" s="74">
        <v>2018</v>
      </c>
      <c r="B55" s="81">
        <f>'[1]Pcc'!L58</f>
        <v>0.8993287511966055</v>
      </c>
      <c r="C55" s="75">
        <v>0</v>
      </c>
      <c r="D55" s="81">
        <f>+B55-B55*(C55/100)</f>
        <v>0.8993287511966055</v>
      </c>
      <c r="E55" s="75">
        <v>12</v>
      </c>
      <c r="F55" s="81">
        <f>+(D55-D55*(E55)/100)</f>
        <v>0.7914093010530128</v>
      </c>
      <c r="G55" s="75">
        <v>20</v>
      </c>
      <c r="H55" s="81">
        <f>F55-(F55*G55/100)</f>
        <v>0.6331274408424102</v>
      </c>
      <c r="I55" s="75">
        <v>14</v>
      </c>
      <c r="J55" s="80">
        <f>100-(K55/B55*100)</f>
        <v>39.456</v>
      </c>
      <c r="K55" s="81">
        <f>+H55-H55*I55/100</f>
        <v>0.5444895991244728</v>
      </c>
      <c r="L55" s="85">
        <f>+(K55/365)*16</f>
        <v>0.0238680372218947</v>
      </c>
      <c r="M55" s="81">
        <f t="shared" si="17"/>
        <v>0.6766469212221038</v>
      </c>
      <c r="N55" s="75">
        <v>100</v>
      </c>
      <c r="O55" s="75">
        <v>28.35</v>
      </c>
      <c r="P55" s="75">
        <f>+Q55*N55</f>
        <v>2.3867616268857272</v>
      </c>
      <c r="Q55" s="77">
        <f>+M55/O55</f>
        <v>0.023867616268857274</v>
      </c>
    </row>
    <row r="56" spans="1:17" ht="12" customHeight="1" thickBot="1">
      <c r="A56" s="57">
        <v>2019</v>
      </c>
      <c r="B56" s="68">
        <f>'[1]Pcc'!L59</f>
        <v>0.7403220922312459</v>
      </c>
      <c r="C56" s="58">
        <v>0</v>
      </c>
      <c r="D56" s="68">
        <f>+B56-B56*(C56/100)</f>
        <v>0.7403220922312459</v>
      </c>
      <c r="E56" s="58">
        <v>12</v>
      </c>
      <c r="F56" s="68">
        <f>+(D56-D56*(E56)/100)</f>
        <v>0.6514834411634964</v>
      </c>
      <c r="G56" s="58">
        <v>20</v>
      </c>
      <c r="H56" s="68">
        <f>F56-(F56*G56/100)</f>
        <v>0.5211867529307972</v>
      </c>
      <c r="I56" s="58">
        <v>14</v>
      </c>
      <c r="J56" s="67">
        <f>100-(K56/B56*100)</f>
        <v>39.45599999999999</v>
      </c>
      <c r="K56" s="68">
        <f>+H56-H56*I56/100</f>
        <v>0.4482206075204856</v>
      </c>
      <c r="L56" s="73">
        <f>+(K56/365)*16</f>
        <v>0.019648026631034984</v>
      </c>
      <c r="M56" s="68">
        <f t="shared" si="17"/>
        <v>0.5570117309765262</v>
      </c>
      <c r="N56" s="58">
        <v>100</v>
      </c>
      <c r="O56" s="58">
        <v>28.35</v>
      </c>
      <c r="P56" s="58">
        <f>+Q56*N56</f>
        <v>1.9647680104992107</v>
      </c>
      <c r="Q56" s="60">
        <f>+M56/O56</f>
        <v>0.019647680104992106</v>
      </c>
    </row>
    <row r="57" spans="1:17" s="8" customFormat="1" ht="12" customHeight="1" thickTop="1">
      <c r="A57" s="121" t="s">
        <v>62</v>
      </c>
      <c r="B57" s="141"/>
      <c r="C57" s="141"/>
      <c r="D57" s="141"/>
      <c r="E57" s="141"/>
      <c r="F57" s="141"/>
      <c r="G57" s="141"/>
      <c r="H57" s="141"/>
      <c r="I57" s="141"/>
      <c r="J57" s="141"/>
      <c r="K57" s="141"/>
      <c r="L57" s="141"/>
      <c r="M57" s="141"/>
      <c r="N57" s="141"/>
      <c r="O57" s="141"/>
      <c r="P57" s="141"/>
      <c r="Q57" s="142"/>
    </row>
    <row r="58" spans="1:17" s="8" customFormat="1" ht="12" customHeight="1">
      <c r="A58" s="110"/>
      <c r="B58" s="111"/>
      <c r="C58" s="111"/>
      <c r="D58" s="111"/>
      <c r="E58" s="111"/>
      <c r="F58" s="111"/>
      <c r="G58" s="111"/>
      <c r="H58" s="111"/>
      <c r="I58" s="111"/>
      <c r="J58" s="111"/>
      <c r="K58" s="111"/>
      <c r="L58" s="111"/>
      <c r="M58" s="111"/>
      <c r="N58" s="111"/>
      <c r="O58" s="111"/>
      <c r="P58" s="111"/>
      <c r="Q58" s="112"/>
    </row>
    <row r="59" spans="1:17" ht="12" customHeight="1">
      <c r="A59" s="110"/>
      <c r="B59" s="111"/>
      <c r="C59" s="111"/>
      <c r="D59" s="111"/>
      <c r="E59" s="111"/>
      <c r="F59" s="111"/>
      <c r="G59" s="111"/>
      <c r="H59" s="111"/>
      <c r="I59" s="111"/>
      <c r="J59" s="111"/>
      <c r="K59" s="111"/>
      <c r="L59" s="111"/>
      <c r="M59" s="111"/>
      <c r="N59" s="111"/>
      <c r="O59" s="111"/>
      <c r="P59" s="111"/>
      <c r="Q59" s="112"/>
    </row>
    <row r="60" spans="1:17" ht="12" customHeight="1">
      <c r="A60" s="122"/>
      <c r="B60" s="123"/>
      <c r="C60" s="123"/>
      <c r="D60" s="123"/>
      <c r="E60" s="123"/>
      <c r="F60" s="123"/>
      <c r="G60" s="123"/>
      <c r="H60" s="123"/>
      <c r="I60" s="123"/>
      <c r="J60" s="123"/>
      <c r="K60" s="123"/>
      <c r="L60" s="123"/>
      <c r="M60" s="123"/>
      <c r="N60" s="123"/>
      <c r="O60" s="123"/>
      <c r="P60" s="123"/>
      <c r="Q60" s="124"/>
    </row>
    <row r="61" spans="1:17" ht="12" customHeight="1">
      <c r="A61" s="158" t="s">
        <v>67</v>
      </c>
      <c r="B61" s="159"/>
      <c r="C61" s="159"/>
      <c r="D61" s="159"/>
      <c r="E61" s="159"/>
      <c r="F61" s="159"/>
      <c r="G61" s="159"/>
      <c r="H61" s="159"/>
      <c r="I61" s="159"/>
      <c r="J61" s="159"/>
      <c r="K61" s="159"/>
      <c r="L61" s="159"/>
      <c r="M61" s="159"/>
      <c r="N61" s="159"/>
      <c r="O61" s="159"/>
      <c r="P61" s="159"/>
      <c r="Q61" s="160"/>
    </row>
    <row r="62" spans="1:17" ht="12" customHeight="1">
      <c r="A62" s="158"/>
      <c r="B62" s="159"/>
      <c r="C62" s="159"/>
      <c r="D62" s="159"/>
      <c r="E62" s="159"/>
      <c r="F62" s="159"/>
      <c r="G62" s="159"/>
      <c r="H62" s="159"/>
      <c r="I62" s="159"/>
      <c r="J62" s="159"/>
      <c r="K62" s="159"/>
      <c r="L62" s="159"/>
      <c r="M62" s="159"/>
      <c r="N62" s="159"/>
      <c r="O62" s="159"/>
      <c r="P62" s="159"/>
      <c r="Q62" s="160"/>
    </row>
  </sheetData>
  <sheetProtection/>
  <mergeCells count="20">
    <mergeCell ref="N2:N5"/>
    <mergeCell ref="A61:Q62"/>
    <mergeCell ref="A57:Q59"/>
    <mergeCell ref="A60:Q60"/>
    <mergeCell ref="J2:J5"/>
    <mergeCell ref="E2:E5"/>
    <mergeCell ref="I3:I5"/>
    <mergeCell ref="K2:M5"/>
    <mergeCell ref="A2:A5"/>
    <mergeCell ref="H3:H5"/>
    <mergeCell ref="F2:F5"/>
    <mergeCell ref="A1:Q1"/>
    <mergeCell ref="D2:D5"/>
    <mergeCell ref="G3:G5"/>
    <mergeCell ref="Q2:Q5"/>
    <mergeCell ref="P2:P5"/>
    <mergeCell ref="G2:I2"/>
    <mergeCell ref="O2:O5"/>
    <mergeCell ref="B2:B5"/>
    <mergeCell ref="C2:C5"/>
  </mergeCells>
  <printOptions horizontalCentered="1"/>
  <pageMargins left="0.5" right="0.5" top="0.61" bottom="0.56" header="0.5" footer="0.5"/>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sheetPr>
    <pageSetUpPr fitToPage="1"/>
  </sheetPr>
  <dimension ref="A1:AA67"/>
  <sheetViews>
    <sheetView zoomScalePageLayoutView="0" workbookViewId="0" topLeftCell="A1">
      <pane ySplit="6" topLeftCell="A7" activePane="bottomLeft" state="frozen"/>
      <selection pane="topLeft" activeCell="A1" sqref="A1"/>
      <selection pane="bottomLeft" activeCell="A1" sqref="A1:J1"/>
    </sheetView>
  </sheetViews>
  <sheetFormatPr defaultColWidth="10.7109375" defaultRowHeight="12" customHeight="1"/>
  <cols>
    <col min="1" max="16384" width="10.7109375" style="1" customWidth="1"/>
  </cols>
  <sheetData>
    <row r="1" spans="1:10" ht="12" customHeight="1" thickBot="1">
      <c r="A1" s="113" t="s">
        <v>56</v>
      </c>
      <c r="B1" s="113"/>
      <c r="C1" s="113"/>
      <c r="D1" s="113"/>
      <c r="E1" s="113"/>
      <c r="F1" s="113"/>
      <c r="G1" s="113"/>
      <c r="H1" s="113"/>
      <c r="I1" s="113"/>
      <c r="J1" s="113"/>
    </row>
    <row r="2" spans="1:10" ht="12" customHeight="1" thickTop="1">
      <c r="A2" s="98" t="s">
        <v>0</v>
      </c>
      <c r="B2" s="93" t="s">
        <v>3</v>
      </c>
      <c r="C2" s="93" t="s">
        <v>28</v>
      </c>
      <c r="D2" s="93" t="s">
        <v>6</v>
      </c>
      <c r="E2" s="93" t="s">
        <v>8</v>
      </c>
      <c r="F2" s="92" t="s">
        <v>24</v>
      </c>
      <c r="G2" s="100"/>
      <c r="H2" s="100"/>
      <c r="I2" s="92" t="s">
        <v>29</v>
      </c>
      <c r="J2" s="93" t="s">
        <v>32</v>
      </c>
    </row>
    <row r="3" spans="1:10" ht="12" customHeight="1">
      <c r="A3" s="98"/>
      <c r="B3" s="93"/>
      <c r="C3" s="93"/>
      <c r="D3" s="93"/>
      <c r="E3" s="93"/>
      <c r="F3" s="93"/>
      <c r="G3" s="100"/>
      <c r="H3" s="100"/>
      <c r="I3" s="93"/>
      <c r="J3" s="93"/>
    </row>
    <row r="4" spans="1:10" ht="12" customHeight="1">
      <c r="A4" s="98"/>
      <c r="B4" s="93"/>
      <c r="C4" s="93"/>
      <c r="D4" s="93"/>
      <c r="E4" s="93"/>
      <c r="F4" s="93"/>
      <c r="G4" s="100"/>
      <c r="H4" s="100"/>
      <c r="I4" s="93"/>
      <c r="J4" s="93"/>
    </row>
    <row r="5" spans="1:10" ht="12" customHeight="1">
      <c r="A5" s="99"/>
      <c r="B5" s="94"/>
      <c r="C5" s="94"/>
      <c r="D5" s="94"/>
      <c r="E5" s="94"/>
      <c r="F5" s="94"/>
      <c r="G5" s="101"/>
      <c r="H5" s="101"/>
      <c r="I5" s="94"/>
      <c r="J5" s="94"/>
    </row>
    <row r="6" spans="1:27" ht="12" customHeight="1">
      <c r="A6" s="28"/>
      <c r="B6" s="51" t="s">
        <v>34</v>
      </c>
      <c r="C6" s="51" t="s">
        <v>34</v>
      </c>
      <c r="D6" s="51" t="s">
        <v>34</v>
      </c>
      <c r="E6" s="51" t="s">
        <v>35</v>
      </c>
      <c r="F6" s="51" t="s">
        <v>34</v>
      </c>
      <c r="G6" s="51" t="s">
        <v>36</v>
      </c>
      <c r="H6" s="51" t="s">
        <v>37</v>
      </c>
      <c r="I6" s="51" t="s">
        <v>38</v>
      </c>
      <c r="J6" s="51" t="s">
        <v>40</v>
      </c>
      <c r="K6" s="27"/>
      <c r="L6" s="27"/>
      <c r="M6" s="27"/>
      <c r="N6" s="27"/>
      <c r="O6" s="27"/>
      <c r="P6" s="27"/>
      <c r="Q6" s="27"/>
      <c r="R6" s="27"/>
      <c r="S6" s="27"/>
      <c r="T6" s="27"/>
      <c r="U6" s="27"/>
      <c r="V6" s="27"/>
      <c r="W6" s="27"/>
      <c r="X6" s="27"/>
      <c r="Y6" s="27"/>
      <c r="Z6" s="27"/>
      <c r="AA6" s="27"/>
    </row>
    <row r="7" spans="1:27" ht="12" customHeight="1">
      <c r="A7" s="10">
        <v>1970</v>
      </c>
      <c r="B7" s="11">
        <f>SUM('Total wheat flour'!B7,'Rye flour'!B7,Rice!B7,'Total Corn Products'!B7,'Oat products'!B7,'Barley products'!B7)</f>
        <v>136.70432010197138</v>
      </c>
      <c r="C7" s="11">
        <f>SUM('Total wheat flour'!C7,'Rye flour'!D7,Rice!D7,'Total Corn Products'!C7,'Oat products'!D7,'Barley products'!D7)</f>
        <v>136.70432010197138</v>
      </c>
      <c r="D7" s="11">
        <f>SUM('Total wheat flour'!D7,'Rye flour'!F7,Rice!F7,'Total Corn Products'!D7,'Oat products'!F7,'Barley products'!F7)</f>
        <v>120.29980168973482</v>
      </c>
      <c r="E7" s="11">
        <f aca="true" t="shared" si="0" ref="E7:E48">100-(F7/B7*100)</f>
        <v>30.665868423800873</v>
      </c>
      <c r="F7" s="11">
        <f>SUM('Total wheat flour'!G7,'Rye flour'!K7,Rice!K7,'Total Corn Products'!G7,'Oat products'!K7,'Barley products'!K7)</f>
        <v>94.78275316984927</v>
      </c>
      <c r="G7" s="11">
        <f>SUM('Total wheat flour'!H7,'Rye flour'!L7,Rice!L7,'Total Corn Products'!H7,'Oat products'!L7,'Barley products'!L7)</f>
        <v>4.1548604129249</v>
      </c>
      <c r="H7" s="11">
        <f>SUM('Total wheat flour'!I7,'Rye flour'!M7,Rice!M7,'Total Corn Products'!I7,'Oat products'!M7,'Barley products'!M7)</f>
        <v>117.78821527621442</v>
      </c>
      <c r="I7" s="11">
        <f>SUM('Total wheat flour'!J7,'Rye flour'!P7,Rice!P7,'Total Corn Products'!J7,'Oat products'!P7,'Barley products'!P7)</f>
        <v>409.80243666221605</v>
      </c>
      <c r="J7" s="13">
        <f>SUM('Total wheat flour'!K7,'Rye flour'!Q7,Rice!Q7,'Total Corn Products'!K7,'Oat products'!Q7,'Barley products'!Q7)</f>
        <v>4.9704516123769915</v>
      </c>
      <c r="K7" s="7"/>
      <c r="L7" s="7"/>
      <c r="M7" s="7"/>
      <c r="N7" s="7"/>
      <c r="O7" s="7"/>
      <c r="P7" s="7"/>
      <c r="Q7" s="7"/>
      <c r="R7" s="7"/>
      <c r="S7" s="7"/>
      <c r="T7" s="7"/>
      <c r="U7" s="7"/>
      <c r="V7" s="7"/>
      <c r="W7" s="7"/>
      <c r="X7" s="7"/>
      <c r="Y7" s="7"/>
      <c r="Z7" s="7"/>
      <c r="AA7" s="7"/>
    </row>
    <row r="8" spans="1:27" ht="12" customHeight="1">
      <c r="A8" s="14">
        <v>1971</v>
      </c>
      <c r="B8" s="15">
        <f>SUM('Total wheat flour'!B8,'Rye flour'!B8,Rice!B8,'Total Corn Products'!B8,'Oat products'!B8,'Barley products'!B8)</f>
        <v>134.66818809809038</v>
      </c>
      <c r="C8" s="15">
        <f>SUM('Total wheat flour'!C8,'Rye flour'!D8,Rice!D8,'Total Corn Products'!C8,'Oat products'!D8,'Barley products'!D8)</f>
        <v>134.66818809809038</v>
      </c>
      <c r="D8" s="15">
        <f>SUM('Total wheat flour'!D8,'Rye flour'!F8,Rice!F8,'Total Corn Products'!D8,'Oat products'!F8,'Barley products'!F8)</f>
        <v>118.50800552631955</v>
      </c>
      <c r="E8" s="15">
        <f t="shared" si="0"/>
        <v>30.608703850673052</v>
      </c>
      <c r="F8" s="15">
        <f>SUM('Total wheat flour'!G8,'Rye flour'!K8,Rice!K8,'Total Corn Products'!G8,'Oat products'!K8,'Barley products'!K8)</f>
        <v>93.44800122207857</v>
      </c>
      <c r="G8" s="15">
        <f>SUM('Total wheat flour'!H8,'Rye flour'!L8,Rice!L8,'Total Corn Products'!H8,'Oat products'!L8,'Barley products'!L8)</f>
        <v>4.096350738502074</v>
      </c>
      <c r="H8" s="15">
        <f>SUM('Total wheat flour'!I8,'Rye flour'!M8,Rice!M8,'Total Corn Products'!I8,'Oat products'!M8,'Barley products'!M8)</f>
        <v>116.12949526116454</v>
      </c>
      <c r="I8" s="15">
        <f>SUM('Total wheat flour'!J8,'Rye flour'!P8,Rice!P8,'Total Corn Products'!J8,'Oat products'!P8,'Barley products'!P8)</f>
        <v>403.73380067338144</v>
      </c>
      <c r="J8" s="17">
        <f>SUM('Total wheat flour'!K8,'Rye flour'!Q8,Rice!Q8,'Total Corn Products'!K8,'Oat products'!Q8,'Barley products'!Q8)</f>
        <v>4.898153289846905</v>
      </c>
      <c r="K8" s="7"/>
      <c r="L8" s="7"/>
      <c r="M8" s="7"/>
      <c r="N8" s="7"/>
      <c r="O8" s="7"/>
      <c r="P8" s="7"/>
      <c r="Q8" s="7"/>
      <c r="R8" s="7"/>
      <c r="S8" s="7"/>
      <c r="T8" s="7"/>
      <c r="U8" s="7"/>
      <c r="V8" s="7"/>
      <c r="W8" s="7"/>
      <c r="X8" s="7"/>
      <c r="Y8" s="7"/>
      <c r="Z8" s="7"/>
      <c r="AA8" s="7"/>
    </row>
    <row r="9" spans="1:27" ht="12" customHeight="1">
      <c r="A9" s="14">
        <v>1972</v>
      </c>
      <c r="B9" s="15">
        <f>SUM('Total wheat flour'!B9,'Rye flour'!B9,Rice!B9,'Total Corn Products'!B9,'Oat products'!B9,'Barley products'!B9)</f>
        <v>133.15546339153255</v>
      </c>
      <c r="C9" s="15">
        <f>SUM('Total wheat flour'!C9,'Rye flour'!D9,Rice!D9,'Total Corn Products'!C9,'Oat products'!D9,'Barley products'!D9)</f>
        <v>133.15546339153255</v>
      </c>
      <c r="D9" s="15">
        <f>SUM('Total wheat flour'!D9,'Rye flour'!F9,Rice!F9,'Total Corn Products'!D9,'Oat products'!F9,'Barley products'!F9)</f>
        <v>117.17680778454866</v>
      </c>
      <c r="E9" s="15">
        <f t="shared" si="0"/>
        <v>30.613949675085777</v>
      </c>
      <c r="F9" s="15">
        <f>SUM('Total wheat flour'!G9,'Rye flour'!K9,Rice!K9,'Total Corn Products'!G9,'Oat products'!K9,'Barley products'!K9)</f>
        <v>92.3913168392215</v>
      </c>
      <c r="G9" s="15">
        <f>SUM('Total wheat flour'!H9,'Rye flour'!L9,Rice!L9,'Total Corn Products'!H9,'Oat products'!L9,'Barley products'!L9)</f>
        <v>4.05003032719875</v>
      </c>
      <c r="H9" s="15">
        <f>SUM('Total wheat flour'!I9,'Rye flour'!M9,Rice!M9,'Total Corn Products'!I9,'Oat products'!M9,'Barley products'!M9)</f>
        <v>114.81633476092097</v>
      </c>
      <c r="I9" s="15">
        <f>SUM('Total wheat flour'!J9,'Rye flour'!P9,Rice!P9,'Total Corn Products'!J9,'Oat products'!P9,'Barley products'!P9)</f>
        <v>399.03507417641504</v>
      </c>
      <c r="J9" s="17">
        <f>SUM('Total wheat flour'!K9,'Rye flour'!Q9,Rice!Q9,'Total Corn Products'!K9,'Oat products'!Q9,'Barley products'!Q9)</f>
        <v>4.832065729177395</v>
      </c>
      <c r="K9" s="7"/>
      <c r="L9" s="7"/>
      <c r="M9" s="7"/>
      <c r="N9" s="7"/>
      <c r="O9" s="7"/>
      <c r="P9" s="7"/>
      <c r="Q9" s="7"/>
      <c r="R9" s="7"/>
      <c r="S9" s="7"/>
      <c r="T9" s="7"/>
      <c r="U9" s="7"/>
      <c r="V9" s="7"/>
      <c r="W9" s="7"/>
      <c r="X9" s="7"/>
      <c r="Y9" s="7"/>
      <c r="Z9" s="7"/>
      <c r="AA9" s="7"/>
    </row>
    <row r="10" spans="1:27" ht="12" customHeight="1">
      <c r="A10" s="14">
        <v>1973</v>
      </c>
      <c r="B10" s="15">
        <f>SUM('Total wheat flour'!B10,'Rye flour'!B10,Rice!B10,'Total Corn Products'!B10,'Oat products'!B10,'Barley products'!B10)</f>
        <v>136.99279064862512</v>
      </c>
      <c r="C10" s="15">
        <f>SUM('Total wheat flour'!C10,'Rye flour'!D10,Rice!D10,'Total Corn Products'!C10,'Oat products'!D10,'Barley products'!D10)</f>
        <v>136.99279064862512</v>
      </c>
      <c r="D10" s="15">
        <f>SUM('Total wheat flour'!D10,'Rye flour'!F10,Rice!F10,'Total Corn Products'!D10,'Oat products'!F10,'Barley products'!F10)</f>
        <v>120.55365577079007</v>
      </c>
      <c r="E10" s="15">
        <f t="shared" si="0"/>
        <v>30.631032171794487</v>
      </c>
      <c r="F10" s="15">
        <f>SUM('Total wheat flour'!G10,'Rye flour'!K10,Rice!K10,'Total Corn Products'!G10,'Oat products'!K10,'Barley products'!K10)</f>
        <v>95.03048487200569</v>
      </c>
      <c r="G10" s="15">
        <f>SUM('Total wheat flour'!H10,'Rye flour'!L10,Rice!L10,'Total Corn Products'!H10,'Oat products'!L10,'Barley products'!L10)</f>
        <v>4.165719884800248</v>
      </c>
      <c r="H10" s="15">
        <f>SUM('Total wheat flour'!I10,'Rye flour'!M10,Rice!M10,'Total Corn Products'!I10,'Oat products'!M10,'Barley products'!M10)</f>
        <v>118.09607587414463</v>
      </c>
      <c r="I10" s="15">
        <f>SUM('Total wheat flour'!J10,'Rye flour'!P10,Rice!P10,'Total Corn Products'!J10,'Oat products'!P10,'Barley products'!P10)</f>
        <v>410.7921481859771</v>
      </c>
      <c r="J10" s="17">
        <f>SUM('Total wheat flour'!K10,'Rye flour'!Q10,Rice!Q10,'Total Corn Products'!K10,'Oat products'!Q10,'Barley products'!Q10)</f>
        <v>4.966221564767559</v>
      </c>
      <c r="K10" s="7"/>
      <c r="L10" s="7"/>
      <c r="M10" s="7"/>
      <c r="N10" s="7"/>
      <c r="O10" s="7"/>
      <c r="P10" s="7"/>
      <c r="Q10" s="7"/>
      <c r="R10" s="7"/>
      <c r="S10" s="7"/>
      <c r="T10" s="7"/>
      <c r="U10" s="7"/>
      <c r="V10" s="7"/>
      <c r="W10" s="7"/>
      <c r="X10" s="7"/>
      <c r="Y10" s="7"/>
      <c r="Z10" s="7"/>
      <c r="AA10" s="7"/>
    </row>
    <row r="11" spans="1:27" ht="12" customHeight="1">
      <c r="A11" s="14">
        <v>1974</v>
      </c>
      <c r="B11" s="15">
        <f>SUM('Total wheat flour'!B11,'Rye flour'!B11,Rice!B11,'Total Corn Products'!B11,'Oat products'!B11,'Barley products'!B11)</f>
        <v>135.6240513160551</v>
      </c>
      <c r="C11" s="15">
        <f>SUM('Total wheat flour'!C11,'Rye flour'!D11,Rice!D11,'Total Corn Products'!C11,'Oat products'!D11,'Barley products'!D11)</f>
        <v>135.6240513160551</v>
      </c>
      <c r="D11" s="15">
        <f>SUM('Total wheat flour'!D11,'Rye flour'!F11,Rice!F11,'Total Corn Products'!D11,'Oat products'!F11,'Barley products'!F11)</f>
        <v>119.34916515812851</v>
      </c>
      <c r="E11" s="15">
        <f t="shared" si="0"/>
        <v>30.6522830944363</v>
      </c>
      <c r="F11" s="15">
        <f>SUM('Total wheat flour'!G11,'Rye flour'!K11,Rice!K11,'Total Corn Products'!G11,'Oat products'!K11,'Barley products'!K11)</f>
        <v>94.05218316251432</v>
      </c>
      <c r="G11" s="15">
        <f>SUM('Total wheat flour'!H11,'Rye flour'!L11,Rice!L11,'Total Corn Products'!H11,'Oat products'!L11,'Barley products'!L11)</f>
        <v>4.122835426301997</v>
      </c>
      <c r="H11" s="15">
        <f>SUM('Total wheat flour'!I11,'Rye flour'!M11,Rice!M11,'Total Corn Products'!I11,'Oat products'!M11,'Barley products'!M11)</f>
        <v>116.88032291794846</v>
      </c>
      <c r="I11" s="15">
        <f>SUM('Total wheat flour'!J11,'Rye flour'!P11,Rice!P11,'Total Corn Products'!J11,'Oat products'!P11,'Barley products'!P11)</f>
        <v>406.3978681712621</v>
      </c>
      <c r="J11" s="17">
        <f>SUM('Total wheat flour'!K11,'Rye flour'!Q11,Rice!Q11,'Total Corn Products'!K11,'Oat products'!Q11,'Barley products'!Q11)</f>
        <v>4.923460696910041</v>
      </c>
      <c r="K11" s="7"/>
      <c r="L11" s="7"/>
      <c r="M11" s="7"/>
      <c r="N11" s="7"/>
      <c r="O11" s="7"/>
      <c r="P11" s="7"/>
      <c r="Q11" s="7"/>
      <c r="R11" s="7"/>
      <c r="S11" s="7"/>
      <c r="T11" s="7"/>
      <c r="U11" s="7"/>
      <c r="V11" s="7"/>
      <c r="W11" s="7"/>
      <c r="X11" s="7"/>
      <c r="Y11" s="7"/>
      <c r="Z11" s="7"/>
      <c r="AA11" s="7"/>
    </row>
    <row r="12" spans="1:27" ht="12" customHeight="1">
      <c r="A12" s="14">
        <v>1975</v>
      </c>
      <c r="B12" s="15">
        <f>SUM('Total wheat flour'!B12,'Rye flour'!B12,Rice!B12,'Total Corn Products'!B12,'Oat products'!B12,'Barley products'!B12)</f>
        <v>138.71834141705907</v>
      </c>
      <c r="C12" s="15">
        <f>SUM('Total wheat flour'!C12,'Rye flour'!D12,Rice!D12,'Total Corn Products'!C12,'Oat products'!D12,'Barley products'!D12)</f>
        <v>138.71834141705907</v>
      </c>
      <c r="D12" s="15">
        <f>SUM('Total wheat flour'!D12,'Rye flour'!F12,Rice!F12,'Total Corn Products'!D12,'Oat products'!F12,'Barley products'!F12)</f>
        <v>122.07214044701198</v>
      </c>
      <c r="E12" s="15">
        <f t="shared" si="0"/>
        <v>30.567860833872416</v>
      </c>
      <c r="F12" s="15">
        <f>SUM('Total wheat flour'!G12,'Rye flour'!K12,Rice!K12,'Total Corn Products'!G12,'Oat products'!K12,'Barley products'!K12)</f>
        <v>96.31511186163645</v>
      </c>
      <c r="G12" s="15">
        <f>SUM('Total wheat flour'!H12,'Rye flour'!L12,Rice!L12,'Total Corn Products'!H12,'Oat products'!L12,'Barley products'!L12)</f>
        <v>4.222032300784064</v>
      </c>
      <c r="H12" s="15">
        <f>SUM('Total wheat flour'!I12,'Rye flour'!M12,Rice!M12,'Total Corn Products'!I12,'Oat products'!M12,'Barley products'!M12)</f>
        <v>119.69250471107782</v>
      </c>
      <c r="I12" s="15">
        <f>SUM('Total wheat flour'!J12,'Rye flour'!P12,Rice!P12,'Total Corn Products'!J12,'Oat products'!P12,'Barley products'!P12)</f>
        <v>415.6167189380984</v>
      </c>
      <c r="J12" s="17">
        <f>SUM('Total wheat flour'!K12,'Rye flour'!Q12,Rice!Q12,'Total Corn Products'!K12,'Oat products'!Q12,'Barley products'!Q12)</f>
        <v>5.0451425921747886</v>
      </c>
      <c r="K12" s="7"/>
      <c r="L12" s="7"/>
      <c r="M12" s="7"/>
      <c r="N12" s="7"/>
      <c r="O12" s="7"/>
      <c r="P12" s="7"/>
      <c r="Q12" s="7"/>
      <c r="R12" s="7"/>
      <c r="S12" s="7"/>
      <c r="T12" s="7"/>
      <c r="U12" s="7"/>
      <c r="V12" s="7"/>
      <c r="W12" s="7"/>
      <c r="X12" s="7"/>
      <c r="Y12" s="7"/>
      <c r="Z12" s="7"/>
      <c r="AA12" s="7"/>
    </row>
    <row r="13" spans="1:27" ht="12" customHeight="1">
      <c r="A13" s="10">
        <v>1976</v>
      </c>
      <c r="B13" s="11">
        <f>SUM('Total wheat flour'!B13,'Rye flour'!B13,Rice!B13,'Total Corn Products'!B13,'Oat products'!B13,'Barley products'!B13)</f>
        <v>143.5670696224974</v>
      </c>
      <c r="C13" s="11">
        <f>SUM('Total wheat flour'!C13,'Rye flour'!D13,Rice!D13,'Total Corn Products'!C13,'Oat products'!D13,'Barley products'!D13)</f>
        <v>143.5670696224974</v>
      </c>
      <c r="D13" s="11">
        <f>SUM('Total wheat flour'!D13,'Rye flour'!F13,Rice!F13,'Total Corn Products'!D13,'Oat products'!F13,'Barley products'!F13)</f>
        <v>126.33902126779773</v>
      </c>
      <c r="E13" s="11">
        <f t="shared" si="0"/>
        <v>30.558101825869898</v>
      </c>
      <c r="F13" s="11">
        <f>SUM('Total wheat flour'!G13,'Rye flour'!K13,Rice!K13,'Total Corn Products'!G13,'Oat products'!K13,'Barley products'!K13)</f>
        <v>99.69569829883712</v>
      </c>
      <c r="G13" s="11">
        <f>SUM('Total wheat flour'!H13,'Rye flour'!L13,Rice!L13,'Total Corn Products'!H13,'Oat products'!L13,'Barley products'!L13)</f>
        <v>4.3702223911819</v>
      </c>
      <c r="H13" s="11">
        <f>SUM('Total wheat flour'!I13,'Rye flour'!M13,Rice!M13,'Total Corn Products'!I13,'Oat products'!M13,'Barley products'!M13)</f>
        <v>123.89361967881129</v>
      </c>
      <c r="I13" s="11">
        <f>SUM('Total wheat flour'!J13,'Rye flour'!P13,Rice!P13,'Total Corn Products'!J13,'Oat products'!P13,'Barley products'!P13)</f>
        <v>429.8224137905234</v>
      </c>
      <c r="J13" s="13">
        <f>SUM('Total wheat flour'!K13,'Rye flour'!Q13,Rice!Q13,'Total Corn Products'!K13,'Oat products'!Q13,'Barley products'!Q13)</f>
        <v>5.215390115803204</v>
      </c>
      <c r="K13" s="7"/>
      <c r="L13" s="7"/>
      <c r="M13" s="7"/>
      <c r="N13" s="7"/>
      <c r="O13" s="7"/>
      <c r="P13" s="7"/>
      <c r="Q13" s="7"/>
      <c r="R13" s="7"/>
      <c r="S13" s="7"/>
      <c r="T13" s="7"/>
      <c r="U13" s="7"/>
      <c r="V13" s="7"/>
      <c r="W13" s="7"/>
      <c r="X13" s="7"/>
      <c r="Y13" s="7"/>
      <c r="Z13" s="7"/>
      <c r="AA13" s="7"/>
    </row>
    <row r="14" spans="1:27" ht="12" customHeight="1">
      <c r="A14" s="10">
        <v>1977</v>
      </c>
      <c r="B14" s="11">
        <f>SUM('Total wheat flour'!B14,'Rye flour'!B14,Rice!B14,'Total Corn Products'!B14,'Oat products'!B14,'Barley products'!B14)</f>
        <v>139.1273353052282</v>
      </c>
      <c r="C14" s="11">
        <f>SUM('Total wheat flour'!C14,'Rye flour'!D14,Rice!D14,'Total Corn Products'!C14,'Oat products'!D14,'Barley products'!D14)</f>
        <v>139.1273353052282</v>
      </c>
      <c r="D14" s="11">
        <f>SUM('Total wheat flour'!D14,'Rye flour'!F14,Rice!F14,'Total Corn Products'!D14,'Oat products'!F14,'Barley products'!F14)</f>
        <v>122.43205506860082</v>
      </c>
      <c r="E14" s="11">
        <f t="shared" si="0"/>
        <v>30.426233689882736</v>
      </c>
      <c r="F14" s="11">
        <f>SUM('Total wheat flour'!G14,'Rye flour'!K14,Rice!K14,'Total Corn Products'!G14,'Oat products'!K14,'Barley products'!K14)</f>
        <v>96.79612713875274</v>
      </c>
      <c r="G14" s="11">
        <f>SUM('Total wheat flour'!H14,'Rye flour'!L14,Rice!L14,'Total Corn Products'!H14,'Oat products'!L14,'Barley products'!L14)</f>
        <v>4.243117901972723</v>
      </c>
      <c r="H14" s="11">
        <f>SUM('Total wheat flour'!I14,'Rye flour'!M14,Rice!M14,'Total Corn Products'!I14,'Oat products'!M14,'Barley products'!M14)</f>
        <v>120.29027096197571</v>
      </c>
      <c r="I14" s="11">
        <f>SUM('Total wheat flour'!J14,'Rye flour'!P14,Rice!P14,'Total Corn Products'!J14,'Oat products'!P14,'Barley products'!P14)</f>
        <v>417.396022817301</v>
      </c>
      <c r="J14" s="13">
        <f>SUM('Total wheat flour'!K14,'Rye flour'!Q14,Rice!Q14,'Total Corn Products'!K14,'Oat products'!Q14,'Barley products'!Q14)</f>
        <v>5.085730078342913</v>
      </c>
      <c r="K14" s="7"/>
      <c r="L14" s="7"/>
      <c r="M14" s="7"/>
      <c r="N14" s="7"/>
      <c r="O14" s="7"/>
      <c r="P14" s="7"/>
      <c r="Q14" s="7"/>
      <c r="R14" s="7"/>
      <c r="S14" s="7"/>
      <c r="T14" s="7"/>
      <c r="U14" s="7"/>
      <c r="V14" s="7"/>
      <c r="W14" s="7"/>
      <c r="X14" s="7"/>
      <c r="Y14" s="7"/>
      <c r="Z14" s="7"/>
      <c r="AA14" s="7"/>
    </row>
    <row r="15" spans="1:27" ht="12" customHeight="1">
      <c r="A15" s="10">
        <v>1978</v>
      </c>
      <c r="B15" s="11">
        <f>SUM('Total wheat flour'!B15,'Rye flour'!B15,Rice!B15,'Total Corn Products'!B15,'Oat products'!B15,'Barley products'!B15)</f>
        <v>142.8595428942671</v>
      </c>
      <c r="C15" s="11">
        <f>SUM('Total wheat flour'!C15,'Rye flour'!D15,Rice!D15,'Total Corn Products'!C15,'Oat products'!D15,'Barley products'!D15)</f>
        <v>142.8595428942671</v>
      </c>
      <c r="D15" s="11">
        <f>SUM('Total wheat flour'!D15,'Rye flour'!F15,Rice!F15,'Total Corn Products'!D15,'Oat products'!F15,'Barley products'!F15)</f>
        <v>125.71639774695504</v>
      </c>
      <c r="E15" s="11">
        <f t="shared" si="0"/>
        <v>30.70500281356034</v>
      </c>
      <c r="F15" s="11">
        <f>SUM('Total wheat flour'!G15,'Rye flour'!K15,Rice!K15,'Total Corn Products'!G15,'Oat products'!K15,'Barley products'!K15)</f>
        <v>98.99451622914293</v>
      </c>
      <c r="G15" s="11">
        <f>SUM('Total wheat flour'!H15,'Rye flour'!L15,Rice!L15,'Total Corn Products'!H15,'Oat products'!L15,'Barley products'!L15)</f>
        <v>4.339485642921334</v>
      </c>
      <c r="H15" s="11">
        <f>SUM('Total wheat flour'!I15,'Rye flour'!M15,Rice!M15,'Total Corn Products'!I15,'Oat products'!M15,'Barley products'!M15)</f>
        <v>123.02224823399834</v>
      </c>
      <c r="I15" s="11">
        <f>SUM('Total wheat flour'!J15,'Rye flour'!P15,Rice!P15,'Total Corn Products'!J15,'Oat products'!P15,'Barley products'!P15)</f>
        <v>427.02710571448273</v>
      </c>
      <c r="J15" s="13">
        <f>SUM('Total wheat flour'!K15,'Rye flour'!Q15,Rice!Q15,'Total Corn Products'!K15,'Oat products'!Q15,'Barley products'!Q15)</f>
        <v>5.191758514535051</v>
      </c>
      <c r="K15" s="7"/>
      <c r="L15" s="7"/>
      <c r="M15" s="7"/>
      <c r="N15" s="7"/>
      <c r="O15" s="7"/>
      <c r="P15" s="7"/>
      <c r="Q15" s="7"/>
      <c r="R15" s="7"/>
      <c r="S15" s="7"/>
      <c r="T15" s="7"/>
      <c r="U15" s="7"/>
      <c r="V15" s="7"/>
      <c r="W15" s="7"/>
      <c r="X15" s="7"/>
      <c r="Y15" s="7"/>
      <c r="Z15" s="7"/>
      <c r="AA15" s="7"/>
    </row>
    <row r="16" spans="1:27" ht="12" customHeight="1">
      <c r="A16" s="10">
        <v>1979</v>
      </c>
      <c r="B16" s="11">
        <f>SUM('Total wheat flour'!B16,'Rye flour'!B16,Rice!B16,'Total Corn Products'!B16,'Oat products'!B16,'Barley products'!B16)</f>
        <v>144.2619843281563</v>
      </c>
      <c r="C16" s="11">
        <f>SUM('Total wheat flour'!C16,'Rye flour'!D16,Rice!D16,'Total Corn Products'!C16,'Oat products'!D16,'Barley products'!D16)</f>
        <v>144.2619843281563</v>
      </c>
      <c r="D16" s="11">
        <f>SUM('Total wheat flour'!D16,'Rye flour'!F16,Rice!F16,'Total Corn Products'!D16,'Oat products'!F16,'Barley products'!F16)</f>
        <v>126.95054620877752</v>
      </c>
      <c r="E16" s="11">
        <f t="shared" si="0"/>
        <v>30.690352150605023</v>
      </c>
      <c r="F16" s="11">
        <f>SUM('Total wheat flour'!G16,'Rye flour'!K16,Rice!K16,'Total Corn Products'!G16,'Oat products'!K16,'Barley products'!K16)</f>
        <v>99.9874733183945</v>
      </c>
      <c r="G16" s="11">
        <f>SUM('Total wheat flour'!H16,'Rye flour'!L16,Rice!L16,'Total Corn Products'!H16,'Oat products'!L16,'Barley products'!L16)</f>
        <v>4.383012529025513</v>
      </c>
      <c r="H16" s="11">
        <f>SUM('Total wheat flour'!I16,'Rye flour'!M16,Rice!M16,'Total Corn Products'!I16,'Oat products'!M16,'Barley products'!M16)</f>
        <v>124.25621369160876</v>
      </c>
      <c r="I16" s="11">
        <f>SUM('Total wheat flour'!J16,'Rye flour'!P16,Rice!P16,'Total Corn Products'!J16,'Oat products'!P16,'Barley products'!P16)</f>
        <v>431.2807571024329</v>
      </c>
      <c r="J16" s="13">
        <f>SUM('Total wheat flour'!K16,'Rye flour'!Q16,Rice!Q16,'Total Corn Products'!K16,'Oat products'!Q16,'Barley products'!Q16)</f>
        <v>5.246064925036218</v>
      </c>
      <c r="K16" s="7"/>
      <c r="L16" s="7"/>
      <c r="M16" s="7"/>
      <c r="N16" s="7"/>
      <c r="O16" s="7"/>
      <c r="P16" s="7"/>
      <c r="Q16" s="7"/>
      <c r="R16" s="7"/>
      <c r="S16" s="7"/>
      <c r="T16" s="7"/>
      <c r="U16" s="7"/>
      <c r="V16" s="7"/>
      <c r="W16" s="7"/>
      <c r="X16" s="7"/>
      <c r="Y16" s="7"/>
      <c r="Z16" s="7"/>
      <c r="AA16" s="7"/>
    </row>
    <row r="17" spans="1:27" ht="12" customHeight="1">
      <c r="A17" s="10">
        <v>1980</v>
      </c>
      <c r="B17" s="11">
        <f>SUM('Total wheat flour'!B17,'Rye flour'!B17,Rice!B17,'Total Corn Products'!B17,'Oat products'!B17,'Barley products'!B17)</f>
        <v>146.4295711600391</v>
      </c>
      <c r="C17" s="11">
        <f>SUM('Total wheat flour'!C17,'Rye flour'!D17,Rice!D17,'Total Corn Products'!C17,'Oat products'!D17,'Barley products'!D17)</f>
        <v>146.4295711600391</v>
      </c>
      <c r="D17" s="11">
        <f>SUM('Total wheat flour'!D17,'Rye flour'!F17,Rice!F17,'Total Corn Products'!D17,'Oat products'!F17,'Barley products'!F17)</f>
        <v>128.85802262083445</v>
      </c>
      <c r="E17" s="11">
        <f t="shared" si="0"/>
        <v>30.79333133799338</v>
      </c>
      <c r="F17" s="11">
        <f>SUM('Total wheat flour'!G17,'Rye flour'!K17,Rice!K17,'Total Corn Products'!G17,'Oat products'!K17,'Barley products'!K17)</f>
        <v>101.33902813592547</v>
      </c>
      <c r="G17" s="11">
        <f>SUM('Total wheat flour'!H17,'Rye flour'!L17,Rice!L17,'Total Corn Products'!H17,'Oat products'!L17,'Barley products'!L17)</f>
        <v>4.442258767602214</v>
      </c>
      <c r="H17" s="11">
        <f>SUM('Total wheat flour'!I17,'Rye flour'!M17,Rice!M17,'Total Corn Products'!I17,'Oat products'!M17,'Barley products'!M17)</f>
        <v>125.93581493213895</v>
      </c>
      <c r="I17" s="11">
        <f>SUM('Total wheat flour'!J17,'Rye flour'!P17,Rice!P17,'Total Corn Products'!J17,'Oat products'!P17,'Barley products'!P17)</f>
        <v>437.10158593269176</v>
      </c>
      <c r="J17" s="13">
        <f>SUM('Total wheat flour'!K17,'Rye flour'!Q17,Rice!Q17,'Total Corn Products'!K17,'Oat products'!Q17,'Barley products'!Q17)</f>
        <v>5.315733079794454</v>
      </c>
      <c r="K17" s="7"/>
      <c r="L17" s="7"/>
      <c r="M17" s="7"/>
      <c r="N17" s="7"/>
      <c r="O17" s="7"/>
      <c r="P17" s="7"/>
      <c r="Q17" s="7"/>
      <c r="R17" s="7"/>
      <c r="S17" s="7"/>
      <c r="T17" s="7"/>
      <c r="U17" s="7"/>
      <c r="V17" s="7"/>
      <c r="W17" s="7"/>
      <c r="X17" s="7"/>
      <c r="Y17" s="7"/>
      <c r="Z17" s="7"/>
      <c r="AA17" s="7"/>
    </row>
    <row r="18" spans="1:27" ht="12" customHeight="1">
      <c r="A18" s="14">
        <v>1981</v>
      </c>
      <c r="B18" s="15">
        <f>SUM('Total wheat flour'!B18,'Rye flour'!B18,Rice!B18,'Total Corn Products'!B18,'Oat products'!B18,'Barley products'!B18)</f>
        <v>146.62902879772838</v>
      </c>
      <c r="C18" s="15">
        <f>SUM('Total wheat flour'!C18,'Rye flour'!D18,Rice!D18,'Total Corn Products'!C18,'Oat products'!D18,'Barley products'!D18)</f>
        <v>146.62902879772838</v>
      </c>
      <c r="D18" s="15">
        <f>SUM('Total wheat flour'!D18,'Rye flour'!F18,Rice!F18,'Total Corn Products'!D18,'Oat products'!F18,'Barley products'!F18)</f>
        <v>129.03354534200093</v>
      </c>
      <c r="E18" s="15">
        <f t="shared" si="0"/>
        <v>30.8588407902148</v>
      </c>
      <c r="F18" s="15">
        <f>SUM('Total wheat flour'!G18,'Rye flour'!K18,Rice!K18,'Total Corn Products'!G18,'Oat products'!K18,'Barley products'!K18)</f>
        <v>101.38101024879919</v>
      </c>
      <c r="G18" s="15">
        <f>SUM('Total wheat flour'!H18,'Rye flour'!L18,Rice!L18,'Total Corn Products'!H18,'Oat products'!L18,'Barley products'!L18)</f>
        <v>4.444099079399416</v>
      </c>
      <c r="H18" s="15">
        <f>SUM('Total wheat flour'!I18,'Rye flour'!M18,Rice!M18,'Total Corn Products'!I18,'Oat products'!M18,'Barley products'!M18)</f>
        <v>125.98798685143376</v>
      </c>
      <c r="I18" s="15">
        <f>SUM('Total wheat flour'!J18,'Rye flour'!P18,Rice!P18,'Total Corn Products'!J18,'Oat products'!P18,'Barley products'!P18)</f>
        <v>437.20560659402105</v>
      </c>
      <c r="J18" s="17">
        <f>SUM('Total wheat flour'!K18,'Rye flour'!Q18,Rice!Q18,'Total Corn Products'!K18,'Oat products'!Q18,'Barley products'!Q18)</f>
        <v>5.323208724232098</v>
      </c>
      <c r="K18" s="7"/>
      <c r="L18" s="7"/>
      <c r="M18" s="7"/>
      <c r="N18" s="7"/>
      <c r="O18" s="7"/>
      <c r="P18" s="7"/>
      <c r="Q18" s="7"/>
      <c r="R18" s="7"/>
      <c r="S18" s="7"/>
      <c r="T18" s="7"/>
      <c r="U18" s="7"/>
      <c r="V18" s="7"/>
      <c r="W18" s="7"/>
      <c r="X18" s="7"/>
      <c r="Y18" s="7"/>
      <c r="Z18" s="7"/>
      <c r="AA18" s="7"/>
    </row>
    <row r="19" spans="1:27" ht="12" customHeight="1">
      <c r="A19" s="14">
        <v>1982</v>
      </c>
      <c r="B19" s="15">
        <f>SUM('Total wheat flour'!B19,'Rye flour'!B19,Rice!B19,'Total Corn Products'!B19,'Oat products'!B19,'Barley products'!B19)</f>
        <v>146.08825860158413</v>
      </c>
      <c r="C19" s="15">
        <f>SUM('Total wheat flour'!C19,'Rye flour'!D19,Rice!D19,'Total Corn Products'!C19,'Oat products'!D19,'Barley products'!D19)</f>
        <v>146.08825860158413</v>
      </c>
      <c r="D19" s="15">
        <f>SUM('Total wheat flour'!D19,'Rye flour'!F19,Rice!F19,'Total Corn Products'!D19,'Oat products'!F19,'Barley products'!F19)</f>
        <v>128.55766756939406</v>
      </c>
      <c r="E19" s="15">
        <f t="shared" si="0"/>
        <v>30.706638785951853</v>
      </c>
      <c r="F19" s="15">
        <f>SUM('Total wheat flour'!G19,'Rye flour'!K19,Rice!K19,'Total Corn Products'!G19,'Oat products'!K19,'Barley products'!K19)</f>
        <v>101.22946472410845</v>
      </c>
      <c r="G19" s="15">
        <f>SUM('Total wheat flour'!H19,'Rye flour'!L19,Rice!L19,'Total Corn Products'!H19,'Oat products'!L19,'Barley products'!L19)</f>
        <v>4.437455987906124</v>
      </c>
      <c r="H19" s="15">
        <f>SUM('Total wheat flour'!I19,'Rye flour'!M19,Rice!M19,'Total Corn Products'!I19,'Oat products'!M19,'Barley products'!M19)</f>
        <v>125.79965852914464</v>
      </c>
      <c r="I19" s="15">
        <f>SUM('Total wheat flour'!J19,'Rye flour'!P19,Rice!P19,'Total Corn Products'!J19,'Oat products'!P19,'Barley products'!P19)</f>
        <v>436.2932256772734</v>
      </c>
      <c r="J19" s="17">
        <f>SUM('Total wheat flour'!K19,'Rye flour'!Q19,Rice!Q19,'Total Corn Products'!K19,'Oat products'!Q19,'Barley products'!Q19)</f>
        <v>5.329395347398142</v>
      </c>
      <c r="K19" s="7"/>
      <c r="L19" s="7"/>
      <c r="M19" s="7"/>
      <c r="N19" s="7"/>
      <c r="O19" s="7"/>
      <c r="P19" s="7"/>
      <c r="Q19" s="7"/>
      <c r="R19" s="7"/>
      <c r="S19" s="7"/>
      <c r="T19" s="7"/>
      <c r="U19" s="7"/>
      <c r="V19" s="7"/>
      <c r="W19" s="7"/>
      <c r="X19" s="7"/>
      <c r="Y19" s="7"/>
      <c r="Z19" s="7"/>
      <c r="AA19" s="7"/>
    </row>
    <row r="20" spans="1:27" ht="12" customHeight="1">
      <c r="A20" s="14">
        <v>1983</v>
      </c>
      <c r="B20" s="15">
        <f>SUM('Total wheat flour'!B20,'Rye flour'!B20,Rice!B20,'Total Corn Products'!B20,'Oat products'!B20,'Barley products'!B20)</f>
        <v>146.4993397767974</v>
      </c>
      <c r="C20" s="15">
        <f>SUM('Total wheat flour'!C20,'Rye flour'!D20,Rice!D20,'Total Corn Products'!C20,'Oat products'!D20,'Barley products'!D20)</f>
        <v>146.4993397767974</v>
      </c>
      <c r="D20" s="15">
        <f>SUM('Total wheat flour'!D20,'Rye flour'!F20,Rice!F20,'Total Corn Products'!D20,'Oat products'!F20,'Barley products'!F20)</f>
        <v>128.9194190035817</v>
      </c>
      <c r="E20" s="15">
        <f t="shared" si="0"/>
        <v>30.600060253981127</v>
      </c>
      <c r="F20" s="15">
        <f>SUM('Total wheat flour'!G20,'Rye flour'!K20,Rice!K20,'Total Corn Products'!G20,'Oat products'!K20,'Barley products'!K20)</f>
        <v>101.67045353341287</v>
      </c>
      <c r="G20" s="15">
        <f>SUM('Total wheat flour'!H20,'Rye flour'!L20,Rice!L20,'Total Corn Products'!H20,'Oat products'!L20,'Barley products'!L20)</f>
        <v>4.4567870042044</v>
      </c>
      <c r="H20" s="15">
        <f>SUM('Total wheat flour'!I20,'Rye flour'!M20,Rice!M20,'Total Corn Products'!I20,'Oat products'!M20,'Barley products'!M20)</f>
        <v>126.34768317569264</v>
      </c>
      <c r="I20" s="15">
        <f>SUM('Total wheat flour'!J20,'Rye flour'!P20,Rice!P20,'Total Corn Products'!J20,'Oat products'!P20,'Barley products'!P20)</f>
        <v>438.02449557888497</v>
      </c>
      <c r="J20" s="17">
        <f>SUM('Total wheat flour'!K20,'Rye flour'!Q20,Rice!Q20,'Total Corn Products'!K20,'Oat products'!Q20,'Barley products'!Q20)</f>
        <v>5.370762395200628</v>
      </c>
      <c r="K20" s="7"/>
      <c r="L20" s="7"/>
      <c r="M20" s="7"/>
      <c r="N20" s="7"/>
      <c r="O20" s="7"/>
      <c r="P20" s="7"/>
      <c r="Q20" s="7"/>
      <c r="R20" s="7"/>
      <c r="S20" s="7"/>
      <c r="T20" s="7"/>
      <c r="U20" s="7"/>
      <c r="V20" s="7"/>
      <c r="W20" s="7"/>
      <c r="X20" s="7"/>
      <c r="Y20" s="7"/>
      <c r="Z20" s="7"/>
      <c r="AA20" s="7"/>
    </row>
    <row r="21" spans="1:27" ht="12" customHeight="1">
      <c r="A21" s="14">
        <v>1984</v>
      </c>
      <c r="B21" s="15">
        <f>SUM('Total wheat flour'!B21,'Rye flour'!B21,Rice!B21,'Total Corn Products'!B21,'Oat products'!B21,'Barley products'!B21)</f>
        <v>149.69867090480673</v>
      </c>
      <c r="C21" s="15">
        <f>SUM('Total wheat flour'!C21,'Rye flour'!D21,Rice!D21,'Total Corn Products'!C21,'Oat products'!D21,'Barley products'!D21)</f>
        <v>149.69867090480673</v>
      </c>
      <c r="D21" s="15">
        <f>SUM('Total wheat flour'!D21,'Rye flour'!F21,Rice!F21,'Total Corn Products'!D21,'Oat products'!F21,'Barley products'!F21)</f>
        <v>131.7348303962299</v>
      </c>
      <c r="E21" s="15">
        <f t="shared" si="0"/>
        <v>30.6152821591688</v>
      </c>
      <c r="F21" s="15">
        <f>SUM('Total wheat flour'!G21,'Rye flour'!K21,Rice!K21,'Total Corn Products'!G21,'Oat products'!K21,'Barley products'!K21)</f>
        <v>103.86800041877463</v>
      </c>
      <c r="G21" s="15">
        <f>SUM('Total wheat flour'!H21,'Rye flour'!L21,Rice!L21,'Total Corn Products'!H21,'Oat products'!L21,'Barley products'!L21)</f>
        <v>4.553117826576422</v>
      </c>
      <c r="H21" s="15">
        <f>SUM('Total wheat flour'!I21,'Rye flour'!M21,Rice!M21,'Total Corn Products'!I21,'Oat products'!M21,'Barley products'!M21)</f>
        <v>129.07861382452828</v>
      </c>
      <c r="I21" s="15">
        <f>SUM('Total wheat flour'!J21,'Rye flour'!P21,Rice!P21,'Total Corn Products'!J21,'Oat products'!P21,'Barley products'!P21)</f>
        <v>447.75877616216076</v>
      </c>
      <c r="J21" s="17">
        <f>SUM('Total wheat flour'!K21,'Rye flour'!Q21,Rice!Q21,'Total Corn Products'!K21,'Oat products'!Q21,'Barley products'!Q21)</f>
        <v>5.495968836166892</v>
      </c>
      <c r="K21" s="7"/>
      <c r="L21" s="7"/>
      <c r="M21" s="7"/>
      <c r="N21" s="7"/>
      <c r="O21" s="7"/>
      <c r="P21" s="7"/>
      <c r="Q21" s="7"/>
      <c r="R21" s="7"/>
      <c r="S21" s="7"/>
      <c r="T21" s="7"/>
      <c r="U21" s="7"/>
      <c r="V21" s="7"/>
      <c r="W21" s="7"/>
      <c r="X21" s="7"/>
      <c r="Y21" s="7"/>
      <c r="Z21" s="7"/>
      <c r="AA21" s="7"/>
    </row>
    <row r="22" spans="1:27" ht="12" customHeight="1">
      <c r="A22" s="14">
        <v>1985</v>
      </c>
      <c r="B22" s="15">
        <f>SUM('Total wheat flour'!B22,'Rye flour'!B22,Rice!B22,'Total Corn Products'!B22,'Oat products'!B22,'Barley products'!B22)</f>
        <v>159.15910400380008</v>
      </c>
      <c r="C22" s="15">
        <f>SUM('Total wheat flour'!C22,'Rye flour'!D22,Rice!D22,'Total Corn Products'!C22,'Oat products'!D22,'Barley products'!D22)</f>
        <v>159.15910400380008</v>
      </c>
      <c r="D22" s="15">
        <f>SUM('Total wheat flour'!D22,'Rye flour'!F22,Rice!F22,'Total Corn Products'!D22,'Oat products'!F22,'Barley products'!F22)</f>
        <v>140.06001152334406</v>
      </c>
      <c r="E22" s="15">
        <f t="shared" si="0"/>
        <v>30.751548800247434</v>
      </c>
      <c r="F22" s="15">
        <f>SUM('Total wheat flour'!G22,'Rye flour'!K22,Rice!K22,'Total Corn Products'!G22,'Oat products'!K22,'Barley products'!K22)</f>
        <v>110.21521446603492</v>
      </c>
      <c r="G22" s="15">
        <f>SUM('Total wheat flour'!H22,'Rye flour'!L22,Rice!L22,'Total Corn Products'!H22,'Oat products'!L22,'Barley products'!L22)</f>
        <v>4.83135186700427</v>
      </c>
      <c r="H22" s="15">
        <f>SUM('Total wheat flour'!I22,'Rye flour'!M22,Rice!M22,'Total Corn Products'!I22,'Oat products'!M22,'Barley products'!M22)</f>
        <v>136.96640975363758</v>
      </c>
      <c r="I22" s="15">
        <f>SUM('Total wheat flour'!J22,'Rye flour'!P22,Rice!P22,'Total Corn Products'!J22,'Oat products'!P22,'Barley products'!P22)</f>
        <v>475.56399990068275</v>
      </c>
      <c r="J22" s="17">
        <f>SUM('Total wheat flour'!K22,'Rye flour'!Q22,Rice!Q22,'Total Corn Products'!K22,'Oat products'!Q22,'Barley products'!Q22)</f>
        <v>5.8221951212684</v>
      </c>
      <c r="K22" s="7"/>
      <c r="L22" s="7"/>
      <c r="M22" s="7"/>
      <c r="N22" s="7"/>
      <c r="O22" s="7"/>
      <c r="P22" s="7"/>
      <c r="Q22" s="7"/>
      <c r="R22" s="7"/>
      <c r="S22" s="7"/>
      <c r="T22" s="7"/>
      <c r="U22" s="7"/>
      <c r="V22" s="7"/>
      <c r="W22" s="7"/>
      <c r="X22" s="7"/>
      <c r="Y22" s="7"/>
      <c r="Z22" s="7"/>
      <c r="AA22" s="7"/>
    </row>
    <row r="23" spans="1:27" ht="12" customHeight="1">
      <c r="A23" s="10">
        <v>1986</v>
      </c>
      <c r="B23" s="11">
        <f>SUM('Total wheat flour'!B23,'Rye flour'!B23,Rice!B23,'Total Corn Products'!B23,'Oat products'!B23,'Barley products'!B23)</f>
        <v>164.0462964759735</v>
      </c>
      <c r="C23" s="11">
        <f>SUM('Total wheat flour'!C23,'Rye flour'!D23,Rice!D23,'Total Corn Products'!C23,'Oat products'!D23,'Barley products'!D23)</f>
        <v>164.0462964759735</v>
      </c>
      <c r="D23" s="11">
        <f>SUM('Total wheat flour'!D23,'Rye flour'!F23,Rice!F23,'Total Corn Products'!D23,'Oat products'!F23,'Barley products'!F23)</f>
        <v>144.36074089885668</v>
      </c>
      <c r="E23" s="11">
        <f t="shared" si="0"/>
        <v>30.834341110144763</v>
      </c>
      <c r="F23" s="11">
        <f>SUM('Total wheat flour'!G23,'Rye flour'!K23,Rice!K23,'Total Corn Products'!G23,'Oat products'!K23,'Barley products'!K23)</f>
        <v>113.46370184201243</v>
      </c>
      <c r="G23" s="11">
        <f>SUM('Total wheat flour'!H23,'Rye flour'!L23,Rice!L23,'Total Corn Products'!H23,'Oat products'!L23,'Barley products'!L23)</f>
        <v>4.973751313622462</v>
      </c>
      <c r="H23" s="11">
        <f>SUM('Total wheat flour'!I23,'Rye flour'!M23,Rice!M23,'Total Corn Products'!I23,'Oat products'!M23,'Barley products'!M23)</f>
        <v>141.00336286554</v>
      </c>
      <c r="I23" s="11">
        <f>SUM('Total wheat flour'!J23,'Rye flour'!P23,Rice!P23,'Total Corn Products'!J23,'Oat products'!P23,'Barley products'!P23)</f>
        <v>490.0556350728651</v>
      </c>
      <c r="J23" s="13">
        <f>SUM('Total wheat flour'!K23,'Rye flour'!Q23,Rice!Q23,'Total Corn Products'!K23,'Oat products'!Q23,'Barley products'!Q23)</f>
        <v>6.0085830574812835</v>
      </c>
      <c r="K23" s="7"/>
      <c r="L23" s="7"/>
      <c r="M23" s="7"/>
      <c r="N23" s="7"/>
      <c r="O23" s="7"/>
      <c r="P23" s="7"/>
      <c r="Q23" s="7"/>
      <c r="R23" s="7"/>
      <c r="S23" s="7"/>
      <c r="T23" s="7"/>
      <c r="U23" s="7"/>
      <c r="V23" s="7"/>
      <c r="W23" s="7"/>
      <c r="X23" s="7"/>
      <c r="Y23" s="7"/>
      <c r="Z23" s="7"/>
      <c r="AA23" s="7"/>
    </row>
    <row r="24" spans="1:27" ht="12" customHeight="1">
      <c r="A24" s="10">
        <v>1987</v>
      </c>
      <c r="B24" s="11">
        <f>SUM('Total wheat flour'!B24,'Rye flour'!B24,Rice!B24,'Total Corn Products'!B24,'Oat products'!B24,'Barley products'!B24)</f>
        <v>171.60290932835764</v>
      </c>
      <c r="C24" s="11">
        <f>SUM('Total wheat flour'!C24,'Rye flour'!D24,Rice!D24,'Total Corn Products'!C24,'Oat products'!D24,'Barley products'!D24)</f>
        <v>171.60290932835764</v>
      </c>
      <c r="D24" s="11">
        <f>SUM('Total wheat flour'!D24,'Rye flour'!F24,Rice!F24,'Total Corn Products'!D24,'Oat products'!F24,'Barley products'!F24)</f>
        <v>151.01056020895473</v>
      </c>
      <c r="E24" s="11">
        <f t="shared" si="0"/>
        <v>30.847499650201414</v>
      </c>
      <c r="F24" s="11">
        <f>SUM('Total wheat flour'!G24,'Rye flour'!K24,Rice!K24,'Total Corn Products'!G24,'Oat products'!K24,'Barley products'!K24)</f>
        <v>118.66770247355706</v>
      </c>
      <c r="G24" s="11">
        <f>SUM('Total wheat flour'!H24,'Rye flour'!L24,Rice!L24,'Total Corn Products'!H24,'Oat products'!L24,'Barley products'!L24)</f>
        <v>5.2018718892518185</v>
      </c>
      <c r="H24" s="11">
        <f>SUM('Total wheat flour'!I24,'Rye flour'!M24,Rice!M24,'Total Corn Products'!I24,'Oat products'!M24,'Barley products'!M24)</f>
        <v>147.47046712434437</v>
      </c>
      <c r="I24" s="11">
        <f>SUM('Total wheat flour'!J24,'Rye flour'!P24,Rice!P24,'Total Corn Products'!J24,'Oat products'!P24,'Barley products'!P24)</f>
        <v>513.1638666374328</v>
      </c>
      <c r="J24" s="13">
        <f>SUM('Total wheat flour'!K24,'Rye flour'!Q24,Rice!Q24,'Total Corn Products'!K24,'Oat products'!Q24,'Barley products'!Q24)</f>
        <v>6.29432167857141</v>
      </c>
      <c r="K24" s="7"/>
      <c r="L24" s="7"/>
      <c r="M24" s="7"/>
      <c r="N24" s="7"/>
      <c r="O24" s="7"/>
      <c r="P24" s="7"/>
      <c r="Q24" s="7"/>
      <c r="R24" s="7"/>
      <c r="S24" s="7"/>
      <c r="T24" s="7"/>
      <c r="U24" s="7"/>
      <c r="V24" s="7"/>
      <c r="W24" s="7"/>
      <c r="X24" s="7"/>
      <c r="Y24" s="7"/>
      <c r="Z24" s="7"/>
      <c r="AA24" s="7"/>
    </row>
    <row r="25" spans="1:27" ht="12" customHeight="1">
      <c r="A25" s="10">
        <v>1988</v>
      </c>
      <c r="B25" s="11">
        <f>SUM('Total wheat flour'!B25,'Rye flour'!B25,Rice!B25,'Total Corn Products'!B25,'Oat products'!B25,'Barley products'!B25)</f>
        <v>176.08081881428134</v>
      </c>
      <c r="C25" s="11">
        <f>SUM('Total wheat flour'!C25,'Rye flour'!D25,Rice!D25,'Total Corn Products'!C25,'Oat products'!D25,'Barley products'!D25)</f>
        <v>176.08081881428134</v>
      </c>
      <c r="D25" s="11">
        <f>SUM('Total wheat flour'!D25,'Rye flour'!F25,Rice!F25,'Total Corn Products'!D25,'Oat products'!F25,'Barley products'!F25)</f>
        <v>154.9511205565676</v>
      </c>
      <c r="E25" s="11">
        <f t="shared" si="0"/>
        <v>30.96988528952997</v>
      </c>
      <c r="F25" s="11">
        <f>SUM('Total wheat flour'!G25,'Rye flour'!K25,Rice!K25,'Total Corn Products'!G25,'Oat products'!K25,'Barley products'!K25)</f>
        <v>121.54879121063331</v>
      </c>
      <c r="G25" s="11">
        <f>SUM('Total wheat flour'!H25,'Rye flour'!L25,Rice!L25,'Total Corn Products'!H25,'Oat products'!L25,'Barley products'!L25)</f>
        <v>5.32816619005516</v>
      </c>
      <c r="H25" s="11">
        <f>SUM('Total wheat flour'!I25,'Rye flour'!M25,Rice!M25,'Total Corn Products'!I25,'Oat products'!M25,'Barley products'!M25)</f>
        <v>151.05084740496875</v>
      </c>
      <c r="I25" s="11">
        <f>SUM('Total wheat flour'!J25,'Rye flour'!P25,Rice!P25,'Total Corn Products'!J25,'Oat products'!P25,'Barley products'!P25)</f>
        <v>525.7683797987825</v>
      </c>
      <c r="J25" s="13">
        <f>SUM('Total wheat flour'!K25,'Rye flour'!Q25,Rice!Q25,'Total Corn Products'!K25,'Oat products'!Q25,'Barley products'!Q25)</f>
        <v>6.4384855560525285</v>
      </c>
      <c r="K25" s="7"/>
      <c r="L25" s="7"/>
      <c r="M25" s="7"/>
      <c r="N25" s="7"/>
      <c r="O25" s="7"/>
      <c r="P25" s="7"/>
      <c r="Q25" s="7"/>
      <c r="R25" s="7"/>
      <c r="S25" s="7"/>
      <c r="T25" s="7"/>
      <c r="U25" s="7"/>
      <c r="V25" s="7"/>
      <c r="W25" s="7"/>
      <c r="X25" s="7"/>
      <c r="Y25" s="7"/>
      <c r="Z25" s="7"/>
      <c r="AA25" s="7"/>
    </row>
    <row r="26" spans="1:27" ht="12" customHeight="1">
      <c r="A26" s="10">
        <v>1989</v>
      </c>
      <c r="B26" s="11">
        <f>SUM('Total wheat flour'!B26,'Rye flour'!B26,Rice!B26,'Total Corn Products'!B26,'Oat products'!B26,'Barley products'!B26)</f>
        <v>174.62319168159343</v>
      </c>
      <c r="C26" s="11">
        <f>SUM('Total wheat flour'!C26,'Rye flour'!D26,Rice!D26,'Total Corn Products'!C26,'Oat products'!D26,'Barley products'!D26)</f>
        <v>174.62319168159343</v>
      </c>
      <c r="D26" s="11">
        <f>SUM('Total wheat flour'!D26,'Rye flour'!F26,Rice!F26,'Total Corn Products'!D26,'Oat products'!F26,'Barley products'!F26)</f>
        <v>153.6684086798022</v>
      </c>
      <c r="E26" s="11">
        <f t="shared" si="0"/>
        <v>31.044664605065037</v>
      </c>
      <c r="F26" s="11">
        <f>SUM('Total wheat flour'!G26,'Rye flour'!K26,Rice!K26,'Total Corn Products'!G26,'Oat products'!K26,'Barley products'!K26)</f>
        <v>120.4120075013829</v>
      </c>
      <c r="G26" s="11">
        <f>SUM('Total wheat flour'!H26,'Rye flour'!L26,Rice!L26,'Total Corn Products'!H26,'Oat products'!L26,'Barley products'!L26)</f>
        <v>5.278334575403085</v>
      </c>
      <c r="H26" s="11">
        <f>SUM('Total wheat flour'!I26,'Rye flour'!M26,Rice!M26,'Total Corn Products'!I26,'Oat products'!M26,'Barley products'!M26)</f>
        <v>149.6381460453898</v>
      </c>
      <c r="I26" s="11">
        <f>SUM('Total wheat flour'!J26,'Rye flour'!P26,Rice!P26,'Total Corn Products'!J26,'Oat products'!P26,'Barley products'!P26)</f>
        <v>521.134628395309</v>
      </c>
      <c r="J26" s="13">
        <f>SUM('Total wheat flour'!K26,'Rye flour'!Q26,Rice!Q26,'Total Corn Products'!K26,'Oat products'!Q26,'Barley products'!Q26)</f>
        <v>6.376974169804465</v>
      </c>
      <c r="K26" s="7"/>
      <c r="L26" s="7"/>
      <c r="M26" s="7"/>
      <c r="N26" s="7"/>
      <c r="O26" s="7"/>
      <c r="P26" s="7"/>
      <c r="Q26" s="7"/>
      <c r="R26" s="7"/>
      <c r="S26" s="7"/>
      <c r="T26" s="7"/>
      <c r="U26" s="7"/>
      <c r="V26" s="7"/>
      <c r="W26" s="7"/>
      <c r="X26" s="7"/>
      <c r="Y26" s="7"/>
      <c r="Z26" s="7"/>
      <c r="AA26" s="7"/>
    </row>
    <row r="27" spans="1:27" ht="12" customHeight="1">
      <c r="A27" s="10">
        <v>1990</v>
      </c>
      <c r="B27" s="11">
        <f>SUM('Total wheat flour'!B27,'Rye flour'!B27,Rice!B27,'Total Corn Products'!B27,'Oat products'!B27,'Barley products'!B27)</f>
        <v>181.0503913359724</v>
      </c>
      <c r="C27" s="11">
        <f>SUM('Total wheat flour'!C27,'Rye flour'!D27,Rice!D27,'Total Corn Products'!C27,'Oat products'!D27,'Barley products'!D27)</f>
        <v>181.0503913359724</v>
      </c>
      <c r="D27" s="11">
        <f>SUM('Total wheat flour'!D27,'Rye flour'!F27,Rice!F27,'Total Corn Products'!D27,'Oat products'!F27,'Barley products'!F27)</f>
        <v>159.32434437565573</v>
      </c>
      <c r="E27" s="11">
        <f t="shared" si="0"/>
        <v>31.01904565214417</v>
      </c>
      <c r="F27" s="11">
        <f>SUM('Total wheat flour'!G27,'Rye flour'!K27,Rice!K27,'Total Corn Products'!G27,'Oat products'!K27,'Barley products'!K27)</f>
        <v>124.89028779408144</v>
      </c>
      <c r="G27" s="11">
        <f>SUM('Total wheat flour'!H27,'Rye flour'!L27,Rice!L27,'Total Corn Products'!H27,'Oat products'!L27,'Barley products'!L27)</f>
        <v>5.474642752617269</v>
      </c>
      <c r="H27" s="11">
        <f>SUM('Total wheat flour'!I27,'Rye flour'!M27,Rice!M27,'Total Corn Products'!I27,'Oat products'!M27,'Barley products'!M27)</f>
        <v>155.20338471532324</v>
      </c>
      <c r="I27" s="11">
        <f>SUM('Total wheat flour'!J27,'Rye flour'!P27,Rice!P27,'Total Corn Products'!J27,'Oat products'!P27,'Barley products'!P27)</f>
        <v>540.7282676633562</v>
      </c>
      <c r="J27" s="13">
        <f>SUM('Total wheat flour'!K27,'Rye flour'!Q27,Rice!Q27,'Total Corn Products'!K27,'Oat products'!Q27,'Barley products'!Q27)</f>
        <v>6.589802381752251</v>
      </c>
      <c r="K27" s="7"/>
      <c r="L27" s="7"/>
      <c r="M27" s="7"/>
      <c r="N27" s="7"/>
      <c r="O27" s="7"/>
      <c r="P27" s="7"/>
      <c r="Q27" s="7"/>
      <c r="R27" s="7"/>
      <c r="S27" s="7"/>
      <c r="T27" s="7"/>
      <c r="U27" s="7"/>
      <c r="V27" s="7"/>
      <c r="W27" s="7"/>
      <c r="X27" s="7"/>
      <c r="Y27" s="7"/>
      <c r="Z27" s="7"/>
      <c r="AA27" s="7"/>
    </row>
    <row r="28" spans="1:27" ht="12" customHeight="1">
      <c r="A28" s="14">
        <v>1991</v>
      </c>
      <c r="B28" s="15">
        <f>SUM('Total wheat flour'!B28,'Rye flour'!B28,Rice!B28,'Total Corn Products'!B28,'Oat products'!B28,'Barley products'!B28)</f>
        <v>181.8708564080203</v>
      </c>
      <c r="C28" s="15">
        <f>SUM('Total wheat flour'!C28,'Rye flour'!D28,Rice!D28,'Total Corn Products'!C28,'Oat products'!D28,'Barley products'!D28)</f>
        <v>181.8708564080203</v>
      </c>
      <c r="D28" s="15">
        <f>SUM('Total wheat flour'!D28,'Rye flour'!F28,Rice!F28,'Total Corn Products'!D28,'Oat products'!F28,'Barley products'!F28)</f>
        <v>160.04635363905788</v>
      </c>
      <c r="E28" s="15">
        <f t="shared" si="0"/>
        <v>31.035732367323362</v>
      </c>
      <c r="F28" s="15">
        <f>SUM('Total wheat flour'!G28,'Rye flour'!K28,Rice!K28,'Total Corn Products'!G28,'Oat products'!K28,'Barley products'!K28)</f>
        <v>125.42590415906815</v>
      </c>
      <c r="G28" s="15">
        <f>SUM('Total wheat flour'!H28,'Rye flour'!L28,Rice!L28,'Total Corn Products'!H28,'Oat products'!L28,'Barley products'!L28)</f>
        <v>5.498121826150934</v>
      </c>
      <c r="H28" s="15">
        <f>SUM('Total wheat flour'!I28,'Rye flour'!M28,Rice!M28,'Total Corn Products'!I28,'Oat products'!M28,'Barley products'!M28)</f>
        <v>155.86900471046584</v>
      </c>
      <c r="I28" s="15">
        <f>SUM('Total wheat flour'!J28,'Rye flour'!P28,Rice!P28,'Total Corn Products'!J28,'Oat products'!P28,'Barley products'!P28)</f>
        <v>543.022540089175</v>
      </c>
      <c r="J28" s="17">
        <f>SUM('Total wheat flour'!K28,'Rye flour'!Q28,Rice!Q28,'Total Corn Products'!K28,'Oat products'!Q28,'Barley products'!Q28)</f>
        <v>6.623359342913859</v>
      </c>
      <c r="K28" s="7"/>
      <c r="L28" s="7"/>
      <c r="M28" s="7"/>
      <c r="N28" s="7"/>
      <c r="O28" s="7"/>
      <c r="P28" s="7"/>
      <c r="Q28" s="7"/>
      <c r="R28" s="7"/>
      <c r="S28" s="7"/>
      <c r="T28" s="7"/>
      <c r="U28" s="7"/>
      <c r="V28" s="7"/>
      <c r="W28" s="7"/>
      <c r="X28" s="7"/>
      <c r="Y28" s="7"/>
      <c r="Z28" s="7"/>
      <c r="AA28" s="7"/>
    </row>
    <row r="29" spans="1:27" ht="12" customHeight="1">
      <c r="A29" s="14">
        <v>1992</v>
      </c>
      <c r="B29" s="15">
        <f>SUM('Total wheat flour'!B29,'Rye flour'!B29,Rice!B29,'Total Corn Products'!B29,'Oat products'!B29,'Barley products'!B29)</f>
        <v>184.39810365146806</v>
      </c>
      <c r="C29" s="15">
        <f>SUM('Total wheat flour'!C29,'Rye flour'!D29,Rice!D29,'Total Corn Products'!C29,'Oat products'!D29,'Barley products'!D29)</f>
        <v>184.39810365146806</v>
      </c>
      <c r="D29" s="15">
        <f>SUM('Total wheat flour'!D29,'Rye flour'!F29,Rice!F29,'Total Corn Products'!D29,'Oat products'!F29,'Barley products'!F29)</f>
        <v>162.27033121329188</v>
      </c>
      <c r="E29" s="15">
        <f t="shared" si="0"/>
        <v>31.003321295704964</v>
      </c>
      <c r="F29" s="15">
        <f>SUM('Total wheat flour'!G29,'Rye flour'!K29,Rice!K29,'Total Corn Products'!G29,'Oat products'!K29,'Barley products'!K29)</f>
        <v>127.22856711321636</v>
      </c>
      <c r="G29" s="15">
        <f>SUM('Total wheat flour'!H29,'Rye flour'!L29,Rice!L29,'Total Corn Products'!H29,'Oat products'!L29,'Barley products'!L29)</f>
        <v>5.577142667976608</v>
      </c>
      <c r="H29" s="15">
        <f>SUM('Total wheat flour'!I29,'Rye flour'!M29,Rice!M29,'Total Corn Products'!I29,'Oat products'!M29,'Barley products'!M29)</f>
        <v>158.10920606580285</v>
      </c>
      <c r="I29" s="15">
        <f>SUM('Total wheat flour'!J29,'Rye flour'!P29,Rice!P29,'Total Corn Products'!J29,'Oat products'!P29,'Barley products'!P29)</f>
        <v>551.1890402012172</v>
      </c>
      <c r="J29" s="17">
        <f>SUM('Total wheat flour'!K29,'Rye flour'!Q29,Rice!Q29,'Total Corn Products'!K29,'Oat products'!Q29,'Barley products'!Q29)</f>
        <v>6.711044085973408</v>
      </c>
      <c r="K29" s="7"/>
      <c r="L29" s="7"/>
      <c r="M29" s="7"/>
      <c r="N29" s="7"/>
      <c r="O29" s="7"/>
      <c r="P29" s="7"/>
      <c r="Q29" s="7"/>
      <c r="R29" s="7"/>
      <c r="S29" s="7"/>
      <c r="T29" s="7"/>
      <c r="U29" s="7"/>
      <c r="V29" s="7"/>
      <c r="W29" s="7"/>
      <c r="X29" s="7"/>
      <c r="Y29" s="7"/>
      <c r="Z29" s="7"/>
      <c r="AA29" s="7"/>
    </row>
    <row r="30" spans="1:27" ht="12" customHeight="1">
      <c r="A30" s="14">
        <v>1993</v>
      </c>
      <c r="B30" s="15">
        <f>SUM('Total wheat flour'!B30,'Rye flour'!B30,Rice!B30,'Total Corn Products'!B30,'Oat products'!B30,'Barley products'!B30)</f>
        <v>189.6899958775943</v>
      </c>
      <c r="C30" s="15">
        <f>SUM('Total wheat flour'!C30,'Rye flour'!D30,Rice!D30,'Total Corn Products'!C30,'Oat products'!D30,'Barley products'!D30)</f>
        <v>189.6899958775943</v>
      </c>
      <c r="D30" s="15">
        <f>SUM('Total wheat flour'!D30,'Rye flour'!F30,Rice!F30,'Total Corn Products'!D30,'Oat products'!F30,'Barley products'!F30)</f>
        <v>166.92719637228296</v>
      </c>
      <c r="E30" s="15">
        <f t="shared" si="0"/>
        <v>30.979416493803257</v>
      </c>
      <c r="F30" s="15">
        <f>SUM('Total wheat flour'!G30,'Rye flour'!K30,Rice!K30,'Total Corn Products'!G30,'Oat products'!K30,'Barley products'!K30)</f>
        <v>130.92514200759612</v>
      </c>
      <c r="G30" s="15">
        <f>SUM('Total wheat flour'!H30,'Rye flour'!L30,Rice!L30,'Total Corn Products'!H30,'Oat products'!L30,'Barley products'!L30)</f>
        <v>5.739184307182297</v>
      </c>
      <c r="H30" s="15">
        <f>SUM('Total wheat flour'!I30,'Rye flour'!M30,Rice!M30,'Total Corn Products'!I30,'Oat products'!M30,'Barley products'!M30)</f>
        <v>162.70300551646451</v>
      </c>
      <c r="I30" s="15">
        <f>SUM('Total wheat flour'!J30,'Rye flour'!P30,Rice!P30,'Total Corn Products'!J30,'Oat products'!P30,'Barley products'!P30)</f>
        <v>567.0550509067008</v>
      </c>
      <c r="J30" s="17">
        <f>SUM('Total wheat flour'!K30,'Rye flour'!Q30,Rice!Q30,'Total Corn Products'!K30,'Oat products'!Q30,'Barley products'!Q30)</f>
        <v>6.9117173841943735</v>
      </c>
      <c r="K30" s="7"/>
      <c r="L30" s="7"/>
      <c r="M30" s="7"/>
      <c r="N30" s="7"/>
      <c r="O30" s="7"/>
      <c r="P30" s="7"/>
      <c r="Q30" s="7"/>
      <c r="R30" s="7"/>
      <c r="S30" s="7"/>
      <c r="T30" s="7"/>
      <c r="U30" s="7"/>
      <c r="V30" s="7"/>
      <c r="W30" s="7"/>
      <c r="X30" s="7"/>
      <c r="Y30" s="7"/>
      <c r="Z30" s="7"/>
      <c r="AA30" s="7"/>
    </row>
    <row r="31" spans="1:27" ht="12" customHeight="1">
      <c r="A31" s="14">
        <v>1994</v>
      </c>
      <c r="B31" s="15">
        <f>SUM('Total wheat flour'!B31,'Rye flour'!B31,Rice!B31,'Total Corn Products'!B31,'Oat products'!B31,'Barley products'!B31)</f>
        <v>191.10749275870631</v>
      </c>
      <c r="C31" s="15">
        <f>SUM('Total wheat flour'!C31,'Rye flour'!D31,Rice!D31,'Total Corn Products'!C31,'Oat products'!D31,'Barley products'!D31)</f>
        <v>191.10749275870631</v>
      </c>
      <c r="D31" s="15">
        <f>SUM('Total wheat flour'!D31,'Rye flour'!F31,Rice!F31,'Total Corn Products'!D31,'Oat products'!F31,'Barley products'!F31)</f>
        <v>168.17459362766155</v>
      </c>
      <c r="E31" s="15">
        <f t="shared" si="0"/>
        <v>30.958019129790586</v>
      </c>
      <c r="F31" s="15">
        <f>SUM('Total wheat flour'!G31,'Rye flour'!K31,Rice!K31,'Total Corn Products'!G31,'Oat products'!K31,'Barley products'!K31)</f>
        <v>131.94439859200284</v>
      </c>
      <c r="G31" s="15">
        <f>SUM('Total wheat flour'!H31,'Rye flour'!L31,Rice!L31,'Total Corn Products'!H31,'Oat products'!L31,'Barley products'!L31)</f>
        <v>5.783864047868617</v>
      </c>
      <c r="H31" s="15">
        <f>SUM('Total wheat flour'!I31,'Rye flour'!M31,Rice!M31,'Total Corn Products'!I31,'Oat products'!M31,'Barley products'!M31)</f>
        <v>163.96965382505138</v>
      </c>
      <c r="I31" s="15">
        <f>SUM('Total wheat flour'!J31,'Rye flour'!P31,Rice!P31,'Total Corn Products'!J31,'Oat products'!P31,'Barley products'!P31)</f>
        <v>571.4424092164571</v>
      </c>
      <c r="J31" s="17">
        <f>SUM('Total wheat flour'!K31,'Rye flour'!Q31,Rice!Q31,'Total Corn Products'!K31,'Oat products'!Q31,'Barley products'!Q31)</f>
        <v>6.973144633826516</v>
      </c>
      <c r="K31" s="7"/>
      <c r="L31" s="7"/>
      <c r="M31" s="7"/>
      <c r="N31" s="7"/>
      <c r="O31" s="7"/>
      <c r="P31" s="7"/>
      <c r="Q31" s="7"/>
      <c r="R31" s="7"/>
      <c r="S31" s="7"/>
      <c r="T31" s="7"/>
      <c r="U31" s="7"/>
      <c r="V31" s="7"/>
      <c r="W31" s="7"/>
      <c r="X31" s="7"/>
      <c r="Y31" s="7"/>
      <c r="Z31" s="7"/>
      <c r="AA31" s="7"/>
    </row>
    <row r="32" spans="1:27" ht="12" customHeight="1">
      <c r="A32" s="14">
        <v>1995</v>
      </c>
      <c r="B32" s="15">
        <f>SUM('Total wheat flour'!B32,'Rye flour'!B32,Rice!B32,'Total Corn Products'!B32,'Oat products'!B32,'Barley products'!B32)</f>
        <v>189.63458317673042</v>
      </c>
      <c r="C32" s="15">
        <f>SUM('Total wheat flour'!C32,'Rye flour'!D32,Rice!D32,'Total Corn Products'!C32,'Oat products'!D32,'Barley products'!D32)</f>
        <v>189.63458317673042</v>
      </c>
      <c r="D32" s="15">
        <f>SUM('Total wheat flour'!D32,'Rye flour'!F32,Rice!F32,'Total Corn Products'!D32,'Oat products'!F32,'Barley products'!F32)</f>
        <v>166.87843319552275</v>
      </c>
      <c r="E32" s="15">
        <f t="shared" si="0"/>
        <v>31.00861966210634</v>
      </c>
      <c r="F32" s="15">
        <f>SUM('Total wheat flour'!G32,'Rye flour'!K32,Rice!K32,'Total Corn Products'!G32,'Oat products'!K32,'Barley products'!K32)</f>
        <v>130.8315165316374</v>
      </c>
      <c r="G32" s="15">
        <f>SUM('Total wheat flour'!H32,'Rye flour'!L32,Rice!L32,'Total Corn Products'!H32,'Oat products'!L32,'Barley products'!L32)</f>
        <v>5.73508017672931</v>
      </c>
      <c r="H32" s="15">
        <f>SUM('Total wheat flour'!I32,'Rye flour'!M32,Rice!M32,'Total Corn Products'!I32,'Oat products'!M32,'Barley products'!M32)</f>
        <v>162.5866554701876</v>
      </c>
      <c r="I32" s="15">
        <f>SUM('Total wheat flour'!J32,'Rye flour'!P32,Rice!P32,'Total Corn Products'!J32,'Oat products'!P32,'Barley products'!P32)</f>
        <v>566.6655483494316</v>
      </c>
      <c r="J32" s="17">
        <f>SUM('Total wheat flour'!K32,'Rye flour'!Q32,Rice!Q32,'Total Corn Products'!K32,'Oat products'!Q32,'Barley products'!Q32)</f>
        <v>6.927212504947166</v>
      </c>
      <c r="K32" s="7"/>
      <c r="L32" s="7"/>
      <c r="M32" s="7"/>
      <c r="N32" s="7"/>
      <c r="O32" s="7"/>
      <c r="P32" s="7"/>
      <c r="Q32" s="7"/>
      <c r="R32" s="7"/>
      <c r="S32" s="7"/>
      <c r="T32" s="7"/>
      <c r="U32" s="7"/>
      <c r="V32" s="7"/>
      <c r="W32" s="7"/>
      <c r="X32" s="7"/>
      <c r="Y32" s="7"/>
      <c r="Z32" s="7"/>
      <c r="AA32" s="7"/>
    </row>
    <row r="33" spans="1:27" ht="12" customHeight="1">
      <c r="A33" s="10">
        <v>1996</v>
      </c>
      <c r="B33" s="11">
        <f>SUM('Total wheat flour'!B33,'Rye flour'!B33,Rice!B33,'Total Corn Products'!B33,'Oat products'!B33,'Barley products'!B33)</f>
        <v>196.8247713353174</v>
      </c>
      <c r="C33" s="11">
        <f>SUM('Total wheat flour'!C33,'Rye flour'!D33,Rice!D33,'Total Corn Products'!C33,'Oat products'!D33,'Barley products'!D33)</f>
        <v>196.8247713353174</v>
      </c>
      <c r="D33" s="11">
        <f>SUM('Total wheat flour'!D33,'Rye flour'!F33,Rice!F33,'Total Corn Products'!D33,'Oat products'!F33,'Barley products'!F33)</f>
        <v>173.20579877507936</v>
      </c>
      <c r="E33" s="11">
        <f t="shared" si="0"/>
        <v>30.946053225162686</v>
      </c>
      <c r="F33" s="11">
        <f>SUM('Total wheat flour'!G33,'Rye flour'!K33,Rice!K33,'Total Corn Products'!G33,'Oat products'!K33,'Barley products'!K33)</f>
        <v>135.91527283758532</v>
      </c>
      <c r="G33" s="11">
        <f>SUM('Total wheat flour'!H33,'Rye flour'!L33,Rice!L33,'Total Corn Products'!H33,'Oat products'!L33,'Barley products'!L33)</f>
        <v>5.957929768222919</v>
      </c>
      <c r="H33" s="11">
        <f>SUM('Total wheat flour'!I33,'Rye flour'!M33,Rice!M33,'Total Corn Products'!I33,'Oat products'!M33,'Barley products'!M33)</f>
        <v>168.9043299642356</v>
      </c>
      <c r="I33" s="11">
        <f>SUM('Total wheat flour'!J33,'Rye flour'!P33,Rice!P33,'Total Corn Products'!J33,'Oat products'!P33,'Barley products'!P33)</f>
        <v>588.4243697095767</v>
      </c>
      <c r="J33" s="13">
        <f>SUM('Total wheat flour'!K33,'Rye flour'!Q33,Rice!Q33,'Total Corn Products'!K33,'Oat products'!Q33,'Barley products'!Q33)</f>
        <v>7.200655308493389</v>
      </c>
      <c r="K33" s="7"/>
      <c r="L33" s="7"/>
      <c r="M33" s="7"/>
      <c r="N33" s="7"/>
      <c r="O33" s="7"/>
      <c r="P33" s="7"/>
      <c r="Q33" s="7"/>
      <c r="R33" s="7"/>
      <c r="S33" s="7"/>
      <c r="T33" s="7"/>
      <c r="U33" s="7"/>
      <c r="V33" s="7"/>
      <c r="W33" s="7"/>
      <c r="X33" s="7"/>
      <c r="Y33" s="7"/>
      <c r="Z33" s="7"/>
      <c r="AA33" s="7"/>
    </row>
    <row r="34" spans="1:27" ht="12" customHeight="1">
      <c r="A34" s="10">
        <v>1997</v>
      </c>
      <c r="B34" s="11">
        <f>SUM('Total wheat flour'!B34,'Rye flour'!B34,Rice!B34,'Total Corn Products'!B34,'Oat products'!B34,'Barley products'!B34)</f>
        <v>197.04882775988838</v>
      </c>
      <c r="C34" s="11">
        <f>SUM('Total wheat flour'!C34,'Rye flour'!D34,Rice!D34,'Total Corn Products'!C34,'Oat products'!D34,'Barley products'!D34)</f>
        <v>197.04882775988838</v>
      </c>
      <c r="D34" s="11">
        <f>SUM('Total wheat flour'!D34,'Rye flour'!F34,Rice!F34,'Total Corn Products'!D34,'Oat products'!F34,'Barley products'!F34)</f>
        <v>173.40296842870174</v>
      </c>
      <c r="E34" s="11">
        <f t="shared" si="0"/>
        <v>30.905448984949075</v>
      </c>
      <c r="F34" s="11">
        <f>SUM('Total wheat flour'!G34,'Rye flour'!K34,Rice!K34,'Total Corn Products'!G34,'Oat products'!K34,'Barley products'!K34)</f>
        <v>136.1500028211159</v>
      </c>
      <c r="G34" s="11">
        <f>SUM('Total wheat flour'!H34,'Rye flour'!L34,Rice!L34,'Total Corn Products'!H34,'Oat products'!L34,'Barley products'!L34)</f>
        <v>5.968219301747546</v>
      </c>
      <c r="H34" s="11">
        <f>SUM('Total wheat flour'!I34,'Rye flour'!M34,Rice!M34,'Total Corn Products'!I34,'Oat products'!M34,'Barley products'!M34)</f>
        <v>169.19603309489202</v>
      </c>
      <c r="I34" s="11">
        <f>SUM('Total wheat flour'!J34,'Rye flour'!P34,Rice!P34,'Total Corn Products'!J34,'Oat products'!P34,'Barley products'!P34)</f>
        <v>589.0966483187083</v>
      </c>
      <c r="J34" s="13">
        <f>SUM('Total wheat flour'!K34,'Rye flour'!Q34,Rice!Q34,'Total Corn Products'!K34,'Oat products'!Q34,'Barley products'!Q34)</f>
        <v>7.227693132747307</v>
      </c>
      <c r="K34" s="7"/>
      <c r="L34" s="7"/>
      <c r="M34" s="7"/>
      <c r="N34" s="7"/>
      <c r="O34" s="7"/>
      <c r="P34" s="7"/>
      <c r="Q34" s="7"/>
      <c r="R34" s="7"/>
      <c r="S34" s="7"/>
      <c r="T34" s="7"/>
      <c r="U34" s="7"/>
      <c r="V34" s="7"/>
      <c r="W34" s="7"/>
      <c r="X34" s="7"/>
      <c r="Y34" s="7"/>
      <c r="Z34" s="7"/>
      <c r="AA34" s="7"/>
    </row>
    <row r="35" spans="1:27" ht="12" customHeight="1">
      <c r="A35" s="10">
        <v>1998</v>
      </c>
      <c r="B35" s="11">
        <f>SUM('Total wheat flour'!B35,'Rye flour'!B35,Rice!B35,'Total Corn Products'!B35,'Oat products'!B35,'Barley products'!B35)</f>
        <v>194.7743628833048</v>
      </c>
      <c r="C35" s="11">
        <f>SUM('Total wheat flour'!C35,'Rye flour'!D35,Rice!D35,'Total Corn Products'!C35,'Oat products'!D35,'Barley products'!D35)</f>
        <v>194.7743628833048</v>
      </c>
      <c r="D35" s="11">
        <f>SUM('Total wheat flour'!D35,'Rye flour'!F35,Rice!F35,'Total Corn Products'!D35,'Oat products'!F35,'Barley products'!F35)</f>
        <v>171.40143933730823</v>
      </c>
      <c r="E35" s="11">
        <f t="shared" si="0"/>
        <v>30.966469442654443</v>
      </c>
      <c r="F35" s="11">
        <f>SUM('Total wheat flour'!G35,'Rye flour'!K35,Rice!K35,'Total Corn Products'!G35,'Oat products'!K35,'Barley products'!K35)</f>
        <v>134.45961931892134</v>
      </c>
      <c r="G35" s="11">
        <f>SUM('Total wheat flour'!H35,'Rye flour'!L35,Rice!L35,'Total Corn Products'!H35,'Oat products'!L35,'Barley products'!L35)</f>
        <v>5.894120298911619</v>
      </c>
      <c r="H35" s="11">
        <f>SUM('Total wheat flour'!I35,'Rye flour'!M35,Rice!M35,'Total Corn Products'!I35,'Oat products'!M35,'Barley products'!M35)</f>
        <v>167.095363413995</v>
      </c>
      <c r="I35" s="11">
        <f>SUM('Total wheat flour'!J35,'Rye flour'!P35,Rice!P35,'Total Corn Products'!J35,'Oat products'!P35,'Barley products'!P35)</f>
        <v>582.0014986255446</v>
      </c>
      <c r="J35" s="13">
        <f>SUM('Total wheat flour'!K35,'Rye flour'!Q35,Rice!Q35,'Total Corn Products'!K35,'Oat products'!Q35,'Barley products'!Q35)</f>
        <v>7.1492559764405454</v>
      </c>
      <c r="K35" s="7"/>
      <c r="L35" s="7"/>
      <c r="M35" s="7"/>
      <c r="N35" s="7"/>
      <c r="O35" s="7"/>
      <c r="P35" s="7"/>
      <c r="Q35" s="7"/>
      <c r="R35" s="7"/>
      <c r="S35" s="7"/>
      <c r="T35" s="7"/>
      <c r="U35" s="7"/>
      <c r="V35" s="7"/>
      <c r="W35" s="7"/>
      <c r="X35" s="7"/>
      <c r="Y35" s="7"/>
      <c r="Z35" s="7"/>
      <c r="AA35" s="7"/>
    </row>
    <row r="36" spans="1:27" ht="12" customHeight="1">
      <c r="A36" s="10">
        <v>1999</v>
      </c>
      <c r="B36" s="11">
        <f>SUM('Total wheat flour'!B36,'Rye flour'!B36,Rice!B36,'Total Corn Products'!B36,'Oat products'!B36,'Barley products'!B36)</f>
        <v>196.28838711255435</v>
      </c>
      <c r="C36" s="11">
        <f>SUM('Total wheat flour'!C36,'Rye flour'!D36,Rice!D36,'Total Corn Products'!C36,'Oat products'!D36,'Barley products'!D36)</f>
        <v>196.28838711255435</v>
      </c>
      <c r="D36" s="11">
        <f>SUM('Total wheat flour'!D36,'Rye flour'!F36,Rice!F36,'Total Corn Products'!D36,'Oat products'!F36,'Barley products'!F36)</f>
        <v>172.73378065904785</v>
      </c>
      <c r="E36" s="11">
        <f t="shared" si="0"/>
        <v>30.957032407165855</v>
      </c>
      <c r="F36" s="11">
        <f>SUM('Total wheat flour'!G36,'Rye flour'!K36,Rice!K36,'Total Corn Products'!G36,'Oat products'!K36,'Barley products'!K36)</f>
        <v>135.52332750261775</v>
      </c>
      <c r="G36" s="11">
        <f>SUM('Total wheat flour'!H36,'Rye flour'!L36,Rice!L36,'Total Corn Products'!H36,'Oat products'!L36,'Barley products'!L36)</f>
        <v>5.940748602854477</v>
      </c>
      <c r="H36" s="11">
        <f>SUM('Total wheat flour'!I36,'Rye flour'!M36,Rice!M36,'Total Corn Products'!I36,'Oat products'!M36,'Barley products'!M36)</f>
        <v>168.41725251662302</v>
      </c>
      <c r="I36" s="11">
        <f>SUM('Total wheat flour'!J36,'Rye flour'!P36,Rice!P36,'Total Corn Products'!J36,'Oat products'!P36,'Barley products'!P36)</f>
        <v>586.4404952405688</v>
      </c>
      <c r="J36" s="13">
        <f>SUM('Total wheat flour'!K36,'Rye flour'!Q36,Rice!Q36,'Total Corn Products'!K36,'Oat products'!Q36,'Barley products'!Q36)</f>
        <v>7.212274391215529</v>
      </c>
      <c r="K36" s="7"/>
      <c r="L36" s="7"/>
      <c r="M36" s="7"/>
      <c r="N36" s="7"/>
      <c r="O36" s="7"/>
      <c r="P36" s="7"/>
      <c r="Q36" s="7"/>
      <c r="R36" s="7"/>
      <c r="S36" s="7"/>
      <c r="T36" s="7"/>
      <c r="U36" s="7"/>
      <c r="V36" s="7"/>
      <c r="W36" s="7"/>
      <c r="X36" s="7"/>
      <c r="Y36" s="7"/>
      <c r="Z36" s="7"/>
      <c r="AA36" s="7"/>
    </row>
    <row r="37" spans="1:27" ht="12" customHeight="1">
      <c r="A37" s="10">
        <v>2000</v>
      </c>
      <c r="B37" s="11">
        <f>SUM('Total wheat flour'!B37,'Rye flour'!B37,Rice!B37,'Total Corn Products'!B37,'Oat products'!B37,'Barley products'!B37)</f>
        <v>199.46477026999963</v>
      </c>
      <c r="C37" s="11">
        <f>SUM('Total wheat flour'!C37,'Rye flour'!D37,Rice!D37,'Total Corn Products'!C37,'Oat products'!D37,'Barley products'!D37)</f>
        <v>199.46477026999963</v>
      </c>
      <c r="D37" s="11">
        <f>SUM('Total wheat flour'!D37,'Rye flour'!F37,Rice!F37,'Total Corn Products'!D37,'Oat products'!F37,'Barley products'!F37)</f>
        <v>175.52899783759966</v>
      </c>
      <c r="E37" s="11">
        <f t="shared" si="0"/>
        <v>30.948251243288865</v>
      </c>
      <c r="F37" s="11">
        <f>SUM('Total wheat flour'!G37,'Rye flour'!K37,Rice!K37,'Total Corn Products'!G37,'Oat products'!K37,'Barley products'!K37)</f>
        <v>137.7339120249912</v>
      </c>
      <c r="G37" s="11">
        <f>SUM('Total wheat flour'!H37,'Rye flour'!L37,Rice!L37,'Total Corn Products'!H37,'Oat products'!L37,'Barley products'!L37)</f>
        <v>6.037650938081805</v>
      </c>
      <c r="H37" s="11">
        <f>SUM('Total wheat flour'!I37,'Rye flour'!M37,Rice!M37,'Total Corn Products'!I37,'Oat products'!M37,'Barley products'!M37)</f>
        <v>171.16438526915016</v>
      </c>
      <c r="I37" s="11">
        <f>SUM('Total wheat flour'!J37,'Rye flour'!P37,Rice!P37,'Total Corn Products'!J37,'Oat products'!P37,'Barley products'!P37)</f>
        <v>596.4992863949665</v>
      </c>
      <c r="J37" s="13">
        <f>SUM('Total wheat flour'!K37,'Rye flour'!Q37,Rice!Q37,'Total Corn Products'!K37,'Oat products'!Q37,'Barley products'!Q37)</f>
        <v>7.320065431362409</v>
      </c>
      <c r="K37" s="7"/>
      <c r="L37" s="7"/>
      <c r="M37" s="7"/>
      <c r="N37" s="7"/>
      <c r="O37" s="7"/>
      <c r="P37" s="7"/>
      <c r="Q37" s="7"/>
      <c r="R37" s="7"/>
      <c r="S37" s="7"/>
      <c r="T37" s="7"/>
      <c r="U37" s="7"/>
      <c r="V37" s="7"/>
      <c r="W37" s="7"/>
      <c r="X37" s="7"/>
      <c r="Y37" s="7"/>
      <c r="Z37" s="7"/>
      <c r="AA37" s="7"/>
    </row>
    <row r="38" spans="1:27" ht="12" customHeight="1">
      <c r="A38" s="14">
        <v>2001</v>
      </c>
      <c r="B38" s="15">
        <f>SUM('Total wheat flour'!B38,'Rye flour'!B38,Rice!B38,'Total Corn Products'!B38,'Oat products'!B38,'Barley products'!B38)</f>
        <v>195.2200373568382</v>
      </c>
      <c r="C38" s="15">
        <f>SUM('Total wheat flour'!C38,'Rye flour'!D38,Rice!D38,'Total Corn Products'!C38,'Oat products'!D38,'Barley products'!D38)</f>
        <v>195.2200373568382</v>
      </c>
      <c r="D38" s="15">
        <f>SUM('Total wheat flour'!D38,'Rye flour'!F38,Rice!F38,'Total Corn Products'!D38,'Oat products'!F38,'Barley products'!F38)</f>
        <v>171.7936328740176</v>
      </c>
      <c r="E38" s="15">
        <f t="shared" si="0"/>
        <v>30.99961215143614</v>
      </c>
      <c r="F38" s="15">
        <f>SUM('Total wheat flour'!G38,'Rye flour'!K38,Rice!K38,'Total Corn Products'!G38,'Oat products'!K38,'Barley products'!K38)</f>
        <v>134.7025829343296</v>
      </c>
      <c r="G38" s="15">
        <f>SUM('Total wheat flour'!H38,'Rye flour'!L38,Rice!L38,'Total Corn Products'!H38,'Oat products'!L38,'Barley products'!L38)</f>
        <v>5.904770758765133</v>
      </c>
      <c r="H38" s="15">
        <f>SUM('Total wheat flour'!I38,'Rye flour'!M38,Rice!M38,'Total Corn Products'!I38,'Oat products'!M38,'Barley products'!M38)</f>
        <v>167.3972986256121</v>
      </c>
      <c r="I38" s="15">
        <f>SUM('Total wheat flour'!J38,'Rye flour'!P38,Rice!P38,'Total Corn Products'!J38,'Oat products'!P38,'Barley products'!P38)</f>
        <v>583.9965730341225</v>
      </c>
      <c r="J38" s="17">
        <f>SUM('Total wheat flour'!K38,'Rye flour'!Q38,Rice!Q38,'Total Corn Products'!K38,'Oat products'!Q38,'Barley products'!Q38)</f>
        <v>7.164084257924195</v>
      </c>
      <c r="K38" s="7"/>
      <c r="L38" s="7"/>
      <c r="M38" s="7"/>
      <c r="N38" s="7"/>
      <c r="O38" s="7"/>
      <c r="P38" s="7"/>
      <c r="Q38" s="7"/>
      <c r="R38" s="7"/>
      <c r="S38" s="7"/>
      <c r="T38" s="7"/>
      <c r="U38" s="7"/>
      <c r="V38" s="7"/>
      <c r="W38" s="7"/>
      <c r="X38" s="7"/>
      <c r="Y38" s="7"/>
      <c r="Z38" s="7"/>
      <c r="AA38" s="7"/>
    </row>
    <row r="39" spans="1:27" ht="12" customHeight="1">
      <c r="A39" s="14">
        <v>2002</v>
      </c>
      <c r="B39" s="15">
        <f>SUM('Total wheat flour'!B39,'Rye flour'!B39,Rice!B39,'Total Corn Products'!B39,'Oat products'!B39,'Barley products'!B39)</f>
        <v>191.35115315653718</v>
      </c>
      <c r="C39" s="15">
        <f>SUM('Total wheat flour'!C39,'Rye flour'!D39,Rice!D39,'Total Corn Products'!C39,'Oat products'!D39,'Barley products'!D39)</f>
        <v>191.35115315653718</v>
      </c>
      <c r="D39" s="15">
        <f>SUM('Total wheat flour'!D39,'Rye flour'!F39,Rice!F39,'Total Corn Products'!D39,'Oat products'!F39,'Barley products'!F39)</f>
        <v>168.3890147777527</v>
      </c>
      <c r="E39" s="15">
        <f t="shared" si="0"/>
        <v>31.008488696431087</v>
      </c>
      <c r="F39" s="15">
        <f>SUM('Total wheat flour'!G39,'Rye flour'!K39,Rice!K39,'Total Corn Products'!G39,'Oat products'!K39,'Barley products'!K39)</f>
        <v>132.0160524595018</v>
      </c>
      <c r="G39" s="15">
        <f>SUM('Total wheat flour'!H39,'Rye flour'!L39,Rice!L39,'Total Corn Products'!H39,'Oat products'!L39,'Barley products'!L39)</f>
        <v>5.7870050393206265</v>
      </c>
      <c r="H39" s="15">
        <f>SUM('Total wheat flour'!I39,'Rye flour'!M39,Rice!M39,'Total Corn Products'!I39,'Oat products'!M39,'Barley products'!M39)</f>
        <v>164.05869936222007</v>
      </c>
      <c r="I39" s="15">
        <f>SUM('Total wheat flour'!J39,'Rye flour'!P39,Rice!P39,'Total Corn Products'!J39,'Oat products'!P39,'Barley products'!P39)</f>
        <v>572.6509782658518</v>
      </c>
      <c r="J39" s="17">
        <f>SUM('Total wheat flour'!K39,'Rye flour'!Q39,Rice!Q39,'Total Corn Products'!K39,'Oat products'!Q39,'Barley products'!Q39)</f>
        <v>7.034252865541678</v>
      </c>
      <c r="K39" s="7"/>
      <c r="L39" s="7"/>
      <c r="M39" s="7"/>
      <c r="N39" s="7"/>
      <c r="O39" s="7"/>
      <c r="P39" s="7"/>
      <c r="Q39" s="7"/>
      <c r="R39" s="7"/>
      <c r="S39" s="7"/>
      <c r="T39" s="7"/>
      <c r="U39" s="7"/>
      <c r="V39" s="7"/>
      <c r="W39" s="7"/>
      <c r="X39" s="7"/>
      <c r="Y39" s="7"/>
      <c r="Z39" s="7"/>
      <c r="AA39" s="7"/>
    </row>
    <row r="40" spans="1:27" ht="12" customHeight="1">
      <c r="A40" s="14">
        <v>2003</v>
      </c>
      <c r="B40" s="15">
        <f>SUM('Total wheat flour'!B40,'Rye flour'!B40,Rice!B40,'Total Corn Products'!B40,'Oat products'!B40,'Barley products'!B40)</f>
        <v>192.37490769214978</v>
      </c>
      <c r="C40" s="15">
        <f>SUM('Total wheat flour'!C40,'Rye flour'!D40,Rice!D40,'Total Corn Products'!C40,'Oat products'!D40,'Barley products'!D40)</f>
        <v>192.37490769214978</v>
      </c>
      <c r="D40" s="15">
        <f>SUM('Total wheat flour'!D40,'Rye flour'!F40,Rice!F40,'Total Corn Products'!D40,'Oat products'!F40,'Barley products'!F40)</f>
        <v>169.28991876909183</v>
      </c>
      <c r="E40" s="15">
        <f t="shared" si="0"/>
        <v>31.027457517048404</v>
      </c>
      <c r="F40" s="15">
        <f>SUM('Total wheat flour'!G40,'Rye flour'!K40,Rice!K40,'Total Corn Products'!G40,'Oat products'!K40,'Barley products'!K40)</f>
        <v>132.68586493450692</v>
      </c>
      <c r="G40" s="15">
        <f>SUM('Total wheat flour'!H40,'Rye flour'!L40,Rice!L40,'Total Corn Products'!H40,'Oat products'!L40,'Barley products'!L40)</f>
        <v>5.816366682060577</v>
      </c>
      <c r="H40" s="15">
        <f>SUM('Total wheat flour'!I40,'Rye flour'!M40,Rice!M40,'Total Corn Products'!I40,'Oat products'!M40,'Barley products'!M40)</f>
        <v>164.8910872530763</v>
      </c>
      <c r="I40" s="15">
        <f>SUM('Total wheat flour'!J40,'Rye flour'!P40,Rice!P40,'Total Corn Products'!J40,'Oat products'!P40,'Barley products'!P40)</f>
        <v>575.4394665524737</v>
      </c>
      <c r="J40" s="17">
        <f>SUM('Total wheat flour'!K40,'Rye flour'!Q40,Rice!Q40,'Total Corn Products'!K40,'Oat products'!Q40,'Barley products'!Q40)</f>
        <v>7.078231426264492</v>
      </c>
      <c r="K40" s="9"/>
      <c r="L40" s="9"/>
      <c r="M40" s="7"/>
      <c r="N40" s="7"/>
      <c r="O40" s="7"/>
      <c r="P40" s="7"/>
      <c r="Q40" s="7"/>
      <c r="R40" s="7"/>
      <c r="S40" s="7"/>
      <c r="T40" s="7"/>
      <c r="U40" s="7"/>
      <c r="V40" s="7"/>
      <c r="W40" s="7"/>
      <c r="X40" s="7"/>
      <c r="Y40" s="7"/>
      <c r="Z40" s="7"/>
      <c r="AA40" s="7"/>
    </row>
    <row r="41" spans="1:27" ht="12" customHeight="1">
      <c r="A41" s="14">
        <v>2004</v>
      </c>
      <c r="B41" s="15">
        <f>SUM('Total wheat flour'!B41,'Rye flour'!B41,Rice!B41,'Total Corn Products'!B41,'Oat products'!B41,'Barley products'!B41)</f>
        <v>190.73907282166377</v>
      </c>
      <c r="C41" s="15">
        <f>SUM('Total wheat flour'!C41,'Rye flour'!D41,Rice!D41,'Total Corn Products'!C41,'Oat products'!D41,'Barley products'!D41)</f>
        <v>190.73907282166377</v>
      </c>
      <c r="D41" s="15">
        <f>SUM('Total wheat flour'!D41,'Rye flour'!F41,Rice!F41,'Total Corn Products'!D41,'Oat products'!F41,'Barley products'!F41)</f>
        <v>167.8503840830641</v>
      </c>
      <c r="E41" s="15">
        <f t="shared" si="0"/>
        <v>31.03690400882961</v>
      </c>
      <c r="F41" s="15">
        <f>SUM('Total wheat flour'!G41,'Rye flour'!K41,Rice!K41,'Total Corn Products'!G41,'Oat products'!K41,'Barley products'!K41)</f>
        <v>131.5395698826724</v>
      </c>
      <c r="G41" s="15">
        <f>SUM('Total wheat flour'!H41,'Rye flour'!L41,Rice!L41,'Total Corn Products'!H41,'Oat products'!L41,'Barley products'!L41)</f>
        <v>5.766118131843174</v>
      </c>
      <c r="H41" s="15">
        <f>SUM('Total wheat flour'!I41,'Rye flour'!M41,Rice!M41,'Total Corn Products'!I41,'Oat products'!M41,'Barley products'!M41)</f>
        <v>163.4665659786881</v>
      </c>
      <c r="I41" s="15">
        <f>SUM('Total wheat flour'!J41,'Rye flour'!P41,Rice!P41,'Total Corn Products'!J41,'Oat products'!P41,'Barley products'!P41)</f>
        <v>570.4258102288958</v>
      </c>
      <c r="J41" s="17">
        <f>SUM('Total wheat flour'!K41,'Rye flour'!Q41,Rice!Q41,'Total Corn Products'!K41,'Oat products'!Q41,'Barley products'!Q41)</f>
        <v>7.031262704272048</v>
      </c>
      <c r="K41" s="9"/>
      <c r="L41" s="9"/>
      <c r="M41" s="7"/>
      <c r="N41" s="7"/>
      <c r="O41" s="7"/>
      <c r="P41" s="7"/>
      <c r="Q41" s="7"/>
      <c r="R41" s="7"/>
      <c r="S41" s="7"/>
      <c r="T41" s="7"/>
      <c r="U41" s="7"/>
      <c r="V41" s="7"/>
      <c r="W41" s="7"/>
      <c r="X41" s="7"/>
      <c r="Y41" s="7"/>
      <c r="Z41" s="7"/>
      <c r="AA41" s="7"/>
    </row>
    <row r="42" spans="1:27" ht="12" customHeight="1">
      <c r="A42" s="14">
        <v>2005</v>
      </c>
      <c r="B42" s="15">
        <f>SUM('Total wheat flour'!B42,'Rye flour'!B42,Rice!B42,'Total Corn Products'!B42,'Oat products'!B42,'Barley products'!B42)</f>
        <v>190.93278587461072</v>
      </c>
      <c r="C42" s="15">
        <f>SUM('Total wheat flour'!C42,'Rye flour'!D42,Rice!D42,'Total Corn Products'!C42,'Oat products'!D42,'Barley products'!D42)</f>
        <v>190.93278587461072</v>
      </c>
      <c r="D42" s="15">
        <f>SUM('Total wheat flour'!D42,'Rye flour'!F42,Rice!F42,'Total Corn Products'!D42,'Oat products'!F42,'Barley products'!F42)</f>
        <v>168.02085156965745</v>
      </c>
      <c r="E42" s="15">
        <f t="shared" si="0"/>
        <v>31.034004828007454</v>
      </c>
      <c r="F42" s="15">
        <f>SUM('Total wheat flour'!G42,'Rye flour'!K42,Rice!K42,'Total Corn Products'!G42,'Oat products'!K42,'Barley products'!K42)</f>
        <v>131.6786958880349</v>
      </c>
      <c r="G42" s="15">
        <f>SUM('Total wheat flour'!H42,'Rye flour'!L42,Rice!L42,'Total Corn Products'!H42,'Oat products'!L42,'Barley products'!L42)</f>
        <v>5.772216806050844</v>
      </c>
      <c r="H42" s="15">
        <f>SUM('Total wheat flour'!I42,'Rye flour'!M42,Rice!M42,'Total Corn Products'!I42,'Oat products'!M42,'Barley products'!M42)</f>
        <v>163.63946034313838</v>
      </c>
      <c r="I42" s="15">
        <f>SUM('Total wheat flour'!J42,'Rye flour'!P42,Rice!P42,'Total Corn Products'!J42,'Oat products'!P42,'Barley products'!P42)</f>
        <v>571.4198932590671</v>
      </c>
      <c r="J42" s="17">
        <f>SUM('Total wheat flour'!K42,'Rye flour'!Q42,Rice!Q42,'Total Corn Products'!K42,'Oat products'!Q42,'Barley products'!Q42)</f>
        <v>7.036156409348153</v>
      </c>
      <c r="K42" s="7"/>
      <c r="L42" s="7"/>
      <c r="M42" s="7"/>
      <c r="N42" s="7"/>
      <c r="O42" s="7"/>
      <c r="P42" s="7"/>
      <c r="Q42" s="7"/>
      <c r="R42" s="7"/>
      <c r="S42" s="7"/>
      <c r="T42" s="7"/>
      <c r="U42" s="7"/>
      <c r="V42" s="7"/>
      <c r="W42" s="7"/>
      <c r="X42" s="7"/>
      <c r="Y42" s="7"/>
      <c r="Z42" s="7"/>
      <c r="AA42" s="7"/>
    </row>
    <row r="43" spans="1:27" ht="12" customHeight="1">
      <c r="A43" s="10">
        <v>2006</v>
      </c>
      <c r="B43" s="11">
        <f>SUM('Total wheat flour'!B43,'Rye flour'!B43,Rice!B43,'Total Corn Products'!B43,'Oat products'!B43,'Barley products'!B43)</f>
        <v>193.86337231752188</v>
      </c>
      <c r="C43" s="11">
        <f>SUM('Total wheat flour'!C43,'Rye flour'!D43,Rice!D43,'Total Corn Products'!C43,'Oat products'!D43,'Barley products'!D43)</f>
        <v>193.86337231752188</v>
      </c>
      <c r="D43" s="11">
        <f>SUM('Total wheat flour'!D43,'Rye flour'!F43,Rice!F43,'Total Corn Products'!D43,'Oat products'!F43,'Barley products'!F43)</f>
        <v>170.59976763941924</v>
      </c>
      <c r="E43" s="11">
        <f t="shared" si="0"/>
        <v>31.070228499601612</v>
      </c>
      <c r="F43" s="11">
        <f>SUM('Total wheat flour'!G43,'Rye flour'!K43,Rice!K43,'Total Corn Products'!G43,'Oat products'!K43,'Barley products'!K43)</f>
        <v>133.6295795614344</v>
      </c>
      <c r="G43" s="11">
        <f>SUM('Total wheat flour'!H43,'Rye flour'!L43,Rice!L43,'Total Corn Products'!H43,'Oat products'!L43,'Barley products'!L43)</f>
        <v>5.857734994473837</v>
      </c>
      <c r="H43" s="11">
        <f>SUM('Total wheat flour'!I43,'Rye flour'!M43,Rice!M43,'Total Corn Products'!I43,'Oat products'!M43,'Barley products'!M43)</f>
        <v>166.06385822583604</v>
      </c>
      <c r="I43" s="11">
        <f>SUM('Total wheat flour'!J43,'Rye flour'!P43,Rice!P43,'Total Corn Products'!J43,'Oat products'!P43,'Barley products'!P43)</f>
        <v>580.1624242122783</v>
      </c>
      <c r="J43" s="13">
        <f>SUM('Total wheat flour'!K43,'Rye flour'!Q43,Rice!Q43,'Total Corn Products'!K43,'Oat products'!Q43,'Barley products'!Q43)</f>
        <v>7.133778256403804</v>
      </c>
      <c r="K43" s="7"/>
      <c r="L43" s="7"/>
      <c r="M43" s="7"/>
      <c r="N43" s="7"/>
      <c r="O43" s="7"/>
      <c r="P43" s="7"/>
      <c r="Q43" s="7"/>
      <c r="R43" s="7"/>
      <c r="S43" s="7"/>
      <c r="T43" s="7"/>
      <c r="U43" s="7"/>
      <c r="V43" s="7"/>
      <c r="W43" s="7"/>
      <c r="X43" s="7"/>
      <c r="Y43" s="7"/>
      <c r="Z43" s="7"/>
      <c r="AA43" s="7"/>
    </row>
    <row r="44" spans="1:27" ht="12" customHeight="1">
      <c r="A44" s="10">
        <v>2007</v>
      </c>
      <c r="B44" s="11">
        <f>SUM('Total wheat flour'!B44,'Rye flour'!B44,Rice!B44,'Total Corn Products'!B44,'Oat products'!B44,'Barley products'!B44)</f>
        <v>196.86505278057896</v>
      </c>
      <c r="C44" s="11">
        <f>SUM('Total wheat flour'!C44,'Rye flour'!D44,Rice!D44,'Total Corn Products'!C44,'Oat products'!D44,'Barley products'!D44)</f>
        <v>196.86505278057896</v>
      </c>
      <c r="D44" s="11">
        <f>SUM('Total wheat flour'!D44,'Rye flour'!F44,Rice!F44,'Total Corn Products'!D44,'Oat products'!F44,'Barley products'!F44)</f>
        <v>173.2412464469095</v>
      </c>
      <c r="E44" s="11">
        <f t="shared" si="0"/>
        <v>31.050227650377607</v>
      </c>
      <c r="F44" s="11">
        <f>SUM('Total wheat flour'!G44,'Rye flour'!K44,Rice!K44,'Total Corn Products'!G44,'Oat products'!K44,'Barley products'!K44)</f>
        <v>135.73800572817316</v>
      </c>
      <c r="G44" s="11">
        <f>SUM('Total wheat flour'!H44,'Rye flour'!L44,Rice!L44,'Total Corn Products'!H44,'Oat products'!L44,'Barley products'!L44)</f>
        <v>5.95015915520759</v>
      </c>
      <c r="H44" s="11">
        <f>SUM('Total wheat flour'!I44,'Rye flour'!M44,Rice!M44,'Total Corn Products'!I44,'Oat products'!M44,'Barley products'!M44)</f>
        <v>168.68403697055757</v>
      </c>
      <c r="I44" s="11">
        <f>SUM('Total wheat flour'!J44,'Rye flour'!P44,Rice!P44,'Total Corn Products'!J44,'Oat products'!P44,'Barley products'!P44)</f>
        <v>589.2784399767573</v>
      </c>
      <c r="J44" s="13">
        <f>SUM('Total wheat flour'!K44,'Rye flour'!Q44,Rice!Q44,'Total Corn Products'!K44,'Oat products'!Q44,'Barley products'!Q44)</f>
        <v>7.246288867242432</v>
      </c>
      <c r="K44" s="7"/>
      <c r="L44" s="7"/>
      <c r="M44" s="7"/>
      <c r="N44" s="7"/>
      <c r="O44" s="7"/>
      <c r="P44" s="7"/>
      <c r="Q44" s="7"/>
      <c r="R44" s="7"/>
      <c r="S44" s="7"/>
      <c r="T44" s="7"/>
      <c r="U44" s="7"/>
      <c r="V44" s="7"/>
      <c r="W44" s="7"/>
      <c r="X44" s="7"/>
      <c r="Y44" s="7"/>
      <c r="Z44" s="7"/>
      <c r="AA44" s="7"/>
    </row>
    <row r="45" spans="1:27" ht="12" customHeight="1">
      <c r="A45" s="10">
        <v>2008</v>
      </c>
      <c r="B45" s="11">
        <f>SUM('Total wheat flour'!B45,'Rye flour'!B45,Rice!B45,'Total Corn Products'!B45,'Oat products'!B45,'Barley products'!B45)</f>
        <v>195.9459872898841</v>
      </c>
      <c r="C45" s="11">
        <f>SUM('Total wheat flour'!C45,'Rye flour'!D45,Rice!D45,'Total Corn Products'!C45,'Oat products'!D45,'Barley products'!D45)</f>
        <v>195.9459872898841</v>
      </c>
      <c r="D45" s="11">
        <f>SUM('Total wheat flour'!D45,'Rye flour'!F45,Rice!F45,'Total Corn Products'!D45,'Oat products'!F45,'Barley products'!F45)</f>
        <v>172.432468815098</v>
      </c>
      <c r="E45" s="11">
        <f t="shared" si="0"/>
        <v>31.066239099963468</v>
      </c>
      <c r="F45" s="11">
        <f>SUM('Total wheat flour'!G45,'Rye flour'!K45,Rice!K45,'Total Corn Products'!G45,'Oat products'!K45,'Barley products'!K45)</f>
        <v>135.07293837162467</v>
      </c>
      <c r="G45" s="11">
        <f>SUM('Total wheat flour'!H45,'Rye flour'!L45,Rice!L45,'Total Corn Products'!H45,'Oat products'!L45,'Barley products'!L45)</f>
        <v>5.921005517660259</v>
      </c>
      <c r="H45" s="11">
        <f>SUM('Total wheat flour'!I45,'Rye flour'!M45,Rice!M45,'Total Corn Products'!I45,'Oat products'!M45,'Barley products'!M45)</f>
        <v>167.8575459229095</v>
      </c>
      <c r="I45" s="11">
        <f>SUM('Total wheat flour'!J45,'Rye flour'!P45,Rice!P45,'Total Corn Products'!J45,'Oat products'!P45,'Barley products'!P45)</f>
        <v>586.3589060740475</v>
      </c>
      <c r="J45" s="13">
        <f>SUM('Total wheat flour'!K45,'Rye flour'!Q45,Rice!Q45,'Total Corn Products'!K45,'Oat products'!Q45,'Barley products'!Q45)</f>
        <v>7.222261203030404</v>
      </c>
      <c r="K45" s="7"/>
      <c r="L45" s="7"/>
      <c r="M45" s="7"/>
      <c r="N45" s="7"/>
      <c r="O45" s="7"/>
      <c r="P45" s="7"/>
      <c r="Q45" s="7"/>
      <c r="R45" s="7"/>
      <c r="S45" s="7"/>
      <c r="T45" s="7"/>
      <c r="U45" s="7"/>
      <c r="V45" s="7"/>
      <c r="W45" s="7"/>
      <c r="X45" s="7"/>
      <c r="Y45" s="7"/>
      <c r="Z45" s="7"/>
      <c r="AA45" s="7"/>
    </row>
    <row r="46" spans="1:27" ht="12" customHeight="1">
      <c r="A46" s="10">
        <v>2009</v>
      </c>
      <c r="B46" s="11">
        <f>SUM('Total wheat flour'!B46,'Rye flour'!B46,Rice!B46,'Total Corn Products'!B46,'Oat products'!B46,'Barley products'!B46)</f>
        <v>193.9319245129257</v>
      </c>
      <c r="C46" s="11">
        <f>SUM('Total wheat flour'!C46,'Rye flour'!D46,Rice!D46,'Total Corn Products'!C46,'Oat products'!D46,'Barley products'!D46)</f>
        <v>193.9319245129257</v>
      </c>
      <c r="D46" s="11">
        <f>SUM('Total wheat flour'!D46,'Rye flour'!F46,Rice!F46,'Total Corn Products'!D46,'Oat products'!F46,'Barley products'!F46)</f>
        <v>170.6600935713746</v>
      </c>
      <c r="E46" s="11">
        <f t="shared" si="0"/>
        <v>31.077445380372666</v>
      </c>
      <c r="F46" s="11">
        <f>SUM('Total wheat flour'!G46,'Rye flour'!K46,Rice!K46,'Total Corn Products'!G46,'Oat products'!K46,'Barley products'!K46)</f>
        <v>133.66283659731565</v>
      </c>
      <c r="G46" s="11">
        <f>SUM('Total wheat flour'!H46,'Rye flour'!L46,Rice!L46,'Total Corn Products'!H46,'Oat products'!L46,'Barley products'!L46)</f>
        <v>5.859192837142604</v>
      </c>
      <c r="H46" s="11">
        <f>SUM('Total wheat flour'!I46,'Rye flour'!M46,Rice!M46,'Total Corn Products'!I46,'Oat products'!M46,'Barley products'!M46)</f>
        <v>166.10518733657426</v>
      </c>
      <c r="I46" s="11">
        <f>SUM('Total wheat flour'!J46,'Rye flour'!P46,Rice!P46,'Total Corn Products'!J46,'Oat products'!P46,'Barley products'!P46)</f>
        <v>580.3945395181255</v>
      </c>
      <c r="J46" s="13">
        <f>SUM('Total wheat flour'!K46,'Rye flour'!Q46,Rice!Q46,'Total Corn Products'!K46,'Oat products'!Q46,'Barley products'!Q46)</f>
        <v>7.148690639744973</v>
      </c>
      <c r="K46" s="7"/>
      <c r="L46" s="7"/>
      <c r="M46" s="7"/>
      <c r="N46" s="7"/>
      <c r="O46" s="7"/>
      <c r="P46" s="7"/>
      <c r="Q46" s="7"/>
      <c r="R46" s="7"/>
      <c r="S46" s="7"/>
      <c r="T46" s="7"/>
      <c r="U46" s="7"/>
      <c r="V46" s="7"/>
      <c r="W46" s="7"/>
      <c r="X46" s="7"/>
      <c r="Y46" s="7"/>
      <c r="Z46" s="7"/>
      <c r="AA46" s="7"/>
    </row>
    <row r="47" spans="1:10" ht="12" customHeight="1">
      <c r="A47" s="10">
        <v>2010</v>
      </c>
      <c r="B47" s="11">
        <f>SUM('Total wheat flour'!B47,'Rye flour'!B47,Rice!B47,'Total Corn Products'!B47,'Oat products'!B47,'Barley products'!B47)</f>
        <v>194.1962759979962</v>
      </c>
      <c r="C47" s="11">
        <f>SUM('Total wheat flour'!C47,'Rye flour'!D47,Rice!D47,'Total Corn Products'!C47,'Oat products'!D47,'Barley products'!D47)</f>
        <v>194.1962759979962</v>
      </c>
      <c r="D47" s="11">
        <f>SUM('Total wheat flour'!D47,'Rye flour'!F47,Rice!F47,'Total Corn Products'!D47,'Oat products'!F47,'Barley products'!F47)</f>
        <v>170.89272287823673</v>
      </c>
      <c r="E47" s="11">
        <f t="shared" si="0"/>
        <v>31.075811207020138</v>
      </c>
      <c r="F47" s="11">
        <f>SUM('Total wheat flour'!G47,'Rye flour'!K47,Rice!K47,'Total Corn Products'!G47,'Oat products'!K47,'Barley products'!K47)</f>
        <v>133.84820789779513</v>
      </c>
      <c r="G47" s="11">
        <f>SUM('Total wheat flour'!H47,'Rye flour'!L47,Rice!L47,'Total Corn Products'!H47,'Oat products'!L47,'Barley products'!L47)</f>
        <v>5.8673187023691025</v>
      </c>
      <c r="H47" s="11">
        <f>SUM('Total wheat flour'!I47,'Rye flour'!M47,Rice!M47,'Total Corn Products'!I47,'Oat products'!M47,'Barley products'!M47)</f>
        <v>166.33555155281286</v>
      </c>
      <c r="I47" s="11">
        <f>SUM('Total wheat flour'!J47,'Rye flour'!P47,Rice!P47,'Total Corn Products'!J47,'Oat products'!P47,'Barley products'!P47)</f>
        <v>581.2614862600122</v>
      </c>
      <c r="J47" s="13">
        <f>SUM('Total wheat flour'!K47,'Rye flour'!Q47,Rice!Q47,'Total Corn Products'!K47,'Oat products'!Q47,'Barley products'!Q47)</f>
        <v>7.157608901026053</v>
      </c>
    </row>
    <row r="48" spans="1:10" ht="12" customHeight="1">
      <c r="A48" s="30">
        <v>2011</v>
      </c>
      <c r="B48" s="31">
        <f>SUM('Total wheat flour'!B48,'Rye flour'!B48,Rice!B48,'Total Corn Products'!B48,'Oat products'!B48,'Barley products'!B48)</f>
        <v>172.53809604152957</v>
      </c>
      <c r="C48" s="31">
        <f>SUM('Total wheat flour'!C48,'Rye flour'!D48,Rice!D48,'Total Corn Products'!C48,'Oat products'!D48,'Barley products'!D48)</f>
        <v>172.53809604152957</v>
      </c>
      <c r="D48" s="31">
        <f>SUM('Total wheat flour'!D48,'Rye flour'!F48,Rice!F48,'Total Corn Products'!D48,'Oat products'!F48,'Barley products'!F48)</f>
        <v>151.833524516546</v>
      </c>
      <c r="E48" s="31">
        <f t="shared" si="0"/>
        <v>29.910726409481825</v>
      </c>
      <c r="F48" s="31">
        <f>SUM('Total wheat flour'!G48,'Rye flour'!K48,Rice!K48,'Total Corn Products'!G48,'Oat products'!K48,'Barley products'!K48)</f>
        <v>120.93069818241867</v>
      </c>
      <c r="G48" s="31">
        <f>SUM('Total wheat flour'!H48,'Rye flour'!L48,Rice!L48,'Total Corn Products'!H48,'Oat products'!L48,'Barley products'!L48)</f>
        <v>5.3010717011471185</v>
      </c>
      <c r="H48" s="31">
        <f>SUM('Total wheat flour'!I48,'Rye flour'!M48,Rice!M48,'Total Corn Products'!I48,'Oat products'!M48,'Barley products'!M48)</f>
        <v>150.28273219167025</v>
      </c>
      <c r="I48" s="31">
        <f>SUM('Total wheat flour'!J48,'Rye flour'!P48,Rice!P48,'Total Corn Products'!J48,'Oat products'!P48,'Barley products'!P48)</f>
        <v>520.1744634933428</v>
      </c>
      <c r="J48" s="33">
        <f>SUM('Total wheat flour'!K48,'Rye flour'!Q48,Rice!Q48,'Total Corn Products'!K48,'Oat products'!Q48,'Barley products'!Q48)</f>
        <v>6.665793273761063</v>
      </c>
    </row>
    <row r="49" spans="1:10" ht="12" customHeight="1">
      <c r="A49" s="30">
        <v>2012</v>
      </c>
      <c r="B49" s="31">
        <f>SUM('Total wheat flour'!B49,'Rye flour'!B49,'Total Corn Products'!B49,'Oat products'!B49,'Barley products'!B49)</f>
        <v>174.07815579540764</v>
      </c>
      <c r="C49" s="31">
        <f>SUM('Total wheat flour'!C49,'Rye flour'!D49,Rice!D49,'Total Corn Products'!C49,'Oat products'!D49,'Barley products'!D49)</f>
        <v>174.07815579540764</v>
      </c>
      <c r="D49" s="31">
        <f>SUM('Total wheat flour'!D49,'Rye flour'!F49,Rice!F49,'Total Corn Products'!D49,'Oat products'!F49,'Barley products'!F49)</f>
        <v>153.18877709995877</v>
      </c>
      <c r="E49" s="31">
        <f aca="true" t="shared" si="1" ref="E49:E54">100-(F49/B49*100)</f>
        <v>29.901322989304262</v>
      </c>
      <c r="F49" s="31">
        <f>SUM('Total wheat flour'!G49,'Rye flour'!K49,Rice!K49,'Total Corn Products'!G49,'Oat products'!K49,'Barley products'!K49)</f>
        <v>122.02648417719851</v>
      </c>
      <c r="G49" s="31">
        <f>SUM('Total wheat flour'!H49,'Rye flour'!L49,Rice!L49,'Total Corn Products'!H49,'Oat products'!L49,'Barley products'!L49)</f>
        <v>5.3491061557128115</v>
      </c>
      <c r="H49" s="31">
        <f>SUM('Total wheat flour'!I49,'Rye flour'!M49,Rice!M49,'Total Corn Products'!I49,'Oat products'!M49,'Barley products'!M49)</f>
        <v>151.64448496138036</v>
      </c>
      <c r="I49" s="31">
        <f>SUM('Total wheat flour'!J49,'Rye flour'!P49,Rice!P49,'Total Corn Products'!J49,'Oat products'!P49,'Barley products'!P49)</f>
        <v>524.7732608191037</v>
      </c>
      <c r="J49" s="33">
        <f>SUM('Total wheat flour'!K49,'Rye flour'!Q49,Rice!Q49,'Total Corn Products'!K49,'Oat products'!Q49,'Barley products'!Q49)</f>
        <v>6.720540268690288</v>
      </c>
    </row>
    <row r="50" spans="1:10" ht="12" customHeight="1">
      <c r="A50" s="14">
        <v>2013</v>
      </c>
      <c r="B50" s="15">
        <f>SUM('Total wheat flour'!B50,'Rye flour'!B50,'Total Corn Products'!B50,'Oat products'!B50,'Barley products'!B50)</f>
        <v>174.69975615088288</v>
      </c>
      <c r="C50" s="15">
        <f>SUM('Total wheat flour'!C50,'Rye flour'!D50,Rice!D50,'Total Corn Products'!C50,'Oat products'!D50,'Barley products'!D50)</f>
        <v>174.69975615088288</v>
      </c>
      <c r="D50" s="15">
        <f>SUM('Total wheat flour'!D50,'Rye flour'!F50,Rice!F50,'Total Corn Products'!D50,'Oat products'!F50,'Barley products'!F50)</f>
        <v>153.73578541277695</v>
      </c>
      <c r="E50" s="15">
        <f t="shared" si="1"/>
        <v>29.896198570694537</v>
      </c>
      <c r="F50" s="15">
        <f>SUM('Total wheat flour'!G50,'Rye flour'!K50,Rice!K50,'Total Corn Products'!G50,'Oat products'!K50,'Barley products'!K50)</f>
        <v>122.4711701494958</v>
      </c>
      <c r="G50" s="15">
        <f>SUM('Total wheat flour'!H50,'Rye flour'!L50,Rice!L50,'Total Corn Products'!H50,'Oat products'!L50,'Barley products'!L50)</f>
        <v>5.368599239429954</v>
      </c>
      <c r="H50" s="15">
        <f>SUM('Total wheat flour'!I50,'Rye flour'!M50,Rice!M50,'Total Corn Products'!I50,'Oat products'!M50,'Barley products'!M50)</f>
        <v>152.19710413821946</v>
      </c>
      <c r="I50" s="15">
        <f>SUM('Total wheat flour'!J50,'Rye flour'!P50,Rice!P50,'Total Corn Products'!J50,'Oat products'!P50,'Barley products'!P50)</f>
        <v>526.6262729628618</v>
      </c>
      <c r="J50" s="17">
        <f>SUM('Total wheat flour'!K50,'Rye flour'!Q50,Rice!Q50,'Total Corn Products'!K50,'Oat products'!Q50,'Barley products'!Q50)</f>
        <v>6.7439278021874</v>
      </c>
    </row>
    <row r="51" spans="1:10" ht="12" customHeight="1">
      <c r="A51" s="14">
        <v>2014</v>
      </c>
      <c r="B51" s="15">
        <f>SUM('Total wheat flour'!B51,'Rye flour'!B51,'Total Corn Products'!B51,'Oat products'!B51,'Barley products'!B51)</f>
        <v>174.58614540046358</v>
      </c>
      <c r="C51" s="15">
        <f>SUM('Total wheat flour'!C51,'Rye flour'!D51,Rice!D51,'Total Corn Products'!C51,'Oat products'!D51,'Barley products'!D51)</f>
        <v>174.58614540046358</v>
      </c>
      <c r="D51" s="15">
        <f>SUM('Total wheat flour'!D51,'Rye flour'!F51,Rice!F51,'Total Corn Products'!D51,'Oat products'!F51,'Barley products'!F51)</f>
        <v>153.6358079524079</v>
      </c>
      <c r="E51" s="15">
        <f t="shared" si="1"/>
        <v>29.90631003671622</v>
      </c>
      <c r="F51" s="15">
        <f>SUM('Total wheat flour'!G51,'Rye flour'!K51,Rice!K51,'Total Corn Products'!G51,'Oat products'!K51,'Barley products'!K51)</f>
        <v>122.37387147584876</v>
      </c>
      <c r="G51" s="15">
        <f>SUM('Total wheat flour'!H51,'Rye flour'!L51,Rice!L51,'Total Corn Products'!H51,'Oat products'!L51,'Barley products'!L51)</f>
        <v>5.364334092092</v>
      </c>
      <c r="H51" s="15">
        <f>SUM('Total wheat flour'!I51,'Rye flour'!M51,Rice!M51,'Total Corn Products'!I51,'Oat products'!M51,'Barley products'!M51)</f>
        <v>152.07618934376217</v>
      </c>
      <c r="I51" s="15">
        <f>SUM('Total wheat flour'!J51,'Rye flour'!P51,Rice!P51,'Total Corn Products'!J51,'Oat products'!P51,'Barley products'!P51)</f>
        <v>526.2750561179072</v>
      </c>
      <c r="J51" s="17">
        <f>SUM('Total wheat flour'!K51,'Rye flour'!Q51,Rice!Q51,'Total Corn Products'!K51,'Oat products'!Q51,'Barley products'!Q51)</f>
        <v>6.738988824762803</v>
      </c>
    </row>
    <row r="52" spans="1:10" ht="12" customHeight="1">
      <c r="A52" s="30">
        <v>2015</v>
      </c>
      <c r="B52" s="31">
        <f>SUM('Total wheat flour'!B52,'Rye flour'!B52,'Total Corn Products'!B52,'Oat products'!B52,'Barley products'!B52)</f>
        <v>172.97216755057303</v>
      </c>
      <c r="C52" s="31">
        <f>SUM('Total wheat flour'!C52,'Rye flour'!D52,Rice!D52,'Total Corn Products'!C52,'Oat products'!D52,'Barley products'!D52)</f>
        <v>172.97216755057303</v>
      </c>
      <c r="D52" s="31">
        <f>SUM('Total wheat flour'!D52,'Rye flour'!F52,Rice!F52,'Total Corn Products'!D52,'Oat products'!F52,'Barley products'!F52)</f>
        <v>152.21550744450425</v>
      </c>
      <c r="E52" s="31">
        <f t="shared" si="1"/>
        <v>29.910163785300767</v>
      </c>
      <c r="F52" s="31">
        <f>SUM('Total wheat flour'!G52,'Rye flour'!K52,Rice!K52,'Total Corn Products'!G52,'Oat products'!K52,'Barley products'!K52)</f>
        <v>121.23590893321176</v>
      </c>
      <c r="G52" s="31">
        <f>SUM('Total wheat flour'!H52,'Rye flour'!L52,Rice!L52,'Total Corn Products'!H52,'Oat products'!L52,'Barley products'!L52)</f>
        <v>5.3144508025517485</v>
      </c>
      <c r="H52" s="31">
        <f>SUM('Total wheat flour'!I52,'Rye flour'!M52,Rice!M52,'Total Corn Products'!I52,'Oat products'!M52,'Barley products'!M52)</f>
        <v>150.66202302694077</v>
      </c>
      <c r="I52" s="31">
        <f>SUM('Total wheat flour'!J52,'Rye flour'!P52,Rice!P52,'Total Corn Products'!J52,'Oat products'!P52,'Barley products'!P52)</f>
        <v>521.4444330482179</v>
      </c>
      <c r="J52" s="33">
        <f>SUM('Total wheat flour'!K52,'Rye flour'!Q52,Rice!Q52,'Total Corn Products'!K52,'Oat products'!Q52,'Barley products'!Q52)</f>
        <v>6.679993607722196</v>
      </c>
    </row>
    <row r="53" spans="1:10" ht="12" customHeight="1">
      <c r="A53" s="53">
        <v>2016</v>
      </c>
      <c r="B53" s="54">
        <f>SUM('Total wheat flour'!B53,'Rye flour'!B53,'Total Corn Products'!B53,'Oat products'!B53,'Barley products'!B53)</f>
        <v>171.88095893536143</v>
      </c>
      <c r="C53" s="54">
        <f>SUM('Total wheat flour'!C53,'Rye flour'!D53,Rice!D53,'Total Corn Products'!C53,'Oat products'!D53,'Barley products'!D53)</f>
        <v>171.88095893536143</v>
      </c>
      <c r="D53" s="54">
        <f>SUM('Total wheat flour'!D53,'Rye flour'!F53,Rice!F53,'Total Corn Products'!D53,'Oat products'!F53,'Barley products'!F53)</f>
        <v>151.25524386311804</v>
      </c>
      <c r="E53" s="54">
        <f t="shared" si="1"/>
        <v>29.917227551309665</v>
      </c>
      <c r="F53" s="54">
        <f>SUM('Total wheat flour'!G53,'Rye flour'!K53,Rice!K53,'Total Corn Products'!G53,'Oat products'!K53,'Barley products'!K53)</f>
        <v>120.45894133329624</v>
      </c>
      <c r="G53" s="54">
        <f>SUM('Total wheat flour'!H53,'Rye flour'!L53,Rice!L53,'Total Corn Products'!H53,'Oat products'!L53,'Barley products'!L53)</f>
        <v>5.280391948856821</v>
      </c>
      <c r="H53" s="54">
        <f>SUM('Total wheat flour'!I53,'Rye flour'!M53,Rice!M53,'Total Corn Products'!I53,'Oat products'!M53,'Barley products'!M53)</f>
        <v>149.69647155411644</v>
      </c>
      <c r="I53" s="54">
        <f>SUM('Total wheat flour'!J53,'Rye flour'!P53,Rice!P53,'Total Corn Products'!J53,'Oat products'!P53,'Barley products'!P53)</f>
        <v>518.1356677163654</v>
      </c>
      <c r="J53" s="56">
        <f>SUM('Total wheat flour'!K53,'Rye flour'!Q53,Rice!Q53,'Total Corn Products'!K53,'Oat products'!Q53,'Barley products'!Q53)</f>
        <v>6.642485060211017</v>
      </c>
    </row>
    <row r="54" spans="1:10" ht="12" customHeight="1">
      <c r="A54" s="53">
        <v>2017</v>
      </c>
      <c r="B54" s="54">
        <f>SUM('Total wheat flour'!B54,'Rye flour'!B54,'Total Corn Products'!B54,'Oat products'!B54,'Barley products'!B54)</f>
        <v>172.46245285886656</v>
      </c>
      <c r="C54" s="54">
        <f>SUM('Total wheat flour'!C54,'Rye flour'!D54,Rice!D54,'Total Corn Products'!C54,'Oat products'!D54,'Barley products'!D54)</f>
        <v>172.46245285886656</v>
      </c>
      <c r="D54" s="54">
        <f>SUM('Total wheat flour'!D54,'Rye flour'!F54,Rice!F54,'Total Corn Products'!D54,'Oat products'!F54,'Barley products'!F54)</f>
        <v>151.76695851580257</v>
      </c>
      <c r="E54" s="54">
        <f t="shared" si="1"/>
        <v>29.91935907171029</v>
      </c>
      <c r="F54" s="54">
        <f>SUM('Total wheat flour'!G54,'Rye flour'!K54,Rice!K54,'Total Corn Products'!G54,'Oat products'!K54,'Barley products'!K54)</f>
        <v>120.86279232414319</v>
      </c>
      <c r="G54" s="54">
        <f>SUM('Total wheat flour'!H54,'Rye flour'!L54,Rice!L54,'Total Corn Products'!H54,'Oat products'!L54,'Barley products'!L54)</f>
        <v>5.298095005989839</v>
      </c>
      <c r="H54" s="54">
        <f>SUM('Total wheat flour'!I54,'Rye flour'!M54,Rice!M54,'Total Corn Products'!I54,'Oat products'!M54,'Barley products'!M54)</f>
        <v>150.1983443723089</v>
      </c>
      <c r="I54" s="54">
        <f>SUM('Total wheat flour'!J54,'Rye flour'!P54,Rice!P54,'Total Corn Products'!J54,'Oat products'!P54,'Barley products'!P54)</f>
        <v>523.0520118918449</v>
      </c>
      <c r="J54" s="56">
        <f>SUM('Total wheat flour'!K54,'Rye flour'!Q54,Rice!Q54,'Total Corn Products'!K54,'Oat products'!Q54,'Barley products'!Q54)</f>
        <v>6.599583643059588</v>
      </c>
    </row>
    <row r="55" spans="1:10" ht="12" customHeight="1">
      <c r="A55" s="74">
        <v>2018</v>
      </c>
      <c r="B55" s="75">
        <f>SUM('Total wheat flour'!B55,'Rye flour'!B55,'Total Corn Products'!B55,'Oat products'!B55,'Barley products'!B55)</f>
        <v>173.0608137975315</v>
      </c>
      <c r="C55" s="75">
        <f>SUM('Total wheat flour'!C55,'Rye flour'!D55,Rice!D55,'Total Corn Products'!C55,'Oat products'!D55,'Barley products'!D55)</f>
        <v>173.0608137975315</v>
      </c>
      <c r="D55" s="75">
        <f>SUM('Total wheat flour'!D55,'Rye flour'!F55,Rice!F55,'Total Corn Products'!D55,'Oat products'!F55,'Barley products'!F55)</f>
        <v>152.2935161418277</v>
      </c>
      <c r="E55" s="75">
        <f>100-(F55/B55*100)</f>
        <v>29.918621124716154</v>
      </c>
      <c r="F55" s="75">
        <f>SUM('Total wheat flour'!G55,'Rye flour'!K55,Rice!K55,'Total Corn Products'!G55,'Oat products'!K55,'Barley products'!K55)</f>
        <v>121.28340460209755</v>
      </c>
      <c r="G55" s="75">
        <f>SUM('Total wheat flour'!H55,'Rye flour'!L55,Rice!L55,'Total Corn Products'!H55,'Oat products'!L55,'Barley products'!L55)</f>
        <v>5.316532804475509</v>
      </c>
      <c r="H55" s="75">
        <f>SUM('Total wheat flour'!I55,'Rye flour'!M55,Rice!M55,'Total Corn Products'!I55,'Oat products'!M55,'Barley products'!M55)</f>
        <v>150.72104674047844</v>
      </c>
      <c r="I55" s="75">
        <f>SUM('Total wheat flour'!J55,'Rye flour'!P55,Rice!P55,'Total Corn Products'!J55,'Oat products'!P55,'Barley products'!P55)</f>
        <v>524.9314910367256</v>
      </c>
      <c r="J55" s="77">
        <f>SUM('Total wheat flour'!K55,'Rye flour'!Q55,Rice!Q55,'Total Corn Products'!K55,'Oat products'!Q55,'Barley products'!Q55)</f>
        <v>6.624101210185398</v>
      </c>
    </row>
    <row r="56" spans="1:10" ht="12" customHeight="1" thickBot="1">
      <c r="A56" s="57">
        <v>2019</v>
      </c>
      <c r="B56" s="58">
        <f>SUM('Total wheat flour'!B56,'Rye flour'!B56,'Total Corn Products'!B56,'Oat products'!B56,'Barley products'!B56)</f>
        <v>173.66965159802194</v>
      </c>
      <c r="C56" s="58">
        <f>SUM('Total wheat flour'!C56,'Rye flour'!D56,Rice!D56,'Total Corn Products'!C56,'Oat products'!D56,'Barley products'!D56)</f>
        <v>173.66965159802194</v>
      </c>
      <c r="D56" s="58">
        <f>SUM('Total wheat flour'!D56,'Rye flour'!F56,Rice!F56,'Total Corn Products'!D56,'Oat products'!F56,'Barley products'!F56)</f>
        <v>152.8292934062593</v>
      </c>
      <c r="E56" s="58">
        <f>100-(F56/B56*100)</f>
        <v>29.918762252394615</v>
      </c>
      <c r="F56" s="58">
        <f>SUM('Total wheat flour'!G56,'Rye flour'!K56,Rice!K56,'Total Corn Products'!G56,'Oat products'!K56,'Barley products'!K56)</f>
        <v>121.7098414318477</v>
      </c>
      <c r="G56" s="58">
        <f>SUM('Total wheat flour'!H56,'Rye flour'!L56,Rice!L56,'Total Corn Products'!H56,'Oat products'!L56,'Barley products'!L56)</f>
        <v>5.335225925779627</v>
      </c>
      <c r="H56" s="58">
        <f>SUM('Total wheat flour'!I56,'Rye flour'!M56,Rice!M56,'Total Corn Products'!I56,'Oat products'!M56,'Barley products'!M56)</f>
        <v>151.2509873828895</v>
      </c>
      <c r="I56" s="58">
        <f>SUM('Total wheat flour'!J56,'Rye flour'!P56,Rice!P56,'Total Corn Products'!J56,'Oat products'!P56,'Barley products'!P56)</f>
        <v>527.0672286358958</v>
      </c>
      <c r="J56" s="60">
        <f>SUM('Total wheat flour'!K56,'Rye flour'!Q56,Rice!Q56,'Total Corn Products'!K56,'Oat products'!Q56,'Barley products'!Q56)</f>
        <v>6.664700685845989</v>
      </c>
    </row>
    <row r="57" spans="1:10" s="8" customFormat="1" ht="12" customHeight="1" thickTop="1">
      <c r="A57" s="164" t="s">
        <v>65</v>
      </c>
      <c r="B57" s="165"/>
      <c r="C57" s="165"/>
      <c r="D57" s="165"/>
      <c r="E57" s="165"/>
      <c r="F57" s="165"/>
      <c r="G57" s="165"/>
      <c r="H57" s="165"/>
      <c r="I57" s="165"/>
      <c r="J57" s="166"/>
    </row>
    <row r="58" spans="1:10" s="8" customFormat="1" ht="12" customHeight="1">
      <c r="A58" s="167"/>
      <c r="B58" s="168"/>
      <c r="C58" s="168"/>
      <c r="D58" s="168"/>
      <c r="E58" s="168"/>
      <c r="F58" s="168"/>
      <c r="G58" s="168"/>
      <c r="H58" s="168"/>
      <c r="I58" s="168"/>
      <c r="J58" s="169"/>
    </row>
    <row r="59" spans="1:10" s="8" customFormat="1" ht="12" customHeight="1">
      <c r="A59" s="167"/>
      <c r="B59" s="168"/>
      <c r="C59" s="168"/>
      <c r="D59" s="168"/>
      <c r="E59" s="168"/>
      <c r="F59" s="168"/>
      <c r="G59" s="168"/>
      <c r="H59" s="168"/>
      <c r="I59" s="168"/>
      <c r="J59" s="169"/>
    </row>
    <row r="60" spans="1:10" s="8" customFormat="1" ht="12" customHeight="1">
      <c r="A60" s="167"/>
      <c r="B60" s="168"/>
      <c r="C60" s="168"/>
      <c r="D60" s="168"/>
      <c r="E60" s="168"/>
      <c r="F60" s="168"/>
      <c r="G60" s="168"/>
      <c r="H60" s="168"/>
      <c r="I60" s="168"/>
      <c r="J60" s="169"/>
    </row>
    <row r="61" spans="1:16" ht="12" customHeight="1">
      <c r="A61" s="161" t="s">
        <v>66</v>
      </c>
      <c r="B61" s="162"/>
      <c r="C61" s="162"/>
      <c r="D61" s="162"/>
      <c r="E61" s="162"/>
      <c r="F61" s="162"/>
      <c r="G61" s="162"/>
      <c r="H61" s="162"/>
      <c r="I61" s="162"/>
      <c r="J61" s="163"/>
      <c r="K61" s="8"/>
      <c r="L61" s="8"/>
      <c r="M61" s="8"/>
      <c r="N61" s="8"/>
      <c r="O61" s="8"/>
      <c r="P61" s="8"/>
    </row>
    <row r="62" spans="1:16" ht="12" customHeight="1">
      <c r="A62" s="161"/>
      <c r="B62" s="162"/>
      <c r="C62" s="162"/>
      <c r="D62" s="162"/>
      <c r="E62" s="162"/>
      <c r="F62" s="162"/>
      <c r="G62" s="162"/>
      <c r="H62" s="162"/>
      <c r="I62" s="162"/>
      <c r="J62" s="163"/>
      <c r="K62" s="8"/>
      <c r="L62" s="8"/>
      <c r="M62" s="8"/>
      <c r="N62" s="8"/>
      <c r="O62" s="8"/>
      <c r="P62" s="8"/>
    </row>
    <row r="63" spans="1:16" ht="12" customHeight="1">
      <c r="A63" s="161"/>
      <c r="B63" s="162"/>
      <c r="C63" s="162"/>
      <c r="D63" s="162"/>
      <c r="E63" s="162"/>
      <c r="F63" s="162"/>
      <c r="G63" s="162"/>
      <c r="H63" s="162"/>
      <c r="I63" s="162"/>
      <c r="J63" s="163"/>
      <c r="K63" s="8"/>
      <c r="L63" s="8"/>
      <c r="M63" s="8"/>
      <c r="N63" s="8"/>
      <c r="O63" s="8"/>
      <c r="P63" s="8"/>
    </row>
    <row r="64" spans="1:16" ht="12" customHeight="1">
      <c r="A64" s="173"/>
      <c r="B64" s="174"/>
      <c r="C64" s="174"/>
      <c r="D64" s="174"/>
      <c r="E64" s="174"/>
      <c r="F64" s="174"/>
      <c r="G64" s="174"/>
      <c r="H64" s="174"/>
      <c r="I64" s="174"/>
      <c r="J64" s="175"/>
      <c r="K64" s="8"/>
      <c r="L64" s="8"/>
      <c r="M64" s="8"/>
      <c r="N64" s="8"/>
      <c r="O64" s="8"/>
      <c r="P64" s="8"/>
    </row>
    <row r="65" spans="1:16" ht="12" customHeight="1">
      <c r="A65" s="170" t="s">
        <v>67</v>
      </c>
      <c r="B65" s="171"/>
      <c r="C65" s="171"/>
      <c r="D65" s="171"/>
      <c r="E65" s="171"/>
      <c r="F65" s="171"/>
      <c r="G65" s="171"/>
      <c r="H65" s="171"/>
      <c r="I65" s="171"/>
      <c r="J65" s="172"/>
      <c r="K65" s="52"/>
      <c r="L65" s="52"/>
      <c r="M65" s="52"/>
      <c r="N65" s="52"/>
      <c r="O65" s="52"/>
      <c r="P65" s="52"/>
    </row>
    <row r="66" spans="1:16" ht="12" customHeight="1">
      <c r="A66" s="170"/>
      <c r="B66" s="171"/>
      <c r="C66" s="171"/>
      <c r="D66" s="171"/>
      <c r="E66" s="171"/>
      <c r="F66" s="171"/>
      <c r="G66" s="171"/>
      <c r="H66" s="171"/>
      <c r="I66" s="171"/>
      <c r="J66" s="172"/>
      <c r="K66" s="52"/>
      <c r="L66" s="52"/>
      <c r="M66" s="52"/>
      <c r="N66" s="52"/>
      <c r="O66" s="52"/>
      <c r="P66" s="52"/>
    </row>
    <row r="67" spans="1:16" ht="12" customHeight="1">
      <c r="A67" s="170"/>
      <c r="B67" s="171"/>
      <c r="C67" s="171"/>
      <c r="D67" s="171"/>
      <c r="E67" s="171"/>
      <c r="F67" s="171"/>
      <c r="G67" s="171"/>
      <c r="H67" s="171"/>
      <c r="I67" s="171"/>
      <c r="J67" s="172"/>
      <c r="K67" s="52"/>
      <c r="L67" s="52"/>
      <c r="M67" s="52"/>
      <c r="N67" s="52"/>
      <c r="O67" s="52"/>
      <c r="P67" s="52"/>
    </row>
  </sheetData>
  <sheetProtection/>
  <mergeCells count="13">
    <mergeCell ref="A65:J67"/>
    <mergeCell ref="I2:I5"/>
    <mergeCell ref="A64:J64"/>
    <mergeCell ref="A1:J1"/>
    <mergeCell ref="A61:J63"/>
    <mergeCell ref="A57:J60"/>
    <mergeCell ref="J2:J5"/>
    <mergeCell ref="F2:H5"/>
    <mergeCell ref="D2:D5"/>
    <mergeCell ref="A2:A5"/>
    <mergeCell ref="C2:C5"/>
    <mergeCell ref="E2:E5"/>
    <mergeCell ref="B2:B5"/>
  </mergeCells>
  <printOptions horizontalCentered="1"/>
  <pageMargins left="0.5" right="0.5" top="0.61" bottom="0.56" header="0.5" footer="0.5"/>
  <pageSetup fitToHeight="1"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sheetPr>
    <pageSetUpPr fitToPage="1"/>
  </sheetPr>
  <dimension ref="A1:V64"/>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45</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29" t="s">
        <v>34</v>
      </c>
      <c r="C6" s="29" t="s">
        <v>35</v>
      </c>
      <c r="D6" s="29" t="s">
        <v>34</v>
      </c>
      <c r="E6" s="29" t="s">
        <v>35</v>
      </c>
      <c r="F6" s="29" t="s">
        <v>34</v>
      </c>
      <c r="G6" s="29" t="s">
        <v>35</v>
      </c>
      <c r="H6" s="51" t="s">
        <v>34</v>
      </c>
      <c r="I6" s="29" t="s">
        <v>35</v>
      </c>
      <c r="J6" s="29" t="s">
        <v>35</v>
      </c>
      <c r="K6" s="29" t="s">
        <v>34</v>
      </c>
      <c r="L6" s="29" t="s">
        <v>36</v>
      </c>
      <c r="M6" s="29" t="s">
        <v>37</v>
      </c>
      <c r="N6" s="29" t="s">
        <v>38</v>
      </c>
      <c r="O6" s="29" t="s">
        <v>39</v>
      </c>
      <c r="P6" s="29" t="s">
        <v>38</v>
      </c>
      <c r="Q6" s="29" t="s">
        <v>40</v>
      </c>
      <c r="R6" s="27"/>
      <c r="S6" s="27"/>
      <c r="T6" s="27"/>
      <c r="U6" s="27"/>
      <c r="V6" s="27"/>
    </row>
    <row r="7" spans="1:22" ht="12" customHeight="1">
      <c r="A7" s="10">
        <v>1970</v>
      </c>
      <c r="B7" s="11">
        <f>'[1]Pcc'!B10</f>
        <v>103.95479962357805</v>
      </c>
      <c r="C7" s="11">
        <v>0</v>
      </c>
      <c r="D7" s="11">
        <f aca="true" t="shared" si="0" ref="D7:D48">+B7-B7*(C7/100)</f>
        <v>103.95479962357805</v>
      </c>
      <c r="E7" s="11">
        <v>12</v>
      </c>
      <c r="F7" s="11">
        <f aca="true" t="shared" si="1" ref="F7:F48">+(D7-D7*(E7)/100)</f>
        <v>91.48022366874869</v>
      </c>
      <c r="G7" s="11">
        <v>0</v>
      </c>
      <c r="H7" s="11">
        <f>F7-(F7*G7/100)</f>
        <v>91.48022366874869</v>
      </c>
      <c r="I7" s="11">
        <v>20</v>
      </c>
      <c r="J7" s="11">
        <f aca="true" t="shared" si="2" ref="J7:J48">100-(K7/B7*100)</f>
        <v>29.599999999999994</v>
      </c>
      <c r="K7" s="11">
        <f>+H7-H7*I7/100</f>
        <v>73.18417893499895</v>
      </c>
      <c r="L7" s="12">
        <f aca="true" t="shared" si="3" ref="L7:L48">+(K7/365)*16</f>
        <v>3.208073597150639</v>
      </c>
      <c r="M7" s="11">
        <f aca="true" t="shared" si="4" ref="M7:M39">+L7*28.3495</f>
        <v>90.94728244242204</v>
      </c>
      <c r="N7" s="11">
        <v>82</v>
      </c>
      <c r="O7" s="11">
        <v>24</v>
      </c>
      <c r="P7" s="11">
        <f aca="true" t="shared" si="5" ref="P7:P48">+Q7*N7</f>
        <v>310.7365483449419</v>
      </c>
      <c r="Q7" s="13">
        <f aca="true" t="shared" si="6" ref="Q7:Q48">+M7/O7</f>
        <v>3.7894701017675847</v>
      </c>
      <c r="R7" s="7"/>
      <c r="S7" s="7"/>
      <c r="T7" s="7"/>
      <c r="U7" s="7"/>
      <c r="V7" s="7"/>
    </row>
    <row r="8" spans="1:22" ht="12" customHeight="1">
      <c r="A8" s="14">
        <v>1971</v>
      </c>
      <c r="B8" s="15">
        <f>'[1]Pcc'!B11</f>
        <v>103.6765710764016</v>
      </c>
      <c r="C8" s="15">
        <v>0</v>
      </c>
      <c r="D8" s="15">
        <f t="shared" si="0"/>
        <v>103.6765710764016</v>
      </c>
      <c r="E8" s="15">
        <v>12</v>
      </c>
      <c r="F8" s="15">
        <f t="shared" si="1"/>
        <v>91.23538254723341</v>
      </c>
      <c r="G8" s="15">
        <v>0</v>
      </c>
      <c r="H8" s="15">
        <f aca="true" t="shared" si="7" ref="H8:H52">F8-(F8*G8/100)</f>
        <v>91.23538254723341</v>
      </c>
      <c r="I8" s="15">
        <v>20</v>
      </c>
      <c r="J8" s="15">
        <f t="shared" si="2"/>
        <v>29.60000000000001</v>
      </c>
      <c r="K8" s="15">
        <f aca="true" t="shared" si="8" ref="K8:K52">+H8-H8*I8/100</f>
        <v>72.98830603778673</v>
      </c>
      <c r="L8" s="16">
        <f t="shared" si="3"/>
        <v>3.1994873879577743</v>
      </c>
      <c r="M8" s="15">
        <f t="shared" si="4"/>
        <v>90.70386770490892</v>
      </c>
      <c r="N8" s="15">
        <v>82</v>
      </c>
      <c r="O8" s="15">
        <v>24</v>
      </c>
      <c r="P8" s="15">
        <f t="shared" si="5"/>
        <v>309.90488132510546</v>
      </c>
      <c r="Q8" s="17">
        <f t="shared" si="6"/>
        <v>3.7793278210378713</v>
      </c>
      <c r="R8" s="7"/>
      <c r="S8" s="7"/>
      <c r="T8" s="7"/>
      <c r="U8" s="7"/>
      <c r="V8" s="7"/>
    </row>
    <row r="9" spans="1:22" ht="12" customHeight="1">
      <c r="A9" s="14">
        <v>1972</v>
      </c>
      <c r="B9" s="15">
        <f>'[1]Pcc'!B12</f>
        <v>102.73212972313792</v>
      </c>
      <c r="C9" s="15">
        <v>0</v>
      </c>
      <c r="D9" s="15">
        <f t="shared" si="0"/>
        <v>102.73212972313792</v>
      </c>
      <c r="E9" s="15">
        <v>12</v>
      </c>
      <c r="F9" s="15">
        <f t="shared" si="1"/>
        <v>90.40427415636137</v>
      </c>
      <c r="G9" s="15">
        <v>0</v>
      </c>
      <c r="H9" s="15">
        <f t="shared" si="7"/>
        <v>90.40427415636137</v>
      </c>
      <c r="I9" s="15">
        <v>20</v>
      </c>
      <c r="J9" s="15">
        <f t="shared" si="2"/>
        <v>29.60000000000001</v>
      </c>
      <c r="K9" s="15">
        <f t="shared" si="8"/>
        <v>72.32341932508909</v>
      </c>
      <c r="L9" s="16">
        <f t="shared" si="3"/>
        <v>3.1703416690450013</v>
      </c>
      <c r="M9" s="15">
        <f t="shared" si="4"/>
        <v>89.87760114659126</v>
      </c>
      <c r="N9" s="15">
        <v>82</v>
      </c>
      <c r="O9" s="15">
        <v>24</v>
      </c>
      <c r="P9" s="15">
        <f t="shared" si="5"/>
        <v>307.0818039175201</v>
      </c>
      <c r="Q9" s="17">
        <f t="shared" si="6"/>
        <v>3.7449000477746357</v>
      </c>
      <c r="R9" s="7"/>
      <c r="S9" s="7"/>
      <c r="T9" s="7"/>
      <c r="U9" s="7"/>
      <c r="V9" s="7"/>
    </row>
    <row r="10" spans="1:22" ht="12" customHeight="1">
      <c r="A10" s="14">
        <v>1973</v>
      </c>
      <c r="B10" s="15">
        <f>'[1]Pcc'!B13</f>
        <v>105.00509958053969</v>
      </c>
      <c r="C10" s="15">
        <v>0</v>
      </c>
      <c r="D10" s="15">
        <f t="shared" si="0"/>
        <v>105.00509958053969</v>
      </c>
      <c r="E10" s="15">
        <v>12</v>
      </c>
      <c r="F10" s="15">
        <f t="shared" si="1"/>
        <v>92.40448763087493</v>
      </c>
      <c r="G10" s="15">
        <v>0</v>
      </c>
      <c r="H10" s="15">
        <f t="shared" si="7"/>
        <v>92.40448763087493</v>
      </c>
      <c r="I10" s="15">
        <v>20</v>
      </c>
      <c r="J10" s="15">
        <f t="shared" si="2"/>
        <v>29.60000000000001</v>
      </c>
      <c r="K10" s="15">
        <f t="shared" si="8"/>
        <v>73.92359010469994</v>
      </c>
      <c r="L10" s="16">
        <f t="shared" si="3"/>
        <v>3.2404861415758877</v>
      </c>
      <c r="M10" s="15">
        <f t="shared" si="4"/>
        <v>91.86616187060562</v>
      </c>
      <c r="N10" s="15">
        <v>82</v>
      </c>
      <c r="O10" s="15">
        <v>24</v>
      </c>
      <c r="P10" s="15">
        <f t="shared" si="5"/>
        <v>313.87605305790254</v>
      </c>
      <c r="Q10" s="17">
        <f t="shared" si="6"/>
        <v>3.8277567446085676</v>
      </c>
      <c r="R10" s="7"/>
      <c r="S10" s="7"/>
      <c r="T10" s="7"/>
      <c r="U10" s="7"/>
      <c r="V10" s="7"/>
    </row>
    <row r="11" spans="1:22" ht="12" customHeight="1">
      <c r="A11" s="14">
        <v>1974</v>
      </c>
      <c r="B11" s="15">
        <f>'[1]Pcc'!B14</f>
        <v>104.1295084573021</v>
      </c>
      <c r="C11" s="15">
        <v>0</v>
      </c>
      <c r="D11" s="15">
        <f t="shared" si="0"/>
        <v>104.1295084573021</v>
      </c>
      <c r="E11" s="15">
        <v>12</v>
      </c>
      <c r="F11" s="15">
        <f t="shared" si="1"/>
        <v>91.63396744242584</v>
      </c>
      <c r="G11" s="15">
        <v>0</v>
      </c>
      <c r="H11" s="15">
        <f t="shared" si="7"/>
        <v>91.63396744242584</v>
      </c>
      <c r="I11" s="15">
        <v>20</v>
      </c>
      <c r="J11" s="15">
        <f t="shared" si="2"/>
        <v>29.599999999999994</v>
      </c>
      <c r="K11" s="15">
        <f t="shared" si="8"/>
        <v>73.30717395394068</v>
      </c>
      <c r="L11" s="16">
        <f t="shared" si="3"/>
        <v>3.2134651596247967</v>
      </c>
      <c r="M11" s="15">
        <f t="shared" si="4"/>
        <v>91.10013054278318</v>
      </c>
      <c r="N11" s="15">
        <v>82</v>
      </c>
      <c r="O11" s="15">
        <v>24</v>
      </c>
      <c r="P11" s="15">
        <f t="shared" si="5"/>
        <v>311.2587793545092</v>
      </c>
      <c r="Q11" s="17">
        <f t="shared" si="6"/>
        <v>3.7958387726159657</v>
      </c>
      <c r="R11" s="7"/>
      <c r="S11" s="7"/>
      <c r="T11" s="7"/>
      <c r="U11" s="7"/>
      <c r="V11" s="7"/>
    </row>
    <row r="12" spans="1:22" ht="12" customHeight="1">
      <c r="A12" s="14">
        <v>1975</v>
      </c>
      <c r="B12" s="15">
        <f>'[1]Pcc'!B15</f>
        <v>107.66377227626504</v>
      </c>
      <c r="C12" s="15">
        <v>0</v>
      </c>
      <c r="D12" s="15">
        <f t="shared" si="0"/>
        <v>107.66377227626504</v>
      </c>
      <c r="E12" s="15">
        <v>12</v>
      </c>
      <c r="F12" s="15">
        <f t="shared" si="1"/>
        <v>94.74411960311323</v>
      </c>
      <c r="G12" s="15">
        <v>0</v>
      </c>
      <c r="H12" s="15">
        <f t="shared" si="7"/>
        <v>94.74411960311323</v>
      </c>
      <c r="I12" s="15">
        <v>20</v>
      </c>
      <c r="J12" s="15">
        <f t="shared" si="2"/>
        <v>29.599999999999994</v>
      </c>
      <c r="K12" s="15">
        <f t="shared" si="8"/>
        <v>75.79529568249059</v>
      </c>
      <c r="L12" s="16">
        <f t="shared" si="3"/>
        <v>3.3225335093694506</v>
      </c>
      <c r="M12" s="15">
        <f t="shared" si="4"/>
        <v>94.19216372386924</v>
      </c>
      <c r="N12" s="15">
        <v>82</v>
      </c>
      <c r="O12" s="15">
        <v>24</v>
      </c>
      <c r="P12" s="15">
        <f t="shared" si="5"/>
        <v>321.82322605655327</v>
      </c>
      <c r="Q12" s="17">
        <f t="shared" si="6"/>
        <v>3.9246734884945518</v>
      </c>
      <c r="R12" s="7"/>
      <c r="S12" s="7"/>
      <c r="T12" s="7"/>
      <c r="U12" s="7"/>
      <c r="V12" s="7"/>
    </row>
    <row r="13" spans="1:22" ht="12" customHeight="1">
      <c r="A13" s="10">
        <v>1976</v>
      </c>
      <c r="B13" s="11">
        <f>'[1]Pcc'!B16</f>
        <v>111.92322936823086</v>
      </c>
      <c r="C13" s="11">
        <v>0</v>
      </c>
      <c r="D13" s="11">
        <f t="shared" si="0"/>
        <v>111.92322936823086</v>
      </c>
      <c r="E13" s="11">
        <v>12</v>
      </c>
      <c r="F13" s="11">
        <f t="shared" si="1"/>
        <v>98.49244184404316</v>
      </c>
      <c r="G13" s="11">
        <v>0</v>
      </c>
      <c r="H13" s="11">
        <f t="shared" si="7"/>
        <v>98.49244184404316</v>
      </c>
      <c r="I13" s="11">
        <v>20</v>
      </c>
      <c r="J13" s="11">
        <f t="shared" si="2"/>
        <v>29.599999999999994</v>
      </c>
      <c r="K13" s="11">
        <f t="shared" si="8"/>
        <v>78.79395347523453</v>
      </c>
      <c r="L13" s="12">
        <f t="shared" si="3"/>
        <v>3.453981522202062</v>
      </c>
      <c r="M13" s="11">
        <f t="shared" si="4"/>
        <v>97.91864916366735</v>
      </c>
      <c r="N13" s="11">
        <v>82</v>
      </c>
      <c r="O13" s="11">
        <v>24</v>
      </c>
      <c r="P13" s="11">
        <f t="shared" si="5"/>
        <v>334.5553846425301</v>
      </c>
      <c r="Q13" s="13">
        <f t="shared" si="6"/>
        <v>4.079943715152806</v>
      </c>
      <c r="R13" s="7"/>
      <c r="S13" s="7"/>
      <c r="T13" s="7"/>
      <c r="U13" s="7"/>
      <c r="V13" s="7"/>
    </row>
    <row r="14" spans="1:22" ht="12" customHeight="1">
      <c r="A14" s="10">
        <v>1977</v>
      </c>
      <c r="B14" s="11">
        <f>'[1]Pcc'!B17</f>
        <v>107.93835597782913</v>
      </c>
      <c r="C14" s="11">
        <v>0</v>
      </c>
      <c r="D14" s="11">
        <f t="shared" si="0"/>
        <v>107.93835597782913</v>
      </c>
      <c r="E14" s="11">
        <v>12</v>
      </c>
      <c r="F14" s="11">
        <f t="shared" si="1"/>
        <v>94.98575326048964</v>
      </c>
      <c r="G14" s="11">
        <v>0</v>
      </c>
      <c r="H14" s="11">
        <f t="shared" si="7"/>
        <v>94.98575326048964</v>
      </c>
      <c r="I14" s="11">
        <v>20</v>
      </c>
      <c r="J14" s="11">
        <f t="shared" si="2"/>
        <v>29.599999999999994</v>
      </c>
      <c r="K14" s="11">
        <f t="shared" si="8"/>
        <v>75.98860260839172</v>
      </c>
      <c r="L14" s="12">
        <f t="shared" si="3"/>
        <v>3.33100723762813</v>
      </c>
      <c r="M14" s="11">
        <f t="shared" si="4"/>
        <v>94.43238968313867</v>
      </c>
      <c r="N14" s="11">
        <v>82</v>
      </c>
      <c r="O14" s="11">
        <v>24</v>
      </c>
      <c r="P14" s="11">
        <f t="shared" si="5"/>
        <v>322.6439980840571</v>
      </c>
      <c r="Q14" s="13">
        <f t="shared" si="6"/>
        <v>3.934682903464111</v>
      </c>
      <c r="R14" s="7"/>
      <c r="S14" s="7"/>
      <c r="T14" s="7"/>
      <c r="U14" s="7"/>
      <c r="V14" s="7"/>
    </row>
    <row r="15" spans="1:22" ht="12" customHeight="1">
      <c r="A15" s="10">
        <v>1978</v>
      </c>
      <c r="B15" s="11">
        <f>'[1]Pcc'!B18</f>
        <v>108.5185923666728</v>
      </c>
      <c r="C15" s="11">
        <v>0</v>
      </c>
      <c r="D15" s="11">
        <f t="shared" si="0"/>
        <v>108.5185923666728</v>
      </c>
      <c r="E15" s="11">
        <v>12</v>
      </c>
      <c r="F15" s="11">
        <f t="shared" si="1"/>
        <v>95.49636128267207</v>
      </c>
      <c r="G15" s="11">
        <v>0</v>
      </c>
      <c r="H15" s="11">
        <f t="shared" si="7"/>
        <v>95.49636128267207</v>
      </c>
      <c r="I15" s="11">
        <v>20</v>
      </c>
      <c r="J15" s="11">
        <f t="shared" si="2"/>
        <v>29.60000000000001</v>
      </c>
      <c r="K15" s="11">
        <f t="shared" si="8"/>
        <v>76.39708902613765</v>
      </c>
      <c r="L15" s="12">
        <f t="shared" si="3"/>
        <v>3.348913491556719</v>
      </c>
      <c r="M15" s="11">
        <f t="shared" si="4"/>
        <v>94.9400230288872</v>
      </c>
      <c r="N15" s="11">
        <v>82</v>
      </c>
      <c r="O15" s="11">
        <v>24</v>
      </c>
      <c r="P15" s="11">
        <f t="shared" si="5"/>
        <v>324.3784120153646</v>
      </c>
      <c r="Q15" s="13">
        <f t="shared" si="6"/>
        <v>3.9558342928703</v>
      </c>
      <c r="R15" s="7"/>
      <c r="S15" s="7"/>
      <c r="T15" s="7"/>
      <c r="U15" s="7"/>
      <c r="V15" s="7"/>
    </row>
    <row r="16" spans="1:22" ht="12" customHeight="1">
      <c r="A16" s="10">
        <v>1979</v>
      </c>
      <c r="B16" s="11">
        <f>'[1]Pcc'!B19</f>
        <v>109.02786331772589</v>
      </c>
      <c r="C16" s="11">
        <v>0</v>
      </c>
      <c r="D16" s="11">
        <f t="shared" si="0"/>
        <v>109.02786331772589</v>
      </c>
      <c r="E16" s="11">
        <v>12</v>
      </c>
      <c r="F16" s="11">
        <f t="shared" si="1"/>
        <v>95.94451971959879</v>
      </c>
      <c r="G16" s="11">
        <v>0</v>
      </c>
      <c r="H16" s="11">
        <f t="shared" si="7"/>
        <v>95.94451971959879</v>
      </c>
      <c r="I16" s="11">
        <v>20</v>
      </c>
      <c r="J16" s="11">
        <f t="shared" si="2"/>
        <v>29.599999999999994</v>
      </c>
      <c r="K16" s="11">
        <f t="shared" si="8"/>
        <v>76.75561577567903</v>
      </c>
      <c r="L16" s="12">
        <f t="shared" si="3"/>
        <v>3.3646297326325056</v>
      </c>
      <c r="M16" s="11">
        <f t="shared" si="4"/>
        <v>95.38557060526522</v>
      </c>
      <c r="N16" s="11">
        <v>82</v>
      </c>
      <c r="O16" s="11">
        <v>24</v>
      </c>
      <c r="P16" s="11">
        <f t="shared" si="5"/>
        <v>325.9006995679895</v>
      </c>
      <c r="Q16" s="13">
        <f t="shared" si="6"/>
        <v>3.974398775219384</v>
      </c>
      <c r="R16" s="7"/>
      <c r="S16" s="7"/>
      <c r="T16" s="7"/>
      <c r="U16" s="7"/>
      <c r="V16" s="7"/>
    </row>
    <row r="17" spans="1:22" ht="12" customHeight="1">
      <c r="A17" s="10">
        <v>1980</v>
      </c>
      <c r="B17" s="11">
        <f>'[1]Pcc'!B20</f>
        <v>110.26280881410116</v>
      </c>
      <c r="C17" s="11">
        <v>0</v>
      </c>
      <c r="D17" s="11">
        <f t="shared" si="0"/>
        <v>110.26280881410116</v>
      </c>
      <c r="E17" s="11">
        <v>12</v>
      </c>
      <c r="F17" s="11">
        <f t="shared" si="1"/>
        <v>97.03127175640903</v>
      </c>
      <c r="G17" s="11">
        <v>0</v>
      </c>
      <c r="H17" s="11">
        <f t="shared" si="7"/>
        <v>97.03127175640903</v>
      </c>
      <c r="I17" s="11">
        <v>20</v>
      </c>
      <c r="J17" s="11">
        <f t="shared" si="2"/>
        <v>29.599999999999994</v>
      </c>
      <c r="K17" s="11">
        <f t="shared" si="8"/>
        <v>77.62501740512722</v>
      </c>
      <c r="L17" s="12">
        <f t="shared" si="3"/>
        <v>3.402740488991878</v>
      </c>
      <c r="M17" s="11">
        <f t="shared" si="4"/>
        <v>96.46599149267524</v>
      </c>
      <c r="N17" s="11">
        <v>82</v>
      </c>
      <c r="O17" s="11">
        <v>24</v>
      </c>
      <c r="P17" s="11">
        <f t="shared" si="5"/>
        <v>329.5921375999738</v>
      </c>
      <c r="Q17" s="13">
        <f t="shared" si="6"/>
        <v>4.019416312194802</v>
      </c>
      <c r="R17" s="7"/>
      <c r="S17" s="7"/>
      <c r="T17" s="7"/>
      <c r="U17" s="7"/>
      <c r="V17" s="7"/>
    </row>
    <row r="18" spans="1:22" ht="12" customHeight="1">
      <c r="A18" s="14">
        <v>1981</v>
      </c>
      <c r="B18" s="15">
        <f>'[1]Pcc'!B21</f>
        <v>109.73205801537338</v>
      </c>
      <c r="C18" s="15">
        <v>0</v>
      </c>
      <c r="D18" s="15">
        <f t="shared" si="0"/>
        <v>109.73205801537338</v>
      </c>
      <c r="E18" s="15">
        <v>12</v>
      </c>
      <c r="F18" s="15">
        <f t="shared" si="1"/>
        <v>96.56421105352858</v>
      </c>
      <c r="G18" s="15">
        <v>0</v>
      </c>
      <c r="H18" s="15">
        <f t="shared" si="7"/>
        <v>96.56421105352858</v>
      </c>
      <c r="I18" s="15">
        <v>20</v>
      </c>
      <c r="J18" s="15">
        <f t="shared" si="2"/>
        <v>29.599999999999994</v>
      </c>
      <c r="K18" s="15">
        <f t="shared" si="8"/>
        <v>77.25136884282287</v>
      </c>
      <c r="L18" s="16">
        <f t="shared" si="3"/>
        <v>3.3863613739319613</v>
      </c>
      <c r="M18" s="15">
        <f t="shared" si="4"/>
        <v>96.00165177028414</v>
      </c>
      <c r="N18" s="15">
        <v>82</v>
      </c>
      <c r="O18" s="15">
        <v>24</v>
      </c>
      <c r="P18" s="15">
        <f t="shared" si="5"/>
        <v>328.0056435484708</v>
      </c>
      <c r="Q18" s="17">
        <f t="shared" si="6"/>
        <v>4.000068823761839</v>
      </c>
      <c r="R18" s="7"/>
      <c r="S18" s="7"/>
      <c r="T18" s="7"/>
      <c r="U18" s="7"/>
      <c r="V18" s="7"/>
    </row>
    <row r="19" spans="1:22" ht="12" customHeight="1">
      <c r="A19" s="14">
        <v>1982</v>
      </c>
      <c r="B19" s="15">
        <f>'[1]Pcc'!B22</f>
        <v>110.7397798620262</v>
      </c>
      <c r="C19" s="15">
        <v>0</v>
      </c>
      <c r="D19" s="15">
        <f t="shared" si="0"/>
        <v>110.7397798620262</v>
      </c>
      <c r="E19" s="15">
        <v>12</v>
      </c>
      <c r="F19" s="15">
        <f t="shared" si="1"/>
        <v>97.45100627858305</v>
      </c>
      <c r="G19" s="15">
        <v>0</v>
      </c>
      <c r="H19" s="15">
        <f t="shared" si="7"/>
        <v>97.45100627858305</v>
      </c>
      <c r="I19" s="15">
        <v>20</v>
      </c>
      <c r="J19" s="15">
        <f t="shared" si="2"/>
        <v>29.60000000000001</v>
      </c>
      <c r="K19" s="15">
        <f t="shared" si="8"/>
        <v>77.96080502286644</v>
      </c>
      <c r="L19" s="16">
        <f t="shared" si="3"/>
        <v>3.4174599462078437</v>
      </c>
      <c r="M19" s="15">
        <f t="shared" si="4"/>
        <v>96.88328074501926</v>
      </c>
      <c r="N19" s="15">
        <v>82</v>
      </c>
      <c r="O19" s="15">
        <v>24</v>
      </c>
      <c r="P19" s="15">
        <f t="shared" si="5"/>
        <v>331.0178758788158</v>
      </c>
      <c r="Q19" s="17">
        <f t="shared" si="6"/>
        <v>4.036803364375802</v>
      </c>
      <c r="R19" s="7"/>
      <c r="S19" s="7"/>
      <c r="T19" s="7"/>
      <c r="U19" s="7"/>
      <c r="V19" s="7"/>
    </row>
    <row r="20" spans="1:22" ht="12" customHeight="1">
      <c r="A20" s="14">
        <v>1983</v>
      </c>
      <c r="B20" s="15">
        <f>'[1]Pcc'!B23</f>
        <v>111.25820435021956</v>
      </c>
      <c r="C20" s="15">
        <v>0</v>
      </c>
      <c r="D20" s="15">
        <f t="shared" si="0"/>
        <v>111.25820435021956</v>
      </c>
      <c r="E20" s="15">
        <v>12</v>
      </c>
      <c r="F20" s="15">
        <f t="shared" si="1"/>
        <v>97.9072198281932</v>
      </c>
      <c r="G20" s="15">
        <v>0</v>
      </c>
      <c r="H20" s="15">
        <f t="shared" si="7"/>
        <v>97.9072198281932</v>
      </c>
      <c r="I20" s="15">
        <v>20</v>
      </c>
      <c r="J20" s="15">
        <f t="shared" si="2"/>
        <v>29.60000000000001</v>
      </c>
      <c r="K20" s="15">
        <f t="shared" si="8"/>
        <v>78.32577586255456</v>
      </c>
      <c r="L20" s="16">
        <f t="shared" si="3"/>
        <v>3.4334586679475976</v>
      </c>
      <c r="M20" s="15">
        <f t="shared" si="4"/>
        <v>97.33683650698042</v>
      </c>
      <c r="N20" s="15">
        <v>82</v>
      </c>
      <c r="O20" s="15">
        <v>24</v>
      </c>
      <c r="P20" s="15">
        <f t="shared" si="5"/>
        <v>332.5675247321831</v>
      </c>
      <c r="Q20" s="17">
        <f t="shared" si="6"/>
        <v>4.055701521124184</v>
      </c>
      <c r="R20" s="7"/>
      <c r="S20" s="7"/>
      <c r="T20" s="7"/>
      <c r="U20" s="7"/>
      <c r="V20" s="7"/>
    </row>
    <row r="21" spans="1:22" ht="12" customHeight="1">
      <c r="A21" s="14">
        <v>1984</v>
      </c>
      <c r="B21" s="15">
        <f>'[1]Pcc'!B24</f>
        <v>111.98909510346</v>
      </c>
      <c r="C21" s="15">
        <v>0</v>
      </c>
      <c r="D21" s="15">
        <f t="shared" si="0"/>
        <v>111.98909510346</v>
      </c>
      <c r="E21" s="15">
        <v>12</v>
      </c>
      <c r="F21" s="15">
        <f t="shared" si="1"/>
        <v>98.5504036910448</v>
      </c>
      <c r="G21" s="15">
        <v>0</v>
      </c>
      <c r="H21" s="15">
        <f t="shared" si="7"/>
        <v>98.5504036910448</v>
      </c>
      <c r="I21" s="15">
        <v>20</v>
      </c>
      <c r="J21" s="15">
        <f t="shared" si="2"/>
        <v>29.599999999999994</v>
      </c>
      <c r="K21" s="15">
        <f t="shared" si="8"/>
        <v>78.84032295283585</v>
      </c>
      <c r="L21" s="16">
        <f t="shared" si="3"/>
        <v>3.45601415683664</v>
      </c>
      <c r="M21" s="15">
        <f t="shared" si="4"/>
        <v>97.97627333924032</v>
      </c>
      <c r="N21" s="15">
        <v>82</v>
      </c>
      <c r="O21" s="15">
        <v>24</v>
      </c>
      <c r="P21" s="15">
        <f t="shared" si="5"/>
        <v>334.7522672424044</v>
      </c>
      <c r="Q21" s="17">
        <f t="shared" si="6"/>
        <v>4.0823447224683465</v>
      </c>
      <c r="R21" s="7"/>
      <c r="S21" s="7"/>
      <c r="T21" s="7"/>
      <c r="U21" s="7"/>
      <c r="V21" s="7"/>
    </row>
    <row r="22" spans="1:22" ht="12" customHeight="1">
      <c r="A22" s="14">
        <v>1985</v>
      </c>
      <c r="B22" s="15">
        <f>'[1]Pcc'!B25</f>
        <v>116.48618638963734</v>
      </c>
      <c r="C22" s="15">
        <v>0</v>
      </c>
      <c r="D22" s="15">
        <f t="shared" si="0"/>
        <v>116.48618638963734</v>
      </c>
      <c r="E22" s="15">
        <v>12</v>
      </c>
      <c r="F22" s="15">
        <f t="shared" si="1"/>
        <v>102.50784402288086</v>
      </c>
      <c r="G22" s="15">
        <v>0</v>
      </c>
      <c r="H22" s="15">
        <f t="shared" si="7"/>
        <v>102.50784402288086</v>
      </c>
      <c r="I22" s="15">
        <v>20</v>
      </c>
      <c r="J22" s="15">
        <f t="shared" si="2"/>
        <v>29.599999999999994</v>
      </c>
      <c r="K22" s="15">
        <f t="shared" si="8"/>
        <v>82.0062752183047</v>
      </c>
      <c r="L22" s="16">
        <f t="shared" si="3"/>
        <v>3.594795626007877</v>
      </c>
      <c r="M22" s="15">
        <f t="shared" si="4"/>
        <v>101.91065859951031</v>
      </c>
      <c r="N22" s="15">
        <v>82</v>
      </c>
      <c r="O22" s="15">
        <v>24</v>
      </c>
      <c r="P22" s="15">
        <f t="shared" si="5"/>
        <v>348.1947502149935</v>
      </c>
      <c r="Q22" s="17">
        <f t="shared" si="6"/>
        <v>4.246277441646263</v>
      </c>
      <c r="R22" s="7"/>
      <c r="S22" s="7"/>
      <c r="T22" s="7"/>
      <c r="U22" s="7"/>
      <c r="V22" s="7"/>
    </row>
    <row r="23" spans="1:22" ht="12" customHeight="1">
      <c r="A23" s="10">
        <v>1986</v>
      </c>
      <c r="B23" s="11">
        <f>'[1]Pcc'!B26</f>
        <v>116.69397923079536</v>
      </c>
      <c r="C23" s="11">
        <v>0</v>
      </c>
      <c r="D23" s="11">
        <f t="shared" si="0"/>
        <v>116.69397923079536</v>
      </c>
      <c r="E23" s="11">
        <v>12</v>
      </c>
      <c r="F23" s="11">
        <f t="shared" si="1"/>
        <v>102.69070172309992</v>
      </c>
      <c r="G23" s="11">
        <v>0</v>
      </c>
      <c r="H23" s="11">
        <f t="shared" si="7"/>
        <v>102.69070172309992</v>
      </c>
      <c r="I23" s="11">
        <v>20</v>
      </c>
      <c r="J23" s="11">
        <f t="shared" si="2"/>
        <v>29.60000000000001</v>
      </c>
      <c r="K23" s="11">
        <f t="shared" si="8"/>
        <v>82.15256137847993</v>
      </c>
      <c r="L23" s="12">
        <f t="shared" si="3"/>
        <v>3.6012081700155587</v>
      </c>
      <c r="M23" s="11">
        <f t="shared" si="4"/>
        <v>102.09245101585608</v>
      </c>
      <c r="N23" s="11">
        <v>82</v>
      </c>
      <c r="O23" s="11">
        <v>24</v>
      </c>
      <c r="P23" s="11">
        <f t="shared" si="5"/>
        <v>348.815874304175</v>
      </c>
      <c r="Q23" s="13">
        <f t="shared" si="6"/>
        <v>4.2538521256606705</v>
      </c>
      <c r="R23" s="7"/>
      <c r="S23" s="7"/>
      <c r="T23" s="7"/>
      <c r="U23" s="7"/>
      <c r="V23" s="7"/>
    </row>
    <row r="24" spans="1:22" ht="12" customHeight="1">
      <c r="A24" s="10">
        <v>1987</v>
      </c>
      <c r="B24" s="11">
        <f>'[1]Pcc'!B27</f>
        <v>119.19742999458845</v>
      </c>
      <c r="C24" s="11">
        <v>0</v>
      </c>
      <c r="D24" s="11">
        <f t="shared" si="0"/>
        <v>119.19742999458845</v>
      </c>
      <c r="E24" s="11">
        <v>12</v>
      </c>
      <c r="F24" s="11">
        <f t="shared" si="1"/>
        <v>104.89373839523783</v>
      </c>
      <c r="G24" s="11">
        <v>0</v>
      </c>
      <c r="H24" s="11">
        <f t="shared" si="7"/>
        <v>104.89373839523783</v>
      </c>
      <c r="I24" s="11">
        <v>20</v>
      </c>
      <c r="J24" s="11">
        <f t="shared" si="2"/>
        <v>29.60000000000001</v>
      </c>
      <c r="K24" s="11">
        <f t="shared" si="8"/>
        <v>83.91499071619026</v>
      </c>
      <c r="L24" s="12">
        <f t="shared" si="3"/>
        <v>3.6784653464631347</v>
      </c>
      <c r="M24" s="11">
        <f t="shared" si="4"/>
        <v>104.28265333955663</v>
      </c>
      <c r="N24" s="11">
        <v>82</v>
      </c>
      <c r="O24" s="11">
        <v>24</v>
      </c>
      <c r="P24" s="11">
        <f t="shared" si="5"/>
        <v>356.2990655768185</v>
      </c>
      <c r="Q24" s="13">
        <f t="shared" si="6"/>
        <v>4.34511055581486</v>
      </c>
      <c r="R24" s="7"/>
      <c r="S24" s="7"/>
      <c r="T24" s="7"/>
      <c r="U24" s="7"/>
      <c r="V24" s="7"/>
    </row>
    <row r="25" spans="1:22" ht="12" customHeight="1">
      <c r="A25" s="10">
        <v>1988</v>
      </c>
      <c r="B25" s="11">
        <f>'[1]Pcc'!B28</f>
        <v>122.4402917515727</v>
      </c>
      <c r="C25" s="11">
        <v>0</v>
      </c>
      <c r="D25" s="11">
        <f t="shared" si="0"/>
        <v>122.4402917515727</v>
      </c>
      <c r="E25" s="11">
        <v>12</v>
      </c>
      <c r="F25" s="11">
        <f t="shared" si="1"/>
        <v>107.74745674138398</v>
      </c>
      <c r="G25" s="11">
        <v>0</v>
      </c>
      <c r="H25" s="11">
        <f t="shared" si="7"/>
        <v>107.74745674138398</v>
      </c>
      <c r="I25" s="11">
        <v>20</v>
      </c>
      <c r="J25" s="11">
        <f t="shared" si="2"/>
        <v>29.60000000000001</v>
      </c>
      <c r="K25" s="11">
        <f t="shared" si="8"/>
        <v>86.19796539310718</v>
      </c>
      <c r="L25" s="12">
        <f t="shared" si="3"/>
        <v>3.778540948738945</v>
      </c>
      <c r="M25" s="11">
        <f t="shared" si="4"/>
        <v>107.11974662627472</v>
      </c>
      <c r="N25" s="11">
        <v>82</v>
      </c>
      <c r="O25" s="11">
        <v>24</v>
      </c>
      <c r="P25" s="11">
        <f t="shared" si="5"/>
        <v>365.992467639772</v>
      </c>
      <c r="Q25" s="13">
        <f t="shared" si="6"/>
        <v>4.46332277609478</v>
      </c>
      <c r="R25" s="7"/>
      <c r="S25" s="7"/>
      <c r="T25" s="7"/>
      <c r="U25" s="7"/>
      <c r="V25" s="7"/>
    </row>
    <row r="26" spans="1:22" ht="12" customHeight="1">
      <c r="A26" s="10">
        <v>1989</v>
      </c>
      <c r="B26" s="11">
        <f>'[1]Pcc'!B29</f>
        <v>119.82185143856269</v>
      </c>
      <c r="C26" s="11">
        <v>0</v>
      </c>
      <c r="D26" s="11">
        <f t="shared" si="0"/>
        <v>119.82185143856269</v>
      </c>
      <c r="E26" s="11">
        <v>12</v>
      </c>
      <c r="F26" s="11">
        <f t="shared" si="1"/>
        <v>105.44322926593517</v>
      </c>
      <c r="G26" s="11">
        <v>0</v>
      </c>
      <c r="H26" s="11">
        <f t="shared" si="7"/>
        <v>105.44322926593517</v>
      </c>
      <c r="I26" s="11">
        <v>20</v>
      </c>
      <c r="J26" s="11">
        <f t="shared" si="2"/>
        <v>29.599999999999994</v>
      </c>
      <c r="K26" s="11">
        <f t="shared" si="8"/>
        <v>84.35458341274814</v>
      </c>
      <c r="L26" s="12">
        <f t="shared" si="3"/>
        <v>3.6977351632985487</v>
      </c>
      <c r="M26" s="11">
        <f t="shared" si="4"/>
        <v>104.8289430119322</v>
      </c>
      <c r="N26" s="11">
        <v>82</v>
      </c>
      <c r="O26" s="11">
        <v>24</v>
      </c>
      <c r="P26" s="11">
        <f t="shared" si="5"/>
        <v>358.16555529076834</v>
      </c>
      <c r="Q26" s="13">
        <f t="shared" si="6"/>
        <v>4.367872625497175</v>
      </c>
      <c r="R26" s="7"/>
      <c r="S26" s="7"/>
      <c r="T26" s="7"/>
      <c r="U26" s="7"/>
      <c r="V26" s="7"/>
    </row>
    <row r="27" spans="1:22" ht="12" customHeight="1">
      <c r="A27" s="10">
        <v>1990</v>
      </c>
      <c r="B27" s="11">
        <f>'[1]Pcc'!B30</f>
        <v>124.19086455441345</v>
      </c>
      <c r="C27" s="11">
        <v>0</v>
      </c>
      <c r="D27" s="11">
        <f t="shared" si="0"/>
        <v>124.19086455441345</v>
      </c>
      <c r="E27" s="11">
        <v>12</v>
      </c>
      <c r="F27" s="11">
        <f t="shared" si="1"/>
        <v>109.28796080788383</v>
      </c>
      <c r="G27" s="11">
        <v>0</v>
      </c>
      <c r="H27" s="11">
        <f t="shared" si="7"/>
        <v>109.28796080788383</v>
      </c>
      <c r="I27" s="11">
        <v>20</v>
      </c>
      <c r="J27" s="11">
        <f t="shared" si="2"/>
        <v>29.599999999999994</v>
      </c>
      <c r="K27" s="11">
        <f t="shared" si="8"/>
        <v>87.43036864630707</v>
      </c>
      <c r="L27" s="12">
        <f t="shared" si="3"/>
        <v>3.832564105043598</v>
      </c>
      <c r="M27" s="11">
        <f t="shared" si="4"/>
        <v>108.65127609593347</v>
      </c>
      <c r="N27" s="11">
        <v>82</v>
      </c>
      <c r="O27" s="11">
        <v>24</v>
      </c>
      <c r="P27" s="11">
        <f t="shared" si="5"/>
        <v>371.2251933277727</v>
      </c>
      <c r="Q27" s="13">
        <f t="shared" si="6"/>
        <v>4.527136503997228</v>
      </c>
      <c r="R27" s="7"/>
      <c r="S27" s="7"/>
      <c r="T27" s="7"/>
      <c r="U27" s="7"/>
      <c r="V27" s="7"/>
    </row>
    <row r="28" spans="1:22" ht="12" customHeight="1">
      <c r="A28" s="14">
        <v>1991</v>
      </c>
      <c r="B28" s="15">
        <f>'[1]Pcc'!B31</f>
        <v>124.69234763321039</v>
      </c>
      <c r="C28" s="15">
        <v>0</v>
      </c>
      <c r="D28" s="15">
        <f t="shared" si="0"/>
        <v>124.69234763321039</v>
      </c>
      <c r="E28" s="15">
        <v>12</v>
      </c>
      <c r="F28" s="15">
        <f t="shared" si="1"/>
        <v>109.72926591722515</v>
      </c>
      <c r="G28" s="15">
        <v>0</v>
      </c>
      <c r="H28" s="15">
        <f t="shared" si="7"/>
        <v>109.72926591722515</v>
      </c>
      <c r="I28" s="15">
        <v>20</v>
      </c>
      <c r="J28" s="15">
        <f t="shared" si="2"/>
        <v>29.599999999999994</v>
      </c>
      <c r="K28" s="15">
        <f t="shared" si="8"/>
        <v>87.78341273378012</v>
      </c>
      <c r="L28" s="16">
        <f t="shared" si="3"/>
        <v>3.848040010247896</v>
      </c>
      <c r="M28" s="15">
        <f t="shared" si="4"/>
        <v>109.09001027052273</v>
      </c>
      <c r="N28" s="15">
        <v>82</v>
      </c>
      <c r="O28" s="15">
        <v>24</v>
      </c>
      <c r="P28" s="15">
        <f t="shared" si="5"/>
        <v>372.7242017576193</v>
      </c>
      <c r="Q28" s="17">
        <f t="shared" si="6"/>
        <v>4.545417094605114</v>
      </c>
      <c r="R28" s="7"/>
      <c r="S28" s="7"/>
      <c r="T28" s="7"/>
      <c r="U28" s="7"/>
      <c r="V28" s="7"/>
    </row>
    <row r="29" spans="1:22" ht="12" customHeight="1">
      <c r="A29" s="14">
        <v>1992</v>
      </c>
      <c r="B29" s="15">
        <f>'[1]Pcc'!B32</f>
        <v>124.71757101207831</v>
      </c>
      <c r="C29" s="15">
        <v>0</v>
      </c>
      <c r="D29" s="15">
        <f t="shared" si="0"/>
        <v>124.71757101207831</v>
      </c>
      <c r="E29" s="15">
        <v>12</v>
      </c>
      <c r="F29" s="15">
        <f t="shared" si="1"/>
        <v>109.75146249062891</v>
      </c>
      <c r="G29" s="15">
        <v>0</v>
      </c>
      <c r="H29" s="15">
        <f t="shared" si="7"/>
        <v>109.75146249062891</v>
      </c>
      <c r="I29" s="15">
        <v>20</v>
      </c>
      <c r="J29" s="15">
        <f t="shared" si="2"/>
        <v>29.599999999999994</v>
      </c>
      <c r="K29" s="15">
        <f t="shared" si="8"/>
        <v>87.80116999250313</v>
      </c>
      <c r="L29" s="16">
        <f t="shared" si="3"/>
        <v>3.8488184106302743</v>
      </c>
      <c r="M29" s="15">
        <f t="shared" si="4"/>
        <v>109.11207753216296</v>
      </c>
      <c r="N29" s="15">
        <v>82</v>
      </c>
      <c r="O29" s="15">
        <v>24</v>
      </c>
      <c r="P29" s="15">
        <f t="shared" si="5"/>
        <v>372.7995982348901</v>
      </c>
      <c r="Q29" s="17">
        <f t="shared" si="6"/>
        <v>4.546336563840123</v>
      </c>
      <c r="R29" s="7"/>
      <c r="S29" s="7"/>
      <c r="T29" s="7"/>
      <c r="U29" s="7"/>
      <c r="V29" s="7"/>
    </row>
    <row r="30" spans="1:22" ht="12" customHeight="1">
      <c r="A30" s="14">
        <v>1993</v>
      </c>
      <c r="B30" s="15">
        <f>'[1]Pcc'!B33</f>
        <v>128.57708633260802</v>
      </c>
      <c r="C30" s="15">
        <v>0</v>
      </c>
      <c r="D30" s="15">
        <f t="shared" si="0"/>
        <v>128.57708633260802</v>
      </c>
      <c r="E30" s="15">
        <v>12</v>
      </c>
      <c r="F30" s="15">
        <f t="shared" si="1"/>
        <v>113.14783597269505</v>
      </c>
      <c r="G30" s="15">
        <v>0</v>
      </c>
      <c r="H30" s="15">
        <f t="shared" si="7"/>
        <v>113.14783597269505</v>
      </c>
      <c r="I30" s="15">
        <v>20</v>
      </c>
      <c r="J30" s="15">
        <f t="shared" si="2"/>
        <v>29.60000000000001</v>
      </c>
      <c r="K30" s="15">
        <f t="shared" si="8"/>
        <v>90.51826877815604</v>
      </c>
      <c r="L30" s="16">
        <f t="shared" si="3"/>
        <v>3.9679241108232786</v>
      </c>
      <c r="M30" s="15">
        <f t="shared" si="4"/>
        <v>112.48866457978453</v>
      </c>
      <c r="N30" s="15">
        <v>82</v>
      </c>
      <c r="O30" s="15">
        <v>24</v>
      </c>
      <c r="P30" s="15">
        <f t="shared" si="5"/>
        <v>384.33627064759713</v>
      </c>
      <c r="Q30" s="17">
        <f t="shared" si="6"/>
        <v>4.6870276908243556</v>
      </c>
      <c r="R30" s="7"/>
      <c r="S30" s="7"/>
      <c r="T30" s="7"/>
      <c r="U30" s="7"/>
      <c r="V30" s="7"/>
    </row>
    <row r="31" spans="1:22" ht="12" customHeight="1">
      <c r="A31" s="14">
        <v>1994</v>
      </c>
      <c r="B31" s="15">
        <f>'[1]Pcc'!B34</f>
        <v>129.1641957499824</v>
      </c>
      <c r="C31" s="15">
        <v>0</v>
      </c>
      <c r="D31" s="15">
        <f t="shared" si="0"/>
        <v>129.1641957499824</v>
      </c>
      <c r="E31" s="15">
        <v>12</v>
      </c>
      <c r="F31" s="15">
        <f t="shared" si="1"/>
        <v>113.66449225998453</v>
      </c>
      <c r="G31" s="15">
        <v>0</v>
      </c>
      <c r="H31" s="15">
        <f t="shared" si="7"/>
        <v>113.66449225998453</v>
      </c>
      <c r="I31" s="15">
        <v>20</v>
      </c>
      <c r="J31" s="15">
        <f t="shared" si="2"/>
        <v>29.599999999999994</v>
      </c>
      <c r="K31" s="15">
        <f t="shared" si="8"/>
        <v>90.93159380798762</v>
      </c>
      <c r="L31" s="16">
        <f t="shared" si="3"/>
        <v>3.986042468295348</v>
      </c>
      <c r="M31" s="15">
        <f t="shared" si="4"/>
        <v>113.00231095493896</v>
      </c>
      <c r="N31" s="15">
        <v>82</v>
      </c>
      <c r="O31" s="15">
        <v>24</v>
      </c>
      <c r="P31" s="15">
        <f t="shared" si="5"/>
        <v>386.09122909604145</v>
      </c>
      <c r="Q31" s="17">
        <f t="shared" si="6"/>
        <v>4.7084296231224565</v>
      </c>
      <c r="R31" s="7"/>
      <c r="S31" s="7"/>
      <c r="T31" s="7"/>
      <c r="U31" s="7"/>
      <c r="V31" s="7"/>
    </row>
    <row r="32" spans="1:22" ht="12" customHeight="1">
      <c r="A32" s="14">
        <v>1995</v>
      </c>
      <c r="B32" s="15">
        <f>'[1]Pcc'!B35</f>
        <v>126.9101819352748</v>
      </c>
      <c r="C32" s="15">
        <v>0</v>
      </c>
      <c r="D32" s="15">
        <f t="shared" si="0"/>
        <v>126.9101819352748</v>
      </c>
      <c r="E32" s="15">
        <v>12</v>
      </c>
      <c r="F32" s="15">
        <f t="shared" si="1"/>
        <v>111.68096010304183</v>
      </c>
      <c r="G32" s="15">
        <v>0</v>
      </c>
      <c r="H32" s="15">
        <f t="shared" si="7"/>
        <v>111.68096010304183</v>
      </c>
      <c r="I32" s="15">
        <v>20</v>
      </c>
      <c r="J32" s="15">
        <f t="shared" si="2"/>
        <v>29.60000000000001</v>
      </c>
      <c r="K32" s="15">
        <f t="shared" si="8"/>
        <v>89.34476808243346</v>
      </c>
      <c r="L32" s="16">
        <f t="shared" si="3"/>
        <v>3.916482984435439</v>
      </c>
      <c r="M32" s="15">
        <f t="shared" si="4"/>
        <v>111.03033436725248</v>
      </c>
      <c r="N32" s="15">
        <v>82</v>
      </c>
      <c r="O32" s="15">
        <v>24</v>
      </c>
      <c r="P32" s="15">
        <f t="shared" si="5"/>
        <v>379.35364242144595</v>
      </c>
      <c r="Q32" s="17">
        <f t="shared" si="6"/>
        <v>4.626263931968853</v>
      </c>
      <c r="R32" s="7"/>
      <c r="S32" s="7"/>
      <c r="T32" s="7"/>
      <c r="U32" s="7"/>
      <c r="V32" s="7"/>
    </row>
    <row r="33" spans="1:22" ht="12" customHeight="1">
      <c r="A33" s="10">
        <v>1996</v>
      </c>
      <c r="B33" s="11">
        <f>'[1]Pcc'!B36</f>
        <v>132.87464110194193</v>
      </c>
      <c r="C33" s="11">
        <v>0</v>
      </c>
      <c r="D33" s="11">
        <f t="shared" si="0"/>
        <v>132.87464110194193</v>
      </c>
      <c r="E33" s="11">
        <v>12</v>
      </c>
      <c r="F33" s="11">
        <f t="shared" si="1"/>
        <v>116.9296841697089</v>
      </c>
      <c r="G33" s="11">
        <v>0</v>
      </c>
      <c r="H33" s="11">
        <f t="shared" si="7"/>
        <v>116.9296841697089</v>
      </c>
      <c r="I33" s="11">
        <v>20</v>
      </c>
      <c r="J33" s="11">
        <f t="shared" si="2"/>
        <v>29.60000000000001</v>
      </c>
      <c r="K33" s="11">
        <f t="shared" si="8"/>
        <v>93.54374733576712</v>
      </c>
      <c r="L33" s="12">
        <f t="shared" si="3"/>
        <v>4.100547828417189</v>
      </c>
      <c r="M33" s="11">
        <f t="shared" si="4"/>
        <v>116.24848066171309</v>
      </c>
      <c r="N33" s="11">
        <v>82</v>
      </c>
      <c r="O33" s="11">
        <v>24</v>
      </c>
      <c r="P33" s="11">
        <f t="shared" si="5"/>
        <v>397.1823089275197</v>
      </c>
      <c r="Q33" s="13">
        <f t="shared" si="6"/>
        <v>4.843686694238046</v>
      </c>
      <c r="R33" s="7"/>
      <c r="S33" s="7"/>
      <c r="T33" s="7"/>
      <c r="U33" s="7"/>
      <c r="V33" s="7"/>
    </row>
    <row r="34" spans="1:22" ht="12" customHeight="1">
      <c r="A34" s="10">
        <v>1997</v>
      </c>
      <c r="B34" s="11">
        <f>'[1]Pcc'!B37</f>
        <v>134.46234285040654</v>
      </c>
      <c r="C34" s="11">
        <v>0</v>
      </c>
      <c r="D34" s="11">
        <f t="shared" si="0"/>
        <v>134.46234285040654</v>
      </c>
      <c r="E34" s="11">
        <v>12</v>
      </c>
      <c r="F34" s="11">
        <f t="shared" si="1"/>
        <v>118.32686170835775</v>
      </c>
      <c r="G34" s="11">
        <v>0</v>
      </c>
      <c r="H34" s="11">
        <f t="shared" si="7"/>
        <v>118.32686170835775</v>
      </c>
      <c r="I34" s="11">
        <v>20</v>
      </c>
      <c r="J34" s="11">
        <f t="shared" si="2"/>
        <v>29.60000000000001</v>
      </c>
      <c r="K34" s="11">
        <f t="shared" si="8"/>
        <v>94.6614893666862</v>
      </c>
      <c r="L34" s="12">
        <f t="shared" si="3"/>
        <v>4.149544739361587</v>
      </c>
      <c r="M34" s="11">
        <f t="shared" si="4"/>
        <v>117.6375185885313</v>
      </c>
      <c r="N34" s="11">
        <v>82</v>
      </c>
      <c r="O34" s="11">
        <v>24</v>
      </c>
      <c r="P34" s="11">
        <f t="shared" si="5"/>
        <v>401.92818851081523</v>
      </c>
      <c r="Q34" s="13">
        <f t="shared" si="6"/>
        <v>4.901563274522137</v>
      </c>
      <c r="R34" s="7"/>
      <c r="S34" s="7"/>
      <c r="T34" s="7"/>
      <c r="U34" s="7"/>
      <c r="V34" s="7"/>
    </row>
    <row r="35" spans="1:22" ht="12" customHeight="1">
      <c r="A35" s="10">
        <v>1998</v>
      </c>
      <c r="B35" s="11">
        <f>'[1]Pcc'!B38</f>
        <v>131.6193592625956</v>
      </c>
      <c r="C35" s="11">
        <v>0</v>
      </c>
      <c r="D35" s="11">
        <f t="shared" si="0"/>
        <v>131.6193592625956</v>
      </c>
      <c r="E35" s="11">
        <v>12</v>
      </c>
      <c r="F35" s="11">
        <f t="shared" si="1"/>
        <v>115.82503615108412</v>
      </c>
      <c r="G35" s="11">
        <v>0</v>
      </c>
      <c r="H35" s="11">
        <f t="shared" si="7"/>
        <v>115.82503615108412</v>
      </c>
      <c r="I35" s="11">
        <v>20</v>
      </c>
      <c r="J35" s="11">
        <f t="shared" si="2"/>
        <v>29.60000000000001</v>
      </c>
      <c r="K35" s="11">
        <f t="shared" si="8"/>
        <v>92.66002892086729</v>
      </c>
      <c r="L35" s="12">
        <f t="shared" si="3"/>
        <v>4.061809486942128</v>
      </c>
      <c r="M35" s="11">
        <f t="shared" si="4"/>
        <v>115.15026805006585</v>
      </c>
      <c r="N35" s="11">
        <v>82</v>
      </c>
      <c r="O35" s="11">
        <v>24</v>
      </c>
      <c r="P35" s="11">
        <f t="shared" si="5"/>
        <v>393.4300825043917</v>
      </c>
      <c r="Q35" s="13">
        <f t="shared" si="6"/>
        <v>4.797927835419411</v>
      </c>
      <c r="R35" s="7"/>
      <c r="S35" s="7"/>
      <c r="T35" s="7"/>
      <c r="U35" s="7"/>
      <c r="V35" s="7"/>
    </row>
    <row r="36" spans="1:22" ht="12" customHeight="1">
      <c r="A36" s="10">
        <v>1999</v>
      </c>
      <c r="B36" s="11">
        <f>'[1]Pcc'!B39</f>
        <v>133.27726556757304</v>
      </c>
      <c r="C36" s="11">
        <v>0</v>
      </c>
      <c r="D36" s="11">
        <f t="shared" si="0"/>
        <v>133.27726556757304</v>
      </c>
      <c r="E36" s="11">
        <v>12</v>
      </c>
      <c r="F36" s="11">
        <f t="shared" si="1"/>
        <v>117.28399369946428</v>
      </c>
      <c r="G36" s="11">
        <v>0</v>
      </c>
      <c r="H36" s="11">
        <f t="shared" si="7"/>
        <v>117.28399369946428</v>
      </c>
      <c r="I36" s="11">
        <v>20</v>
      </c>
      <c r="J36" s="11">
        <f t="shared" si="2"/>
        <v>29.60000000000001</v>
      </c>
      <c r="K36" s="11">
        <f t="shared" si="8"/>
        <v>93.82719495957141</v>
      </c>
      <c r="L36" s="12">
        <f t="shared" si="3"/>
        <v>4.112972929734638</v>
      </c>
      <c r="M36" s="11">
        <f t="shared" si="4"/>
        <v>116.60072607151211</v>
      </c>
      <c r="N36" s="11">
        <v>82</v>
      </c>
      <c r="O36" s="11">
        <v>24</v>
      </c>
      <c r="P36" s="11">
        <f t="shared" si="5"/>
        <v>398.3858140776664</v>
      </c>
      <c r="Q36" s="13">
        <f t="shared" si="6"/>
        <v>4.858363586313005</v>
      </c>
      <c r="R36" s="7"/>
      <c r="S36" s="7"/>
      <c r="T36" s="7"/>
      <c r="U36" s="7"/>
      <c r="V36" s="7"/>
    </row>
    <row r="37" spans="1:22" ht="12" customHeight="1">
      <c r="A37" s="10">
        <v>2000</v>
      </c>
      <c r="B37" s="11">
        <f>'[1]Pcc'!B40</f>
        <v>133.70586632873318</v>
      </c>
      <c r="C37" s="11">
        <v>0</v>
      </c>
      <c r="D37" s="11">
        <f t="shared" si="0"/>
        <v>133.70586632873318</v>
      </c>
      <c r="E37" s="11">
        <v>12</v>
      </c>
      <c r="F37" s="11">
        <f t="shared" si="1"/>
        <v>117.6611623692852</v>
      </c>
      <c r="G37" s="11">
        <v>0</v>
      </c>
      <c r="H37" s="11">
        <f t="shared" si="7"/>
        <v>117.6611623692852</v>
      </c>
      <c r="I37" s="11">
        <v>20</v>
      </c>
      <c r="J37" s="11">
        <f t="shared" si="2"/>
        <v>29.60000000000001</v>
      </c>
      <c r="K37" s="11">
        <f t="shared" si="8"/>
        <v>94.12892989542816</v>
      </c>
      <c r="L37" s="12">
        <f t="shared" si="3"/>
        <v>4.126199666648906</v>
      </c>
      <c r="M37" s="11">
        <f t="shared" si="4"/>
        <v>116.97569744966314</v>
      </c>
      <c r="N37" s="11">
        <v>82</v>
      </c>
      <c r="O37" s="11">
        <v>24</v>
      </c>
      <c r="P37" s="11">
        <f t="shared" si="5"/>
        <v>399.66696628634907</v>
      </c>
      <c r="Q37" s="13">
        <f t="shared" si="6"/>
        <v>4.873987393735964</v>
      </c>
      <c r="R37" s="7"/>
      <c r="S37" s="7"/>
      <c r="T37" s="7"/>
      <c r="U37" s="7"/>
      <c r="V37" s="7"/>
    </row>
    <row r="38" spans="1:22" ht="12" customHeight="1">
      <c r="A38" s="14">
        <v>2001</v>
      </c>
      <c r="B38" s="15">
        <f>'[1]Pcc'!B41</f>
        <v>128.0954360106045</v>
      </c>
      <c r="C38" s="15">
        <v>0</v>
      </c>
      <c r="D38" s="15">
        <f t="shared" si="0"/>
        <v>128.0954360106045</v>
      </c>
      <c r="E38" s="15">
        <v>12</v>
      </c>
      <c r="F38" s="15">
        <f t="shared" si="1"/>
        <v>112.72398368933194</v>
      </c>
      <c r="G38" s="15">
        <v>0</v>
      </c>
      <c r="H38" s="15">
        <f t="shared" si="7"/>
        <v>112.72398368933194</v>
      </c>
      <c r="I38" s="15">
        <v>20</v>
      </c>
      <c r="J38" s="15">
        <f t="shared" si="2"/>
        <v>29.60000000000001</v>
      </c>
      <c r="K38" s="15">
        <f t="shared" si="8"/>
        <v>90.17918695146555</v>
      </c>
      <c r="L38" s="16">
        <f t="shared" si="3"/>
        <v>3.953060249927257</v>
      </c>
      <c r="M38" s="15">
        <f t="shared" si="4"/>
        <v>112.06728155531276</v>
      </c>
      <c r="N38" s="15">
        <v>82</v>
      </c>
      <c r="O38" s="15">
        <v>24</v>
      </c>
      <c r="P38" s="15">
        <f t="shared" si="5"/>
        <v>382.89654531398526</v>
      </c>
      <c r="Q38" s="17">
        <f t="shared" si="6"/>
        <v>4.669470064804698</v>
      </c>
      <c r="R38" s="7"/>
      <c r="S38" s="7"/>
      <c r="T38" s="7"/>
      <c r="U38" s="7"/>
      <c r="V38" s="7"/>
    </row>
    <row r="39" spans="1:22" ht="12" customHeight="1">
      <c r="A39" s="14">
        <v>2002</v>
      </c>
      <c r="B39" s="15">
        <f>'[1]Pcc'!B42</f>
        <v>124.01541245704185</v>
      </c>
      <c r="C39" s="15">
        <v>0</v>
      </c>
      <c r="D39" s="15">
        <f t="shared" si="0"/>
        <v>124.01541245704185</v>
      </c>
      <c r="E39" s="15">
        <v>12</v>
      </c>
      <c r="F39" s="15">
        <f t="shared" si="1"/>
        <v>109.13356296219683</v>
      </c>
      <c r="G39" s="15">
        <v>0</v>
      </c>
      <c r="H39" s="15">
        <f t="shared" si="7"/>
        <v>109.13356296219683</v>
      </c>
      <c r="I39" s="15">
        <v>20</v>
      </c>
      <c r="J39" s="15">
        <f t="shared" si="2"/>
        <v>29.599999999999994</v>
      </c>
      <c r="K39" s="15">
        <f t="shared" si="8"/>
        <v>87.30685036975747</v>
      </c>
      <c r="L39" s="16">
        <f t="shared" si="3"/>
        <v>3.8271496052496423</v>
      </c>
      <c r="M39" s="15">
        <f t="shared" si="4"/>
        <v>108.49777773402474</v>
      </c>
      <c r="N39" s="15">
        <v>82</v>
      </c>
      <c r="O39" s="15">
        <v>24</v>
      </c>
      <c r="P39" s="15">
        <f t="shared" si="5"/>
        <v>370.7007405912512</v>
      </c>
      <c r="Q39" s="17">
        <f t="shared" si="6"/>
        <v>4.520740738917698</v>
      </c>
      <c r="R39" s="7"/>
      <c r="S39" s="7"/>
      <c r="T39" s="7"/>
      <c r="U39" s="7"/>
      <c r="V39" s="7"/>
    </row>
    <row r="40" spans="1:22" ht="12" customHeight="1">
      <c r="A40" s="14">
        <v>2003</v>
      </c>
      <c r="B40" s="15">
        <f>'[1]Pcc'!B43</f>
        <v>125.01891194573425</v>
      </c>
      <c r="C40" s="15">
        <v>0</v>
      </c>
      <c r="D40" s="15">
        <f t="shared" si="0"/>
        <v>125.01891194573425</v>
      </c>
      <c r="E40" s="15">
        <v>12</v>
      </c>
      <c r="F40" s="15">
        <f t="shared" si="1"/>
        <v>110.01664251224614</v>
      </c>
      <c r="G40" s="15">
        <v>0</v>
      </c>
      <c r="H40" s="15">
        <f t="shared" si="7"/>
        <v>110.01664251224614</v>
      </c>
      <c r="I40" s="15">
        <v>20</v>
      </c>
      <c r="J40" s="15">
        <f t="shared" si="2"/>
        <v>29.599999999999994</v>
      </c>
      <c r="K40" s="15">
        <f t="shared" si="8"/>
        <v>88.01331400979691</v>
      </c>
      <c r="L40" s="16">
        <f t="shared" si="3"/>
        <v>3.8581178744020566</v>
      </c>
      <c r="M40" s="15">
        <f aca="true" t="shared" si="9" ref="M40:M45">+L40*28.3495</f>
        <v>109.3757126803611</v>
      </c>
      <c r="N40" s="15">
        <v>82</v>
      </c>
      <c r="O40" s="15">
        <v>24</v>
      </c>
      <c r="P40" s="15">
        <f t="shared" si="5"/>
        <v>373.70035165790046</v>
      </c>
      <c r="Q40" s="17">
        <f t="shared" si="6"/>
        <v>4.557321361681713</v>
      </c>
      <c r="R40" s="7"/>
      <c r="S40" s="7"/>
      <c r="T40" s="7"/>
      <c r="U40" s="7"/>
      <c r="V40" s="7"/>
    </row>
    <row r="41" spans="1:22" ht="12" customHeight="1">
      <c r="A41" s="14">
        <v>2004</v>
      </c>
      <c r="B41" s="15">
        <f>'[1]Pcc'!B44</f>
        <v>124.07491200633356</v>
      </c>
      <c r="C41" s="15">
        <v>0</v>
      </c>
      <c r="D41" s="15">
        <f t="shared" si="0"/>
        <v>124.07491200633356</v>
      </c>
      <c r="E41" s="15">
        <v>12</v>
      </c>
      <c r="F41" s="15">
        <f t="shared" si="1"/>
        <v>109.18592256557353</v>
      </c>
      <c r="G41" s="15">
        <v>0</v>
      </c>
      <c r="H41" s="15">
        <f t="shared" si="7"/>
        <v>109.18592256557353</v>
      </c>
      <c r="I41" s="15">
        <v>20</v>
      </c>
      <c r="J41" s="15">
        <f t="shared" si="2"/>
        <v>29.60000000000001</v>
      </c>
      <c r="K41" s="15">
        <f t="shared" si="8"/>
        <v>87.34873805245883</v>
      </c>
      <c r="L41" s="16">
        <f t="shared" si="3"/>
        <v>3.8289857776420306</v>
      </c>
      <c r="M41" s="15">
        <f t="shared" si="9"/>
        <v>108.54983230326275</v>
      </c>
      <c r="N41" s="15">
        <v>82</v>
      </c>
      <c r="O41" s="15">
        <v>24</v>
      </c>
      <c r="P41" s="15">
        <f t="shared" si="5"/>
        <v>370.8785937028144</v>
      </c>
      <c r="Q41" s="17">
        <f t="shared" si="6"/>
        <v>4.5229096793026144</v>
      </c>
      <c r="R41" s="7"/>
      <c r="S41" s="7"/>
      <c r="T41" s="7"/>
      <c r="U41" s="7"/>
      <c r="V41" s="7"/>
    </row>
    <row r="42" spans="1:22" ht="12" customHeight="1">
      <c r="A42" s="14">
        <v>2005</v>
      </c>
      <c r="B42" s="15">
        <f>'[1]Pcc'!B45</f>
        <v>122.59647928979739</v>
      </c>
      <c r="C42" s="15">
        <v>0</v>
      </c>
      <c r="D42" s="15">
        <f t="shared" si="0"/>
        <v>122.59647928979739</v>
      </c>
      <c r="E42" s="15">
        <v>12</v>
      </c>
      <c r="F42" s="15">
        <f t="shared" si="1"/>
        <v>107.8849017750217</v>
      </c>
      <c r="G42" s="15">
        <v>0</v>
      </c>
      <c r="H42" s="15">
        <f t="shared" si="7"/>
        <v>107.8849017750217</v>
      </c>
      <c r="I42" s="15">
        <v>20</v>
      </c>
      <c r="J42" s="15">
        <f t="shared" si="2"/>
        <v>29.599999999999994</v>
      </c>
      <c r="K42" s="15">
        <f t="shared" si="8"/>
        <v>86.30792142001737</v>
      </c>
      <c r="L42" s="16">
        <f t="shared" si="3"/>
        <v>3.783360938959665</v>
      </c>
      <c r="M42" s="15">
        <f t="shared" si="9"/>
        <v>107.25639093903702</v>
      </c>
      <c r="N42" s="15">
        <v>82</v>
      </c>
      <c r="O42" s="15">
        <v>24</v>
      </c>
      <c r="P42" s="15">
        <f t="shared" si="5"/>
        <v>366.45933570837644</v>
      </c>
      <c r="Q42" s="17">
        <f t="shared" si="6"/>
        <v>4.469016289126542</v>
      </c>
      <c r="R42" s="7"/>
      <c r="S42" s="7"/>
      <c r="T42" s="7"/>
      <c r="U42" s="7"/>
      <c r="V42" s="7"/>
    </row>
    <row r="43" spans="1:22" ht="12" customHeight="1">
      <c r="A43" s="10">
        <v>2006</v>
      </c>
      <c r="B43" s="11">
        <f>'[1]Pcc'!B46</f>
        <v>123.59871584301028</v>
      </c>
      <c r="C43" s="11">
        <v>0</v>
      </c>
      <c r="D43" s="11">
        <f t="shared" si="0"/>
        <v>123.59871584301028</v>
      </c>
      <c r="E43" s="11">
        <v>12</v>
      </c>
      <c r="F43" s="11">
        <f t="shared" si="1"/>
        <v>108.76686994184905</v>
      </c>
      <c r="G43" s="11">
        <v>0</v>
      </c>
      <c r="H43" s="11">
        <f t="shared" si="7"/>
        <v>108.76686994184905</v>
      </c>
      <c r="I43" s="11">
        <v>20</v>
      </c>
      <c r="J43" s="11">
        <f t="shared" si="2"/>
        <v>29.60000000000001</v>
      </c>
      <c r="K43" s="11">
        <f t="shared" si="8"/>
        <v>87.01349595347924</v>
      </c>
      <c r="L43" s="12">
        <f t="shared" si="3"/>
        <v>3.814290233577172</v>
      </c>
      <c r="M43" s="11">
        <f t="shared" si="9"/>
        <v>108.13322097679604</v>
      </c>
      <c r="N43" s="11">
        <v>82</v>
      </c>
      <c r="O43" s="11">
        <v>24</v>
      </c>
      <c r="P43" s="11">
        <f t="shared" si="5"/>
        <v>369.4551716707198</v>
      </c>
      <c r="Q43" s="13">
        <f t="shared" si="6"/>
        <v>4.505550874033168</v>
      </c>
      <c r="R43" s="7"/>
      <c r="S43" s="7"/>
      <c r="T43" s="7"/>
      <c r="U43" s="7"/>
      <c r="V43" s="7"/>
    </row>
    <row r="44" spans="1:22" ht="12" customHeight="1">
      <c r="A44" s="10">
        <v>2007</v>
      </c>
      <c r="B44" s="11">
        <f>'[1]Pcc'!B47</f>
        <v>125.93385858415763</v>
      </c>
      <c r="C44" s="11">
        <v>0</v>
      </c>
      <c r="D44" s="11">
        <f t="shared" si="0"/>
        <v>125.93385858415763</v>
      </c>
      <c r="E44" s="11">
        <v>12</v>
      </c>
      <c r="F44" s="11">
        <f t="shared" si="1"/>
        <v>110.82179555405872</v>
      </c>
      <c r="G44" s="11">
        <v>0</v>
      </c>
      <c r="H44" s="11">
        <f t="shared" si="7"/>
        <v>110.82179555405872</v>
      </c>
      <c r="I44" s="11">
        <v>20</v>
      </c>
      <c r="J44" s="11">
        <f t="shared" si="2"/>
        <v>29.599999999999994</v>
      </c>
      <c r="K44" s="11">
        <f t="shared" si="8"/>
        <v>88.65743644324698</v>
      </c>
      <c r="L44" s="12">
        <f t="shared" si="3"/>
        <v>3.886353378334114</v>
      </c>
      <c r="M44" s="11">
        <f t="shared" si="9"/>
        <v>110.17617509908295</v>
      </c>
      <c r="N44" s="11">
        <v>82</v>
      </c>
      <c r="O44" s="11">
        <v>24</v>
      </c>
      <c r="P44" s="11">
        <f t="shared" si="5"/>
        <v>376.4352649218668</v>
      </c>
      <c r="Q44" s="13">
        <f t="shared" si="6"/>
        <v>4.59067396246179</v>
      </c>
      <c r="R44" s="7"/>
      <c r="S44" s="7"/>
      <c r="T44" s="7"/>
      <c r="U44" s="7"/>
      <c r="V44" s="7"/>
    </row>
    <row r="45" spans="1:22" ht="12" customHeight="1">
      <c r="A45" s="10">
        <v>2008</v>
      </c>
      <c r="B45" s="11">
        <f>'[1]Pcc'!B48</f>
        <v>125.2231231450729</v>
      </c>
      <c r="C45" s="11">
        <v>0</v>
      </c>
      <c r="D45" s="11">
        <f t="shared" si="0"/>
        <v>125.2231231450729</v>
      </c>
      <c r="E45" s="11">
        <v>12</v>
      </c>
      <c r="F45" s="11">
        <f t="shared" si="1"/>
        <v>110.19634836766416</v>
      </c>
      <c r="G45" s="11">
        <v>0</v>
      </c>
      <c r="H45" s="11">
        <f t="shared" si="7"/>
        <v>110.19634836766416</v>
      </c>
      <c r="I45" s="11">
        <v>20</v>
      </c>
      <c r="J45" s="11">
        <f t="shared" si="2"/>
        <v>29.599999999999994</v>
      </c>
      <c r="K45" s="11">
        <f t="shared" si="8"/>
        <v>88.15707869413133</v>
      </c>
      <c r="L45" s="12">
        <f t="shared" si="3"/>
        <v>3.864419887961921</v>
      </c>
      <c r="M45" s="11">
        <f t="shared" si="9"/>
        <v>109.55437161377648</v>
      </c>
      <c r="N45" s="11">
        <v>82</v>
      </c>
      <c r="O45" s="11">
        <v>24</v>
      </c>
      <c r="P45" s="11">
        <f t="shared" si="5"/>
        <v>374.310769680403</v>
      </c>
      <c r="Q45" s="13">
        <f t="shared" si="6"/>
        <v>4.564765483907354</v>
      </c>
      <c r="R45" s="7"/>
      <c r="S45" s="7"/>
      <c r="T45" s="7"/>
      <c r="U45" s="7"/>
      <c r="V45" s="7"/>
    </row>
    <row r="46" spans="1:22" ht="12" customHeight="1">
      <c r="A46" s="10">
        <v>2009</v>
      </c>
      <c r="B46" s="11">
        <f>'[1]Pcc'!B49</f>
        <v>123.13109712608943</v>
      </c>
      <c r="C46" s="11">
        <v>0</v>
      </c>
      <c r="D46" s="11">
        <f t="shared" si="0"/>
        <v>123.13109712608943</v>
      </c>
      <c r="E46" s="11">
        <v>12</v>
      </c>
      <c r="F46" s="11">
        <f t="shared" si="1"/>
        <v>108.3553654709587</v>
      </c>
      <c r="G46" s="11">
        <v>0</v>
      </c>
      <c r="H46" s="11">
        <f t="shared" si="7"/>
        <v>108.3553654709587</v>
      </c>
      <c r="I46" s="11">
        <v>20</v>
      </c>
      <c r="J46" s="11">
        <f t="shared" si="2"/>
        <v>29.599999999999994</v>
      </c>
      <c r="K46" s="11">
        <f t="shared" si="8"/>
        <v>86.68429237676696</v>
      </c>
      <c r="L46" s="12">
        <f t="shared" si="3"/>
        <v>3.799859391858278</v>
      </c>
      <c r="M46" s="11">
        <f aca="true" t="shared" si="10" ref="M46:M51">+L46*28.3495</f>
        <v>107.72411382948624</v>
      </c>
      <c r="N46" s="11">
        <v>82</v>
      </c>
      <c r="O46" s="11">
        <v>24</v>
      </c>
      <c r="P46" s="11">
        <f t="shared" si="5"/>
        <v>368.0573889174113</v>
      </c>
      <c r="Q46" s="13">
        <f t="shared" si="6"/>
        <v>4.48850474289526</v>
      </c>
      <c r="R46" s="7"/>
      <c r="S46" s="7"/>
      <c r="T46" s="7"/>
      <c r="U46" s="7"/>
      <c r="V46" s="7"/>
    </row>
    <row r="47" spans="1:17" ht="12" customHeight="1">
      <c r="A47" s="10">
        <v>2010</v>
      </c>
      <c r="B47" s="11">
        <f>'[1]Pcc'!B50</f>
        <v>122.86451763628355</v>
      </c>
      <c r="C47" s="11">
        <v>0</v>
      </c>
      <c r="D47" s="11">
        <f t="shared" si="0"/>
        <v>122.86451763628355</v>
      </c>
      <c r="E47" s="11">
        <v>12</v>
      </c>
      <c r="F47" s="11">
        <f t="shared" si="1"/>
        <v>108.12077551992952</v>
      </c>
      <c r="G47" s="11">
        <v>0</v>
      </c>
      <c r="H47" s="11">
        <f t="shared" si="7"/>
        <v>108.12077551992952</v>
      </c>
      <c r="I47" s="11">
        <v>20</v>
      </c>
      <c r="J47" s="11">
        <f t="shared" si="2"/>
        <v>29.599999999999994</v>
      </c>
      <c r="K47" s="11">
        <f t="shared" si="8"/>
        <v>86.49662041594362</v>
      </c>
      <c r="L47" s="12">
        <f t="shared" si="3"/>
        <v>3.7916326757673917</v>
      </c>
      <c r="M47" s="11">
        <f t="shared" si="10"/>
        <v>107.49089054166767</v>
      </c>
      <c r="N47" s="11">
        <v>82</v>
      </c>
      <c r="O47" s="11">
        <v>24</v>
      </c>
      <c r="P47" s="11">
        <f t="shared" si="5"/>
        <v>367.2605426840312</v>
      </c>
      <c r="Q47" s="13">
        <f t="shared" si="6"/>
        <v>4.4787871059028195</v>
      </c>
    </row>
    <row r="48" spans="1:17" ht="12" customHeight="1">
      <c r="A48" s="30">
        <v>2011</v>
      </c>
      <c r="B48" s="31">
        <f>'[1]Pcc'!D51</f>
        <v>132.46497688654676</v>
      </c>
      <c r="C48" s="31">
        <v>0</v>
      </c>
      <c r="D48" s="31">
        <f t="shared" si="0"/>
        <v>132.46497688654676</v>
      </c>
      <c r="E48" s="31">
        <v>12</v>
      </c>
      <c r="F48" s="31">
        <f t="shared" si="1"/>
        <v>116.56917966016115</v>
      </c>
      <c r="G48" s="31">
        <v>0</v>
      </c>
      <c r="H48" s="15">
        <f t="shared" si="7"/>
        <v>116.56917966016115</v>
      </c>
      <c r="I48" s="31">
        <v>20</v>
      </c>
      <c r="J48" s="31">
        <f t="shared" si="2"/>
        <v>29.60000000000001</v>
      </c>
      <c r="K48" s="15">
        <f t="shared" si="8"/>
        <v>93.25534372812892</v>
      </c>
      <c r="L48" s="32">
        <f t="shared" si="3"/>
        <v>4.087905478493322</v>
      </c>
      <c r="M48" s="31">
        <f t="shared" si="10"/>
        <v>115.89007636254644</v>
      </c>
      <c r="N48" s="31">
        <v>82</v>
      </c>
      <c r="O48" s="15">
        <v>24</v>
      </c>
      <c r="P48" s="31">
        <f t="shared" si="5"/>
        <v>395.95776090536697</v>
      </c>
      <c r="Q48" s="33">
        <f t="shared" si="6"/>
        <v>4.828753181772768</v>
      </c>
    </row>
    <row r="49" spans="1:17" ht="12" customHeight="1">
      <c r="A49" s="14">
        <v>2012</v>
      </c>
      <c r="B49" s="15">
        <f>'[1]Pcc'!D52</f>
        <v>134.32963000491924</v>
      </c>
      <c r="C49" s="15">
        <v>0</v>
      </c>
      <c r="D49" s="15">
        <f aca="true" t="shared" si="11" ref="D49:D54">+B49-B49*(C49/100)</f>
        <v>134.32963000491924</v>
      </c>
      <c r="E49" s="15">
        <v>12</v>
      </c>
      <c r="F49" s="15">
        <f aca="true" t="shared" si="12" ref="F49:F54">+(D49-D49*(E49)/100)</f>
        <v>118.21007440432894</v>
      </c>
      <c r="G49" s="15">
        <v>0</v>
      </c>
      <c r="H49" s="15">
        <f t="shared" si="7"/>
        <v>118.21007440432894</v>
      </c>
      <c r="I49" s="15">
        <v>20</v>
      </c>
      <c r="J49" s="15">
        <f aca="true" t="shared" si="13" ref="J49:J54">100-(K49/B49*100)</f>
        <v>29.599999999999994</v>
      </c>
      <c r="K49" s="15">
        <f t="shared" si="8"/>
        <v>94.56805952346315</v>
      </c>
      <c r="L49" s="16">
        <f aca="true" t="shared" si="14" ref="L49:L54">+(K49/365)*16</f>
        <v>4.1454491845901655</v>
      </c>
      <c r="M49" s="15">
        <f t="shared" si="10"/>
        <v>117.5214116585389</v>
      </c>
      <c r="N49" s="15">
        <v>82</v>
      </c>
      <c r="O49" s="15">
        <v>24</v>
      </c>
      <c r="P49" s="15">
        <f aca="true" t="shared" si="15" ref="P49:P54">+Q49*N49</f>
        <v>401.53148983334125</v>
      </c>
      <c r="Q49" s="17">
        <f aca="true" t="shared" si="16" ref="Q49:Q54">+M49/O49</f>
        <v>4.896725485772454</v>
      </c>
    </row>
    <row r="50" spans="1:17" ht="12" customHeight="1">
      <c r="A50" s="30">
        <v>2013</v>
      </c>
      <c r="B50" s="31">
        <f>'[1]Pcc'!D53</f>
        <v>135.02216769445926</v>
      </c>
      <c r="C50" s="31">
        <v>0</v>
      </c>
      <c r="D50" s="31">
        <f t="shared" si="11"/>
        <v>135.02216769445926</v>
      </c>
      <c r="E50" s="31">
        <v>12</v>
      </c>
      <c r="F50" s="31">
        <f t="shared" si="12"/>
        <v>118.81950757112415</v>
      </c>
      <c r="G50" s="31">
        <v>0</v>
      </c>
      <c r="H50" s="15">
        <f t="shared" si="7"/>
        <v>118.81950757112415</v>
      </c>
      <c r="I50" s="31">
        <v>20</v>
      </c>
      <c r="J50" s="31">
        <f t="shared" si="13"/>
        <v>29.599999999999994</v>
      </c>
      <c r="K50" s="15">
        <f t="shared" si="8"/>
        <v>95.05560605689932</v>
      </c>
      <c r="L50" s="32">
        <f t="shared" si="14"/>
        <v>4.166821087425724</v>
      </c>
      <c r="M50" s="31">
        <f t="shared" si="10"/>
        <v>118.12729441797556</v>
      </c>
      <c r="N50" s="31">
        <v>82</v>
      </c>
      <c r="O50" s="31">
        <v>24</v>
      </c>
      <c r="P50" s="31">
        <f t="shared" si="15"/>
        <v>403.6015892614165</v>
      </c>
      <c r="Q50" s="33">
        <f t="shared" si="16"/>
        <v>4.921970600748982</v>
      </c>
    </row>
    <row r="51" spans="1:17" ht="12" customHeight="1">
      <c r="A51" s="14">
        <v>2014</v>
      </c>
      <c r="B51" s="15">
        <f>'[1]Pcc'!D54</f>
        <v>134.67349014128013</v>
      </c>
      <c r="C51" s="15">
        <v>0</v>
      </c>
      <c r="D51" s="15">
        <f t="shared" si="11"/>
        <v>134.67349014128013</v>
      </c>
      <c r="E51" s="15">
        <v>12</v>
      </c>
      <c r="F51" s="15">
        <f t="shared" si="12"/>
        <v>118.5126713243265</v>
      </c>
      <c r="G51" s="15">
        <v>0</v>
      </c>
      <c r="H51" s="15">
        <f t="shared" si="7"/>
        <v>118.5126713243265</v>
      </c>
      <c r="I51" s="15">
        <v>20</v>
      </c>
      <c r="J51" s="15">
        <f t="shared" si="13"/>
        <v>29.60000000000001</v>
      </c>
      <c r="K51" s="15">
        <f t="shared" si="8"/>
        <v>94.8101370594612</v>
      </c>
      <c r="L51" s="16">
        <f t="shared" si="14"/>
        <v>4.156060802606518</v>
      </c>
      <c r="M51" s="15">
        <f t="shared" si="10"/>
        <v>117.82224572349348</v>
      </c>
      <c r="N51" s="15">
        <v>82</v>
      </c>
      <c r="O51" s="15">
        <v>24</v>
      </c>
      <c r="P51" s="15">
        <f t="shared" si="15"/>
        <v>402.5593395552694</v>
      </c>
      <c r="Q51" s="17">
        <f t="shared" si="16"/>
        <v>4.909260238478895</v>
      </c>
    </row>
    <row r="52" spans="1:17" ht="12" customHeight="1">
      <c r="A52" s="30">
        <v>2015</v>
      </c>
      <c r="B52" s="31">
        <f>'[1]Pcc'!D55</f>
        <v>133.04135739666074</v>
      </c>
      <c r="C52" s="31">
        <v>0</v>
      </c>
      <c r="D52" s="31">
        <f t="shared" si="11"/>
        <v>133.04135739666074</v>
      </c>
      <c r="E52" s="31">
        <v>12</v>
      </c>
      <c r="F52" s="31">
        <f t="shared" si="12"/>
        <v>117.07639450906146</v>
      </c>
      <c r="G52" s="31">
        <v>0</v>
      </c>
      <c r="H52" s="31">
        <f t="shared" si="7"/>
        <v>117.07639450906146</v>
      </c>
      <c r="I52" s="31">
        <v>20</v>
      </c>
      <c r="J52" s="31">
        <f t="shared" si="13"/>
        <v>29.599999999999994</v>
      </c>
      <c r="K52" s="31">
        <f t="shared" si="8"/>
        <v>93.66111560724917</v>
      </c>
      <c r="L52" s="32">
        <f t="shared" si="14"/>
        <v>4.1056927389479085</v>
      </c>
      <c r="M52" s="31">
        <f>+L52*28.3495</f>
        <v>116.39433630280372</v>
      </c>
      <c r="N52" s="31">
        <v>82</v>
      </c>
      <c r="O52" s="31">
        <v>24</v>
      </c>
      <c r="P52" s="31">
        <f t="shared" si="15"/>
        <v>397.6806490345794</v>
      </c>
      <c r="Q52" s="33">
        <f t="shared" si="16"/>
        <v>4.849764012616822</v>
      </c>
    </row>
    <row r="53" spans="1:17" ht="12" customHeight="1">
      <c r="A53" s="53">
        <v>2016</v>
      </c>
      <c r="B53" s="54">
        <f>'[1]Pcc'!D56</f>
        <v>131.661973625144</v>
      </c>
      <c r="C53" s="54">
        <v>0</v>
      </c>
      <c r="D53" s="54">
        <f t="shared" si="11"/>
        <v>131.661973625144</v>
      </c>
      <c r="E53" s="54">
        <v>12</v>
      </c>
      <c r="F53" s="54">
        <f t="shared" si="12"/>
        <v>115.86253679012671</v>
      </c>
      <c r="G53" s="54">
        <v>0</v>
      </c>
      <c r="H53" s="54">
        <f>F53-(F53*G53/100)</f>
        <v>115.86253679012671</v>
      </c>
      <c r="I53" s="54">
        <v>20</v>
      </c>
      <c r="J53" s="54">
        <f t="shared" si="13"/>
        <v>29.599999999999994</v>
      </c>
      <c r="K53" s="54">
        <f>+H53-H53*I53/100</f>
        <v>92.69002943210137</v>
      </c>
      <c r="L53" s="55">
        <f t="shared" si="14"/>
        <v>4.06312457784554</v>
      </c>
      <c r="M53" s="54">
        <f>+L53*28.3495</f>
        <v>115.18755021963212</v>
      </c>
      <c r="N53" s="54">
        <v>82</v>
      </c>
      <c r="O53" s="54">
        <v>24</v>
      </c>
      <c r="P53" s="54">
        <f t="shared" si="15"/>
        <v>393.5574632504097</v>
      </c>
      <c r="Q53" s="56">
        <f t="shared" si="16"/>
        <v>4.799481259151338</v>
      </c>
    </row>
    <row r="54" spans="1:17" ht="12" customHeight="1">
      <c r="A54" s="53">
        <v>2017</v>
      </c>
      <c r="B54" s="54">
        <f>'[1]Pcc'!B57</f>
        <v>119.83499160471342</v>
      </c>
      <c r="C54" s="54">
        <v>0</v>
      </c>
      <c r="D54" s="54">
        <f t="shared" si="11"/>
        <v>119.83499160471342</v>
      </c>
      <c r="E54" s="54">
        <v>12</v>
      </c>
      <c r="F54" s="54">
        <f t="shared" si="12"/>
        <v>105.45479261214781</v>
      </c>
      <c r="G54" s="54">
        <v>0</v>
      </c>
      <c r="H54" s="54">
        <f>F54-(F54*G54/100)</f>
        <v>105.45479261214781</v>
      </c>
      <c r="I54" s="54">
        <v>20</v>
      </c>
      <c r="J54" s="54">
        <f t="shared" si="13"/>
        <v>29.599999999999994</v>
      </c>
      <c r="K54" s="54">
        <f>+H54-H54*I54/100</f>
        <v>84.36383408971825</v>
      </c>
      <c r="L54" s="55">
        <f t="shared" si="14"/>
        <v>3.6981406724260055</v>
      </c>
      <c r="M54" s="54">
        <f>+L54*28.3495</f>
        <v>104.84043899294105</v>
      </c>
      <c r="N54" s="54">
        <v>82</v>
      </c>
      <c r="O54" s="54">
        <v>24</v>
      </c>
      <c r="P54" s="54">
        <f t="shared" si="15"/>
        <v>358.2048332258819</v>
      </c>
      <c r="Q54" s="56">
        <f t="shared" si="16"/>
        <v>4.368351624705877</v>
      </c>
    </row>
    <row r="55" spans="1:17" ht="12" customHeight="1">
      <c r="A55" s="74">
        <v>2018</v>
      </c>
      <c r="B55" s="54">
        <f>'[1]Pcc'!B58</f>
        <v>120.01603498050507</v>
      </c>
      <c r="C55" s="75">
        <v>0</v>
      </c>
      <c r="D55" s="75">
        <f>+B55-B55*(C55/100)</f>
        <v>120.01603498050507</v>
      </c>
      <c r="E55" s="75">
        <v>12</v>
      </c>
      <c r="F55" s="75">
        <f>+(D55-D55*(E55)/100)</f>
        <v>105.61411078284446</v>
      </c>
      <c r="G55" s="75">
        <v>0</v>
      </c>
      <c r="H55" s="75">
        <f>F55-(F55*G55/100)</f>
        <v>105.61411078284446</v>
      </c>
      <c r="I55" s="75">
        <v>20</v>
      </c>
      <c r="J55" s="75">
        <f>100-(K55/B55*100)</f>
        <v>29.599999999999994</v>
      </c>
      <c r="K55" s="75">
        <f>+H55-H55*I55/100</f>
        <v>84.49128862627558</v>
      </c>
      <c r="L55" s="76">
        <f>+(K55/365)*16</f>
        <v>3.703727720603861</v>
      </c>
      <c r="M55" s="75">
        <f>+L55*28.3495</f>
        <v>104.99882901525915</v>
      </c>
      <c r="N55" s="75">
        <v>82</v>
      </c>
      <c r="O55" s="75">
        <v>24</v>
      </c>
      <c r="P55" s="75">
        <f>+Q55*N55</f>
        <v>358.74599913546876</v>
      </c>
      <c r="Q55" s="77">
        <f>+M55/O55</f>
        <v>4.374951208969131</v>
      </c>
    </row>
    <row r="56" spans="1:17" ht="12" customHeight="1" thickBot="1">
      <c r="A56" s="57">
        <v>2019</v>
      </c>
      <c r="B56" s="58">
        <f>'[1]Pcc'!B59</f>
        <v>118.76961953480878</v>
      </c>
      <c r="C56" s="58">
        <v>0</v>
      </c>
      <c r="D56" s="58">
        <f>+B56-B56*(C56/100)</f>
        <v>118.76961953480878</v>
      </c>
      <c r="E56" s="58">
        <v>12</v>
      </c>
      <c r="F56" s="58">
        <f>+(D56-D56*(E56)/100)</f>
        <v>104.51726519063173</v>
      </c>
      <c r="G56" s="58">
        <v>0</v>
      </c>
      <c r="H56" s="58">
        <f>F56-(F56*G56/100)</f>
        <v>104.51726519063173</v>
      </c>
      <c r="I56" s="58">
        <v>20</v>
      </c>
      <c r="J56" s="58">
        <f>100-(K56/B56*100)</f>
        <v>29.599999999999994</v>
      </c>
      <c r="K56" s="58">
        <f>+H56-H56*I56/100</f>
        <v>83.61381215250539</v>
      </c>
      <c r="L56" s="59">
        <f>+(K56/365)*16</f>
        <v>3.6652629984659897</v>
      </c>
      <c r="M56" s="58">
        <f>+L56*28.3495</f>
        <v>103.90837337501156</v>
      </c>
      <c r="N56" s="58">
        <v>82</v>
      </c>
      <c r="O56" s="58">
        <v>24</v>
      </c>
      <c r="P56" s="58">
        <f>+Q56*N56</f>
        <v>355.02027569795615</v>
      </c>
      <c r="Q56" s="60">
        <f>+M56/O56</f>
        <v>4.329515557292148</v>
      </c>
    </row>
    <row r="57" spans="1:17" s="8" customFormat="1" ht="12" customHeight="1" thickTop="1">
      <c r="A57" s="86" t="s">
        <v>59</v>
      </c>
      <c r="B57" s="87"/>
      <c r="C57" s="87"/>
      <c r="D57" s="87"/>
      <c r="E57" s="87"/>
      <c r="F57" s="87"/>
      <c r="G57" s="87"/>
      <c r="H57" s="87"/>
      <c r="I57" s="87"/>
      <c r="J57" s="87"/>
      <c r="K57" s="87"/>
      <c r="L57" s="87"/>
      <c r="M57" s="87"/>
      <c r="N57" s="87"/>
      <c r="O57" s="87"/>
      <c r="P57" s="87"/>
      <c r="Q57" s="88"/>
    </row>
    <row r="58" spans="1:17" s="8" customFormat="1" ht="12" customHeight="1">
      <c r="A58" s="89"/>
      <c r="B58" s="90"/>
      <c r="C58" s="90"/>
      <c r="D58" s="90"/>
      <c r="E58" s="90"/>
      <c r="F58" s="90"/>
      <c r="G58" s="90"/>
      <c r="H58" s="90"/>
      <c r="I58" s="90"/>
      <c r="J58" s="90"/>
      <c r="K58" s="90"/>
      <c r="L58" s="90"/>
      <c r="M58" s="90"/>
      <c r="N58" s="90"/>
      <c r="O58" s="90"/>
      <c r="P58" s="90"/>
      <c r="Q58" s="91"/>
    </row>
    <row r="59" spans="1:17" s="8" customFormat="1" ht="12" customHeight="1">
      <c r="A59" s="110" t="s">
        <v>62</v>
      </c>
      <c r="B59" s="111"/>
      <c r="C59" s="111"/>
      <c r="D59" s="111"/>
      <c r="E59" s="111"/>
      <c r="F59" s="111"/>
      <c r="G59" s="111"/>
      <c r="H59" s="111"/>
      <c r="I59" s="111"/>
      <c r="J59" s="111"/>
      <c r="K59" s="111"/>
      <c r="L59" s="111"/>
      <c r="M59" s="111"/>
      <c r="N59" s="111"/>
      <c r="O59" s="111"/>
      <c r="P59" s="111"/>
      <c r="Q59" s="112"/>
    </row>
    <row r="60" spans="1:17" s="8" customFormat="1" ht="12" customHeight="1">
      <c r="A60" s="110"/>
      <c r="B60" s="111"/>
      <c r="C60" s="111"/>
      <c r="D60" s="111"/>
      <c r="E60" s="111"/>
      <c r="F60" s="111"/>
      <c r="G60" s="111"/>
      <c r="H60" s="111"/>
      <c r="I60" s="111"/>
      <c r="J60" s="111"/>
      <c r="K60" s="111"/>
      <c r="L60" s="111"/>
      <c r="M60" s="111"/>
      <c r="N60" s="111"/>
      <c r="O60" s="111"/>
      <c r="P60" s="111"/>
      <c r="Q60" s="112"/>
    </row>
    <row r="61" spans="1:17" s="8" customFormat="1" ht="12" customHeight="1">
      <c r="A61" s="110"/>
      <c r="B61" s="111"/>
      <c r="C61" s="111"/>
      <c r="D61" s="111"/>
      <c r="E61" s="111"/>
      <c r="F61" s="111"/>
      <c r="G61" s="111"/>
      <c r="H61" s="111"/>
      <c r="I61" s="111"/>
      <c r="J61" s="111"/>
      <c r="K61" s="111"/>
      <c r="L61" s="111"/>
      <c r="M61" s="111"/>
      <c r="N61" s="111"/>
      <c r="O61" s="111"/>
      <c r="P61" s="111"/>
      <c r="Q61" s="112"/>
    </row>
    <row r="62" spans="1:17" s="8" customFormat="1" ht="12" customHeight="1">
      <c r="A62" s="107"/>
      <c r="B62" s="108"/>
      <c r="C62" s="108"/>
      <c r="D62" s="108"/>
      <c r="E62" s="108"/>
      <c r="F62" s="108"/>
      <c r="G62" s="108"/>
      <c r="H62" s="108"/>
      <c r="I62" s="108"/>
      <c r="J62" s="108"/>
      <c r="K62" s="108"/>
      <c r="L62" s="108"/>
      <c r="M62" s="108"/>
      <c r="N62" s="108"/>
      <c r="O62" s="108"/>
      <c r="P62" s="108"/>
      <c r="Q62" s="109"/>
    </row>
    <row r="63" spans="1:17" ht="12" customHeight="1">
      <c r="A63" s="95" t="s">
        <v>67</v>
      </c>
      <c r="B63" s="96"/>
      <c r="C63" s="96"/>
      <c r="D63" s="96"/>
      <c r="E63" s="96"/>
      <c r="F63" s="96"/>
      <c r="G63" s="96"/>
      <c r="H63" s="96"/>
      <c r="I63" s="96"/>
      <c r="J63" s="96"/>
      <c r="K63" s="96"/>
      <c r="L63" s="96"/>
      <c r="M63" s="96"/>
      <c r="N63" s="96"/>
      <c r="O63" s="96"/>
      <c r="P63" s="96"/>
      <c r="Q63" s="97"/>
    </row>
    <row r="64" spans="1:17" ht="12" customHeight="1">
      <c r="A64" s="95"/>
      <c r="B64" s="96"/>
      <c r="C64" s="96"/>
      <c r="D64" s="96"/>
      <c r="E64" s="96"/>
      <c r="F64" s="96"/>
      <c r="G64" s="96"/>
      <c r="H64" s="96"/>
      <c r="I64" s="96"/>
      <c r="J64" s="96"/>
      <c r="K64" s="96"/>
      <c r="L64" s="96"/>
      <c r="M64" s="96"/>
      <c r="N64" s="96"/>
      <c r="O64" s="96"/>
      <c r="P64" s="96"/>
      <c r="Q64" s="97"/>
    </row>
  </sheetData>
  <sheetProtection/>
  <mergeCells count="21">
    <mergeCell ref="I3:I5"/>
    <mergeCell ref="A62:Q62"/>
    <mergeCell ref="A59:Q61"/>
    <mergeCell ref="A1:Q1"/>
    <mergeCell ref="P2:P5"/>
    <mergeCell ref="N2:N5"/>
    <mergeCell ref="C2:C5"/>
    <mergeCell ref="O2:O5"/>
    <mergeCell ref="G3:G5"/>
    <mergeCell ref="E2:E5"/>
    <mergeCell ref="F2:F5"/>
    <mergeCell ref="A57:Q58"/>
    <mergeCell ref="Q2:Q5"/>
    <mergeCell ref="A63:Q64"/>
    <mergeCell ref="A2:A5"/>
    <mergeCell ref="B2:B5"/>
    <mergeCell ref="K2:M5"/>
    <mergeCell ref="J2:J5"/>
    <mergeCell ref="D2:D5"/>
    <mergeCell ref="G2:I2"/>
    <mergeCell ref="H3:H5"/>
  </mergeCells>
  <printOptions horizontalCentered="1"/>
  <pageMargins left="0.5" right="0.5" top="0.61" bottom="0.56" header="0.5" footer="0.5"/>
  <pageSetup fitToHeight="1" fitToWidth="1" horizontalDpi="600" verticalDpi="600" orientation="landscape" scale="79" r:id="rId1"/>
</worksheet>
</file>

<file path=xl/worksheets/sheet3.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46</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34" t="s">
        <v>34</v>
      </c>
      <c r="C6" s="34" t="s">
        <v>35</v>
      </c>
      <c r="D6" s="34" t="s">
        <v>34</v>
      </c>
      <c r="E6" s="34" t="s">
        <v>35</v>
      </c>
      <c r="F6" s="34" t="s">
        <v>34</v>
      </c>
      <c r="G6" s="34" t="s">
        <v>35</v>
      </c>
      <c r="H6" s="51" t="s">
        <v>34</v>
      </c>
      <c r="I6" s="34" t="s">
        <v>35</v>
      </c>
      <c r="J6" s="34" t="s">
        <v>35</v>
      </c>
      <c r="K6" s="34" t="s">
        <v>41</v>
      </c>
      <c r="L6" s="34" t="s">
        <v>36</v>
      </c>
      <c r="M6" s="34" t="s">
        <v>37</v>
      </c>
      <c r="N6" s="34" t="s">
        <v>38</v>
      </c>
      <c r="O6" s="34" t="s">
        <v>39</v>
      </c>
      <c r="P6" s="34" t="s">
        <v>38</v>
      </c>
      <c r="Q6" s="34" t="s">
        <v>40</v>
      </c>
      <c r="R6" s="27"/>
      <c r="S6" s="27"/>
      <c r="T6" s="27"/>
      <c r="U6" s="27"/>
      <c r="V6" s="27"/>
    </row>
    <row r="7" spans="1:22" ht="12" customHeight="1">
      <c r="A7" s="10">
        <v>1970</v>
      </c>
      <c r="B7" s="11">
        <f>'[1]Pcc'!C10</f>
        <v>6.9</v>
      </c>
      <c r="C7" s="11">
        <v>0</v>
      </c>
      <c r="D7" s="11">
        <f aca="true" t="shared" si="0" ref="D7:D47">+B7-B7*(C7/100)</f>
        <v>6.9</v>
      </c>
      <c r="E7" s="11">
        <v>12</v>
      </c>
      <c r="F7" s="11">
        <f aca="true" t="shared" si="1" ref="F7:F47">+(D7-D7*(E7)/100)</f>
        <v>6.072</v>
      </c>
      <c r="G7" s="11">
        <v>0</v>
      </c>
      <c r="H7" s="11">
        <f>F7-(F7*G7/100)</f>
        <v>6.072</v>
      </c>
      <c r="I7" s="11">
        <v>20</v>
      </c>
      <c r="J7" s="18">
        <f aca="true" t="shared" si="2" ref="J7:J56">100-(K7/B7*100)</f>
        <v>29.60000000000001</v>
      </c>
      <c r="K7" s="11">
        <f>+H7-H7*I7/100</f>
        <v>4.8576</v>
      </c>
      <c r="L7" s="12">
        <f aca="true" t="shared" si="3" ref="L7:L56">+(K7/365)*16</f>
        <v>0.2129358904109589</v>
      </c>
      <c r="M7" s="11">
        <f aca="true" t="shared" si="4" ref="M7:M39">+L7*28.3495</f>
        <v>6.036626025205479</v>
      </c>
      <c r="N7" s="11">
        <v>106</v>
      </c>
      <c r="O7" s="11">
        <v>28.5</v>
      </c>
      <c r="P7" s="11">
        <f aca="true" t="shared" si="5" ref="P7:P56">+Q7*N7</f>
        <v>22.452012584974764</v>
      </c>
      <c r="Q7" s="13">
        <f aca="true" t="shared" si="6" ref="Q7:Q56">+M7/O7</f>
        <v>0.21181143948089398</v>
      </c>
      <c r="R7" s="7"/>
      <c r="S7" s="7"/>
      <c r="T7" s="7"/>
      <c r="U7" s="7"/>
      <c r="V7" s="7"/>
    </row>
    <row r="8" spans="1:22" ht="12" customHeight="1">
      <c r="A8" s="14">
        <v>1971</v>
      </c>
      <c r="B8" s="15">
        <f>'[1]Pcc'!C11</f>
        <v>6.8</v>
      </c>
      <c r="C8" s="15">
        <v>0</v>
      </c>
      <c r="D8" s="15">
        <f t="shared" si="0"/>
        <v>6.8</v>
      </c>
      <c r="E8" s="15">
        <v>12</v>
      </c>
      <c r="F8" s="15">
        <f t="shared" si="1"/>
        <v>5.984</v>
      </c>
      <c r="G8" s="15">
        <v>0</v>
      </c>
      <c r="H8" s="15">
        <f aca="true" t="shared" si="7" ref="H8:H56">F8-(F8*G8/100)</f>
        <v>5.984</v>
      </c>
      <c r="I8" s="15">
        <v>20</v>
      </c>
      <c r="J8" s="19">
        <f t="shared" si="2"/>
        <v>29.599999999999994</v>
      </c>
      <c r="K8" s="15">
        <f aca="true" t="shared" si="8" ref="K8:K56">+H8-H8*I8/100</f>
        <v>4.7872</v>
      </c>
      <c r="L8" s="16">
        <f t="shared" si="3"/>
        <v>0.20984986301369865</v>
      </c>
      <c r="M8" s="15">
        <f t="shared" si="4"/>
        <v>5.94913869150685</v>
      </c>
      <c r="N8" s="15">
        <v>106</v>
      </c>
      <c r="O8" s="15">
        <v>28.5</v>
      </c>
      <c r="P8" s="15">
        <f t="shared" si="5"/>
        <v>22.126621098236</v>
      </c>
      <c r="Q8" s="17">
        <f t="shared" si="6"/>
        <v>0.20874170847392454</v>
      </c>
      <c r="R8" s="7"/>
      <c r="S8" s="7"/>
      <c r="T8" s="7"/>
      <c r="U8" s="7"/>
      <c r="V8" s="7"/>
    </row>
    <row r="9" spans="1:22" ht="12" customHeight="1">
      <c r="A9" s="14">
        <v>1972</v>
      </c>
      <c r="B9" s="15">
        <f>'[1]Pcc'!C12</f>
        <v>7.1</v>
      </c>
      <c r="C9" s="15">
        <v>0</v>
      </c>
      <c r="D9" s="15">
        <f t="shared" si="0"/>
        <v>7.1</v>
      </c>
      <c r="E9" s="15">
        <v>12</v>
      </c>
      <c r="F9" s="15">
        <f t="shared" si="1"/>
        <v>6.247999999999999</v>
      </c>
      <c r="G9" s="15">
        <v>0</v>
      </c>
      <c r="H9" s="15">
        <f t="shared" si="7"/>
        <v>6.247999999999999</v>
      </c>
      <c r="I9" s="15">
        <v>20</v>
      </c>
      <c r="J9" s="19">
        <f t="shared" si="2"/>
        <v>29.60000000000001</v>
      </c>
      <c r="K9" s="15">
        <f t="shared" si="8"/>
        <v>4.998399999999999</v>
      </c>
      <c r="L9" s="16">
        <f t="shared" si="3"/>
        <v>0.2191079452054794</v>
      </c>
      <c r="M9" s="15">
        <f t="shared" si="4"/>
        <v>6.2116006926027385</v>
      </c>
      <c r="N9" s="15">
        <v>106</v>
      </c>
      <c r="O9" s="15">
        <v>28.5</v>
      </c>
      <c r="P9" s="15">
        <f t="shared" si="5"/>
        <v>23.10279555845229</v>
      </c>
      <c r="Q9" s="17">
        <f t="shared" si="6"/>
        <v>0.21795090149483293</v>
      </c>
      <c r="R9" s="7"/>
      <c r="S9" s="7"/>
      <c r="T9" s="7"/>
      <c r="U9" s="7"/>
      <c r="V9" s="7"/>
    </row>
    <row r="10" spans="1:22" ht="12" customHeight="1">
      <c r="A10" s="14">
        <v>1973</v>
      </c>
      <c r="B10" s="15">
        <f>'[1]Pcc'!C13</f>
        <v>7.8</v>
      </c>
      <c r="C10" s="15">
        <v>0</v>
      </c>
      <c r="D10" s="15">
        <f t="shared" si="0"/>
        <v>7.8</v>
      </c>
      <c r="E10" s="15">
        <v>12</v>
      </c>
      <c r="F10" s="15">
        <f t="shared" si="1"/>
        <v>6.864</v>
      </c>
      <c r="G10" s="15">
        <v>0</v>
      </c>
      <c r="H10" s="15">
        <f t="shared" si="7"/>
        <v>6.864</v>
      </c>
      <c r="I10" s="15">
        <v>20</v>
      </c>
      <c r="J10" s="19">
        <f t="shared" si="2"/>
        <v>29.599999999999994</v>
      </c>
      <c r="K10" s="15">
        <f t="shared" si="8"/>
        <v>5.4912</v>
      </c>
      <c r="L10" s="16">
        <f t="shared" si="3"/>
        <v>0.24071013698630137</v>
      </c>
      <c r="M10" s="15">
        <f t="shared" si="4"/>
        <v>6.824012028493151</v>
      </c>
      <c r="N10" s="15">
        <v>106</v>
      </c>
      <c r="O10" s="15">
        <v>28.5</v>
      </c>
      <c r="P10" s="15">
        <f t="shared" si="5"/>
        <v>25.380535965623647</v>
      </c>
      <c r="Q10" s="17">
        <f t="shared" si="6"/>
        <v>0.23943901854361932</v>
      </c>
      <c r="R10" s="7"/>
      <c r="S10" s="7"/>
      <c r="T10" s="7"/>
      <c r="U10" s="7"/>
      <c r="V10" s="7"/>
    </row>
    <row r="11" spans="1:22" ht="12" customHeight="1">
      <c r="A11" s="14">
        <v>1974</v>
      </c>
      <c r="B11" s="15">
        <f>'[1]Pcc'!C14</f>
        <v>6.8</v>
      </c>
      <c r="C11" s="15">
        <v>0</v>
      </c>
      <c r="D11" s="15">
        <f t="shared" si="0"/>
        <v>6.8</v>
      </c>
      <c r="E11" s="15">
        <v>12</v>
      </c>
      <c r="F11" s="15">
        <f t="shared" si="1"/>
        <v>5.984</v>
      </c>
      <c r="G11" s="15">
        <v>0</v>
      </c>
      <c r="H11" s="15">
        <f t="shared" si="7"/>
        <v>5.984</v>
      </c>
      <c r="I11" s="15">
        <v>20</v>
      </c>
      <c r="J11" s="19">
        <f t="shared" si="2"/>
        <v>29.599999999999994</v>
      </c>
      <c r="K11" s="15">
        <f t="shared" si="8"/>
        <v>4.7872</v>
      </c>
      <c r="L11" s="16">
        <f t="shared" si="3"/>
        <v>0.20984986301369865</v>
      </c>
      <c r="M11" s="15">
        <f t="shared" si="4"/>
        <v>5.94913869150685</v>
      </c>
      <c r="N11" s="15">
        <v>106</v>
      </c>
      <c r="O11" s="15">
        <v>28.5</v>
      </c>
      <c r="P11" s="15">
        <f t="shared" si="5"/>
        <v>22.126621098236</v>
      </c>
      <c r="Q11" s="17">
        <f t="shared" si="6"/>
        <v>0.20874170847392454</v>
      </c>
      <c r="R11" s="7"/>
      <c r="S11" s="7"/>
      <c r="T11" s="7"/>
      <c r="U11" s="7"/>
      <c r="V11" s="7"/>
    </row>
    <row r="12" spans="1:22" ht="12" customHeight="1">
      <c r="A12" s="14">
        <v>1975</v>
      </c>
      <c r="B12" s="15">
        <f>'[1]Pcc'!C15</f>
        <v>6.8</v>
      </c>
      <c r="C12" s="15">
        <v>0</v>
      </c>
      <c r="D12" s="15">
        <f t="shared" si="0"/>
        <v>6.8</v>
      </c>
      <c r="E12" s="15">
        <v>12</v>
      </c>
      <c r="F12" s="15">
        <f t="shared" si="1"/>
        <v>5.984</v>
      </c>
      <c r="G12" s="15">
        <v>0</v>
      </c>
      <c r="H12" s="15">
        <f t="shared" si="7"/>
        <v>5.984</v>
      </c>
      <c r="I12" s="15">
        <v>20</v>
      </c>
      <c r="J12" s="19">
        <f t="shared" si="2"/>
        <v>29.599999999999994</v>
      </c>
      <c r="K12" s="15">
        <f t="shared" si="8"/>
        <v>4.7872</v>
      </c>
      <c r="L12" s="16">
        <f t="shared" si="3"/>
        <v>0.20984986301369865</v>
      </c>
      <c r="M12" s="15">
        <f t="shared" si="4"/>
        <v>5.94913869150685</v>
      </c>
      <c r="N12" s="15">
        <v>106</v>
      </c>
      <c r="O12" s="15">
        <v>28.5</v>
      </c>
      <c r="P12" s="15">
        <f t="shared" si="5"/>
        <v>22.126621098236</v>
      </c>
      <c r="Q12" s="17">
        <f t="shared" si="6"/>
        <v>0.20874170847392454</v>
      </c>
      <c r="R12" s="7"/>
      <c r="S12" s="7"/>
      <c r="T12" s="7"/>
      <c r="U12" s="7"/>
      <c r="V12" s="7"/>
    </row>
    <row r="13" spans="1:22" ht="12" customHeight="1">
      <c r="A13" s="10">
        <v>1976</v>
      </c>
      <c r="B13" s="11">
        <f>'[1]Pcc'!C16</f>
        <v>7.1</v>
      </c>
      <c r="C13" s="11">
        <v>0</v>
      </c>
      <c r="D13" s="11">
        <f t="shared" si="0"/>
        <v>7.1</v>
      </c>
      <c r="E13" s="11">
        <v>12</v>
      </c>
      <c r="F13" s="11">
        <f t="shared" si="1"/>
        <v>6.247999999999999</v>
      </c>
      <c r="G13" s="11">
        <v>0</v>
      </c>
      <c r="H13" s="11">
        <f t="shared" si="7"/>
        <v>6.247999999999999</v>
      </c>
      <c r="I13" s="11">
        <v>20</v>
      </c>
      <c r="J13" s="18">
        <f t="shared" si="2"/>
        <v>29.60000000000001</v>
      </c>
      <c r="K13" s="11">
        <f t="shared" si="8"/>
        <v>4.998399999999999</v>
      </c>
      <c r="L13" s="12">
        <f t="shared" si="3"/>
        <v>0.2191079452054794</v>
      </c>
      <c r="M13" s="11">
        <f t="shared" si="4"/>
        <v>6.2116006926027385</v>
      </c>
      <c r="N13" s="11">
        <v>106</v>
      </c>
      <c r="O13" s="11">
        <v>28.5</v>
      </c>
      <c r="P13" s="11">
        <f t="shared" si="5"/>
        <v>23.10279555845229</v>
      </c>
      <c r="Q13" s="13">
        <f t="shared" si="6"/>
        <v>0.21795090149483293</v>
      </c>
      <c r="R13" s="7"/>
      <c r="S13" s="7"/>
      <c r="T13" s="7"/>
      <c r="U13" s="7"/>
      <c r="V13" s="7"/>
    </row>
    <row r="14" spans="1:22" ht="12" customHeight="1">
      <c r="A14" s="10">
        <v>1977</v>
      </c>
      <c r="B14" s="11">
        <f>'[1]Pcc'!C17</f>
        <v>7.5</v>
      </c>
      <c r="C14" s="11">
        <v>0</v>
      </c>
      <c r="D14" s="11">
        <f t="shared" si="0"/>
        <v>7.5</v>
      </c>
      <c r="E14" s="11">
        <v>12</v>
      </c>
      <c r="F14" s="11">
        <f t="shared" si="1"/>
        <v>6.6</v>
      </c>
      <c r="G14" s="11">
        <v>0</v>
      </c>
      <c r="H14" s="11">
        <f t="shared" si="7"/>
        <v>6.6</v>
      </c>
      <c r="I14" s="11">
        <v>20</v>
      </c>
      <c r="J14" s="18">
        <f t="shared" si="2"/>
        <v>29.60000000000001</v>
      </c>
      <c r="K14" s="11">
        <f t="shared" si="8"/>
        <v>5.279999999999999</v>
      </c>
      <c r="L14" s="12">
        <f t="shared" si="3"/>
        <v>0.23145205479452052</v>
      </c>
      <c r="M14" s="11">
        <f t="shared" si="4"/>
        <v>6.561550027397259</v>
      </c>
      <c r="N14" s="11">
        <v>106</v>
      </c>
      <c r="O14" s="11">
        <v>28.5</v>
      </c>
      <c r="P14" s="11">
        <f t="shared" si="5"/>
        <v>24.40436150540735</v>
      </c>
      <c r="Q14" s="13">
        <f t="shared" si="6"/>
        <v>0.23022982552271085</v>
      </c>
      <c r="R14" s="7"/>
      <c r="S14" s="7"/>
      <c r="T14" s="7"/>
      <c r="U14" s="7"/>
      <c r="V14" s="7"/>
    </row>
    <row r="15" spans="1:22" ht="12" customHeight="1">
      <c r="A15" s="10">
        <v>1978</v>
      </c>
      <c r="B15" s="11">
        <f>'[1]Pcc'!C18</f>
        <v>6.7</v>
      </c>
      <c r="C15" s="11">
        <v>0</v>
      </c>
      <c r="D15" s="11">
        <f t="shared" si="0"/>
        <v>6.7</v>
      </c>
      <c r="E15" s="11">
        <v>12</v>
      </c>
      <c r="F15" s="11">
        <f t="shared" si="1"/>
        <v>5.896</v>
      </c>
      <c r="G15" s="11">
        <v>0</v>
      </c>
      <c r="H15" s="11">
        <f t="shared" si="7"/>
        <v>5.896</v>
      </c>
      <c r="I15" s="11">
        <v>20</v>
      </c>
      <c r="J15" s="18">
        <f t="shared" si="2"/>
        <v>29.60000000000001</v>
      </c>
      <c r="K15" s="11">
        <f t="shared" si="8"/>
        <v>4.7168</v>
      </c>
      <c r="L15" s="12">
        <f t="shared" si="3"/>
        <v>0.20676383561643835</v>
      </c>
      <c r="M15" s="11">
        <f t="shared" si="4"/>
        <v>5.861651357808219</v>
      </c>
      <c r="N15" s="11">
        <v>106</v>
      </c>
      <c r="O15" s="11">
        <v>28.5</v>
      </c>
      <c r="P15" s="11">
        <f t="shared" si="5"/>
        <v>21.801229611497234</v>
      </c>
      <c r="Q15" s="13">
        <f t="shared" si="6"/>
        <v>0.20567197746695504</v>
      </c>
      <c r="R15" s="7"/>
      <c r="S15" s="7"/>
      <c r="T15" s="7"/>
      <c r="U15" s="7"/>
      <c r="V15" s="7"/>
    </row>
    <row r="16" spans="1:22" ht="12" customHeight="1">
      <c r="A16" s="10">
        <v>1979</v>
      </c>
      <c r="B16" s="11">
        <f>'[1]Pcc'!C19</f>
        <v>7.3</v>
      </c>
      <c r="C16" s="11">
        <v>0</v>
      </c>
      <c r="D16" s="11">
        <f t="shared" si="0"/>
        <v>7.3</v>
      </c>
      <c r="E16" s="11">
        <v>12</v>
      </c>
      <c r="F16" s="11">
        <f t="shared" si="1"/>
        <v>6.4239999999999995</v>
      </c>
      <c r="G16" s="11">
        <v>0</v>
      </c>
      <c r="H16" s="11">
        <f t="shared" si="7"/>
        <v>6.4239999999999995</v>
      </c>
      <c r="I16" s="11">
        <v>20</v>
      </c>
      <c r="J16" s="18">
        <f t="shared" si="2"/>
        <v>29.60000000000001</v>
      </c>
      <c r="K16" s="11">
        <f t="shared" si="8"/>
        <v>5.1392</v>
      </c>
      <c r="L16" s="12">
        <f t="shared" si="3"/>
        <v>0.22527999999999998</v>
      </c>
      <c r="M16" s="11">
        <f t="shared" si="4"/>
        <v>6.386575359999999</v>
      </c>
      <c r="N16" s="11">
        <v>106</v>
      </c>
      <c r="O16" s="11">
        <v>28.5</v>
      </c>
      <c r="P16" s="11">
        <f t="shared" si="5"/>
        <v>23.753578531929822</v>
      </c>
      <c r="Q16" s="13">
        <f t="shared" si="6"/>
        <v>0.2240903635087719</v>
      </c>
      <c r="R16" s="7"/>
      <c r="S16" s="7"/>
      <c r="T16" s="7"/>
      <c r="U16" s="7"/>
      <c r="V16" s="7"/>
    </row>
    <row r="17" spans="1:22" ht="12" customHeight="1">
      <c r="A17" s="10">
        <v>1980</v>
      </c>
      <c r="B17" s="11">
        <f>'[1]Pcc'!C20</f>
        <v>6.6</v>
      </c>
      <c r="C17" s="11">
        <v>0</v>
      </c>
      <c r="D17" s="11">
        <f t="shared" si="0"/>
        <v>6.6</v>
      </c>
      <c r="E17" s="11">
        <v>12</v>
      </c>
      <c r="F17" s="11">
        <f t="shared" si="1"/>
        <v>5.808</v>
      </c>
      <c r="G17" s="11">
        <v>0</v>
      </c>
      <c r="H17" s="11">
        <f t="shared" si="7"/>
        <v>5.808</v>
      </c>
      <c r="I17" s="11">
        <v>20</v>
      </c>
      <c r="J17" s="18">
        <f t="shared" si="2"/>
        <v>29.599999999999994</v>
      </c>
      <c r="K17" s="11">
        <f t="shared" si="8"/>
        <v>4.6464</v>
      </c>
      <c r="L17" s="12">
        <f t="shared" si="3"/>
        <v>0.20367780821917808</v>
      </c>
      <c r="M17" s="11">
        <f t="shared" si="4"/>
        <v>5.774164024109589</v>
      </c>
      <c r="N17" s="11">
        <v>106</v>
      </c>
      <c r="O17" s="11">
        <v>28.5</v>
      </c>
      <c r="P17" s="11">
        <f t="shared" si="5"/>
        <v>21.475838124758468</v>
      </c>
      <c r="Q17" s="13">
        <f t="shared" si="6"/>
        <v>0.20260224645998556</v>
      </c>
      <c r="R17" s="7"/>
      <c r="S17" s="7"/>
      <c r="T17" s="7"/>
      <c r="U17" s="7"/>
      <c r="V17" s="7"/>
    </row>
    <row r="18" spans="1:22" ht="12" customHeight="1">
      <c r="A18" s="14">
        <v>1981</v>
      </c>
      <c r="B18" s="15">
        <f>'[1]Pcc'!C21</f>
        <v>6.1</v>
      </c>
      <c r="C18" s="15">
        <v>0</v>
      </c>
      <c r="D18" s="15">
        <f t="shared" si="0"/>
        <v>6.1</v>
      </c>
      <c r="E18" s="15">
        <v>12</v>
      </c>
      <c r="F18" s="15">
        <f t="shared" si="1"/>
        <v>5.367999999999999</v>
      </c>
      <c r="G18" s="15">
        <v>0</v>
      </c>
      <c r="H18" s="15">
        <f t="shared" si="7"/>
        <v>5.367999999999999</v>
      </c>
      <c r="I18" s="15">
        <v>20</v>
      </c>
      <c r="J18" s="19">
        <f t="shared" si="2"/>
        <v>29.60000000000001</v>
      </c>
      <c r="K18" s="15">
        <f t="shared" si="8"/>
        <v>4.2943999999999996</v>
      </c>
      <c r="L18" s="16">
        <f t="shared" si="3"/>
        <v>0.1882476712328767</v>
      </c>
      <c r="M18" s="15">
        <f t="shared" si="4"/>
        <v>5.336727355616437</v>
      </c>
      <c r="N18" s="15">
        <v>106</v>
      </c>
      <c r="O18" s="15">
        <v>28.5</v>
      </c>
      <c r="P18" s="15">
        <f t="shared" si="5"/>
        <v>19.848880691064643</v>
      </c>
      <c r="Q18" s="17">
        <f t="shared" si="6"/>
        <v>0.18725359142513814</v>
      </c>
      <c r="R18" s="7"/>
      <c r="S18" s="7"/>
      <c r="T18" s="7"/>
      <c r="U18" s="7"/>
      <c r="V18" s="7"/>
    </row>
    <row r="19" spans="1:22" ht="12" customHeight="1">
      <c r="A19" s="14">
        <v>1982</v>
      </c>
      <c r="B19" s="15">
        <f>'[1]Pcc'!C22</f>
        <v>6.1</v>
      </c>
      <c r="C19" s="15">
        <v>0</v>
      </c>
      <c r="D19" s="15">
        <f t="shared" si="0"/>
        <v>6.1</v>
      </c>
      <c r="E19" s="15">
        <v>12</v>
      </c>
      <c r="F19" s="15">
        <f t="shared" si="1"/>
        <v>5.367999999999999</v>
      </c>
      <c r="G19" s="15">
        <v>0</v>
      </c>
      <c r="H19" s="15">
        <f t="shared" si="7"/>
        <v>5.367999999999999</v>
      </c>
      <c r="I19" s="15">
        <v>20</v>
      </c>
      <c r="J19" s="19">
        <f t="shared" si="2"/>
        <v>29.60000000000001</v>
      </c>
      <c r="K19" s="15">
        <f t="shared" si="8"/>
        <v>4.2943999999999996</v>
      </c>
      <c r="L19" s="16">
        <f t="shared" si="3"/>
        <v>0.1882476712328767</v>
      </c>
      <c r="M19" s="15">
        <f t="shared" si="4"/>
        <v>5.336727355616437</v>
      </c>
      <c r="N19" s="15">
        <v>106</v>
      </c>
      <c r="O19" s="15">
        <v>28.5</v>
      </c>
      <c r="P19" s="15">
        <f t="shared" si="5"/>
        <v>19.848880691064643</v>
      </c>
      <c r="Q19" s="17">
        <f t="shared" si="6"/>
        <v>0.18725359142513814</v>
      </c>
      <c r="R19" s="7"/>
      <c r="S19" s="7"/>
      <c r="T19" s="7"/>
      <c r="U19" s="7"/>
      <c r="V19" s="7"/>
    </row>
    <row r="20" spans="1:22" ht="12" customHeight="1">
      <c r="A20" s="14">
        <v>1983</v>
      </c>
      <c r="B20" s="15">
        <f>'[1]Pcc'!C23</f>
        <v>6.4</v>
      </c>
      <c r="C20" s="15">
        <v>0</v>
      </c>
      <c r="D20" s="15">
        <f t="shared" si="0"/>
        <v>6.4</v>
      </c>
      <c r="E20" s="15">
        <v>12</v>
      </c>
      <c r="F20" s="15">
        <f t="shared" si="1"/>
        <v>5.632000000000001</v>
      </c>
      <c r="G20" s="15">
        <v>0</v>
      </c>
      <c r="H20" s="15">
        <f t="shared" si="7"/>
        <v>5.632000000000001</v>
      </c>
      <c r="I20" s="15">
        <v>20</v>
      </c>
      <c r="J20" s="19">
        <f t="shared" si="2"/>
        <v>29.60000000000001</v>
      </c>
      <c r="K20" s="15">
        <f t="shared" si="8"/>
        <v>4.5056</v>
      </c>
      <c r="L20" s="16">
        <f t="shared" si="3"/>
        <v>0.19750575342465754</v>
      </c>
      <c r="M20" s="15">
        <f t="shared" si="4"/>
        <v>5.599189356712329</v>
      </c>
      <c r="N20" s="15">
        <v>106</v>
      </c>
      <c r="O20" s="15">
        <v>28.5</v>
      </c>
      <c r="P20" s="15">
        <f t="shared" si="5"/>
        <v>20.825055151280942</v>
      </c>
      <c r="Q20" s="17">
        <f t="shared" si="6"/>
        <v>0.19646278444604662</v>
      </c>
      <c r="R20" s="7"/>
      <c r="S20" s="7"/>
      <c r="T20" s="7"/>
      <c r="U20" s="7"/>
      <c r="V20" s="7"/>
    </row>
    <row r="21" spans="1:22" ht="12" customHeight="1">
      <c r="A21" s="14">
        <v>1984</v>
      </c>
      <c r="B21" s="15">
        <f>'[1]Pcc'!C24</f>
        <v>7.1</v>
      </c>
      <c r="C21" s="15">
        <v>0</v>
      </c>
      <c r="D21" s="15">
        <f t="shared" si="0"/>
        <v>7.1</v>
      </c>
      <c r="E21" s="15">
        <v>12</v>
      </c>
      <c r="F21" s="15">
        <f t="shared" si="1"/>
        <v>6.247999999999999</v>
      </c>
      <c r="G21" s="15">
        <v>0</v>
      </c>
      <c r="H21" s="15">
        <f t="shared" si="7"/>
        <v>6.247999999999999</v>
      </c>
      <c r="I21" s="15">
        <v>20</v>
      </c>
      <c r="J21" s="19">
        <f t="shared" si="2"/>
        <v>29.60000000000001</v>
      </c>
      <c r="K21" s="15">
        <f t="shared" si="8"/>
        <v>4.998399999999999</v>
      </c>
      <c r="L21" s="16">
        <f t="shared" si="3"/>
        <v>0.2191079452054794</v>
      </c>
      <c r="M21" s="15">
        <f t="shared" si="4"/>
        <v>6.2116006926027385</v>
      </c>
      <c r="N21" s="15">
        <v>106</v>
      </c>
      <c r="O21" s="15">
        <v>28.5</v>
      </c>
      <c r="P21" s="15">
        <f t="shared" si="5"/>
        <v>23.10279555845229</v>
      </c>
      <c r="Q21" s="17">
        <f t="shared" si="6"/>
        <v>0.21795090149483293</v>
      </c>
      <c r="R21" s="7"/>
      <c r="S21" s="7"/>
      <c r="T21" s="7"/>
      <c r="U21" s="7"/>
      <c r="V21" s="7"/>
    </row>
    <row r="22" spans="1:22" ht="12" customHeight="1">
      <c r="A22" s="14">
        <v>1985</v>
      </c>
      <c r="B22" s="15">
        <f>'[1]Pcc'!C25</f>
        <v>8.1</v>
      </c>
      <c r="C22" s="15">
        <v>0</v>
      </c>
      <c r="D22" s="15">
        <f t="shared" si="0"/>
        <v>8.1</v>
      </c>
      <c r="E22" s="15">
        <v>12</v>
      </c>
      <c r="F22" s="15">
        <f t="shared" si="1"/>
        <v>7.128</v>
      </c>
      <c r="G22" s="15">
        <v>0</v>
      </c>
      <c r="H22" s="15">
        <f t="shared" si="7"/>
        <v>7.128</v>
      </c>
      <c r="I22" s="15">
        <v>20</v>
      </c>
      <c r="J22" s="19">
        <f t="shared" si="2"/>
        <v>29.599999999999994</v>
      </c>
      <c r="K22" s="15">
        <f t="shared" si="8"/>
        <v>5.7024</v>
      </c>
      <c r="L22" s="16">
        <f t="shared" si="3"/>
        <v>0.24996821917808218</v>
      </c>
      <c r="M22" s="15">
        <f t="shared" si="4"/>
        <v>7.0864740295890405</v>
      </c>
      <c r="N22" s="15">
        <v>106</v>
      </c>
      <c r="O22" s="15">
        <v>28.5</v>
      </c>
      <c r="P22" s="15">
        <f t="shared" si="5"/>
        <v>26.35671042583994</v>
      </c>
      <c r="Q22" s="17">
        <f t="shared" si="6"/>
        <v>0.24864821156452774</v>
      </c>
      <c r="R22" s="7"/>
      <c r="S22" s="7"/>
      <c r="T22" s="7"/>
      <c r="U22" s="7"/>
      <c r="V22" s="7"/>
    </row>
    <row r="23" spans="1:22" ht="12" customHeight="1">
      <c r="A23" s="10">
        <v>1986</v>
      </c>
      <c r="B23" s="11">
        <f>'[1]Pcc'!C26</f>
        <v>8.9</v>
      </c>
      <c r="C23" s="11">
        <v>0</v>
      </c>
      <c r="D23" s="11">
        <f t="shared" si="0"/>
        <v>8.9</v>
      </c>
      <c r="E23" s="11">
        <v>12</v>
      </c>
      <c r="F23" s="11">
        <f t="shared" si="1"/>
        <v>7.832000000000001</v>
      </c>
      <c r="G23" s="11">
        <v>0</v>
      </c>
      <c r="H23" s="11">
        <f t="shared" si="7"/>
        <v>7.832000000000001</v>
      </c>
      <c r="I23" s="11">
        <v>20</v>
      </c>
      <c r="J23" s="18">
        <f t="shared" si="2"/>
        <v>29.599999999999994</v>
      </c>
      <c r="K23" s="11">
        <f t="shared" si="8"/>
        <v>6.265600000000001</v>
      </c>
      <c r="L23" s="12">
        <f t="shared" si="3"/>
        <v>0.27465643835616443</v>
      </c>
      <c r="M23" s="11">
        <f t="shared" si="4"/>
        <v>7.7863726991780835</v>
      </c>
      <c r="N23" s="11">
        <v>106</v>
      </c>
      <c r="O23" s="11">
        <v>28.5</v>
      </c>
      <c r="P23" s="11">
        <f t="shared" si="5"/>
        <v>28.959842319750067</v>
      </c>
      <c r="Q23" s="13">
        <f t="shared" si="6"/>
        <v>0.27320605962028366</v>
      </c>
      <c r="R23" s="7"/>
      <c r="S23" s="7"/>
      <c r="T23" s="7"/>
      <c r="U23" s="7"/>
      <c r="V23" s="7"/>
    </row>
    <row r="24" spans="1:22" ht="12" customHeight="1">
      <c r="A24" s="10">
        <v>1987</v>
      </c>
      <c r="B24" s="11">
        <f>'[1]Pcc'!C27</f>
        <v>10.6</v>
      </c>
      <c r="C24" s="11">
        <v>0</v>
      </c>
      <c r="D24" s="11">
        <f t="shared" si="0"/>
        <v>10.6</v>
      </c>
      <c r="E24" s="11">
        <v>12</v>
      </c>
      <c r="F24" s="11">
        <f t="shared" si="1"/>
        <v>9.328</v>
      </c>
      <c r="G24" s="11">
        <v>0</v>
      </c>
      <c r="H24" s="11">
        <f t="shared" si="7"/>
        <v>9.328</v>
      </c>
      <c r="I24" s="11">
        <v>20</v>
      </c>
      <c r="J24" s="18">
        <f t="shared" si="2"/>
        <v>29.60000000000001</v>
      </c>
      <c r="K24" s="11">
        <f t="shared" si="8"/>
        <v>7.4624</v>
      </c>
      <c r="L24" s="12">
        <f t="shared" si="3"/>
        <v>0.32711890410958905</v>
      </c>
      <c r="M24" s="11">
        <f t="shared" si="4"/>
        <v>9.273657372054794</v>
      </c>
      <c r="N24" s="11">
        <v>106</v>
      </c>
      <c r="O24" s="11">
        <v>28.5</v>
      </c>
      <c r="P24" s="11">
        <f t="shared" si="5"/>
        <v>34.49149759430906</v>
      </c>
      <c r="Q24" s="13">
        <f t="shared" si="6"/>
        <v>0.3253914867387647</v>
      </c>
      <c r="R24" s="7"/>
      <c r="S24" s="7"/>
      <c r="T24" s="7"/>
      <c r="U24" s="7"/>
      <c r="V24" s="7"/>
    </row>
    <row r="25" spans="1:22" ht="12" customHeight="1">
      <c r="A25" s="10">
        <v>1988</v>
      </c>
      <c r="B25" s="11">
        <f>'[1]Pcc'!C28</f>
        <v>9.2</v>
      </c>
      <c r="C25" s="11">
        <v>0</v>
      </c>
      <c r="D25" s="11">
        <f t="shared" si="0"/>
        <v>9.2</v>
      </c>
      <c r="E25" s="11">
        <v>12</v>
      </c>
      <c r="F25" s="11">
        <f t="shared" si="1"/>
        <v>8.096</v>
      </c>
      <c r="G25" s="11">
        <v>0</v>
      </c>
      <c r="H25" s="11">
        <f t="shared" si="7"/>
        <v>8.096</v>
      </c>
      <c r="I25" s="11">
        <v>20</v>
      </c>
      <c r="J25" s="18">
        <f t="shared" si="2"/>
        <v>29.599999999999994</v>
      </c>
      <c r="K25" s="11">
        <f t="shared" si="8"/>
        <v>6.4768</v>
      </c>
      <c r="L25" s="12">
        <f t="shared" si="3"/>
        <v>0.2839145205479452</v>
      </c>
      <c r="M25" s="11">
        <f t="shared" si="4"/>
        <v>8.048834700273972</v>
      </c>
      <c r="N25" s="11">
        <v>106</v>
      </c>
      <c r="O25" s="11">
        <v>28.5</v>
      </c>
      <c r="P25" s="11">
        <f t="shared" si="5"/>
        <v>29.93601677996635</v>
      </c>
      <c r="Q25" s="13">
        <f t="shared" si="6"/>
        <v>0.282415252641192</v>
      </c>
      <c r="R25" s="7"/>
      <c r="S25" s="7"/>
      <c r="T25" s="7"/>
      <c r="U25" s="7"/>
      <c r="V25" s="7"/>
    </row>
    <row r="26" spans="1:22" ht="12" customHeight="1">
      <c r="A26" s="10">
        <v>1989</v>
      </c>
      <c r="B26" s="11">
        <f>'[1]Pcc'!C29</f>
        <v>9.3</v>
      </c>
      <c r="C26" s="11">
        <v>0</v>
      </c>
      <c r="D26" s="11">
        <f t="shared" si="0"/>
        <v>9.3</v>
      </c>
      <c r="E26" s="11">
        <v>12</v>
      </c>
      <c r="F26" s="11">
        <f t="shared" si="1"/>
        <v>8.184000000000001</v>
      </c>
      <c r="G26" s="11">
        <v>0</v>
      </c>
      <c r="H26" s="11">
        <f t="shared" si="7"/>
        <v>8.184000000000001</v>
      </c>
      <c r="I26" s="11">
        <v>20</v>
      </c>
      <c r="J26" s="18">
        <f t="shared" si="2"/>
        <v>29.599999999999994</v>
      </c>
      <c r="K26" s="11">
        <f t="shared" si="8"/>
        <v>6.547200000000001</v>
      </c>
      <c r="L26" s="12">
        <f t="shared" si="3"/>
        <v>0.2870005479452055</v>
      </c>
      <c r="M26" s="11">
        <f t="shared" si="4"/>
        <v>8.136322033972604</v>
      </c>
      <c r="N26" s="11">
        <v>106</v>
      </c>
      <c r="O26" s="11">
        <v>28.5</v>
      </c>
      <c r="P26" s="11">
        <f t="shared" si="5"/>
        <v>30.261408266705125</v>
      </c>
      <c r="Q26" s="13">
        <f t="shared" si="6"/>
        <v>0.28548498364816155</v>
      </c>
      <c r="R26" s="7"/>
      <c r="S26" s="7"/>
      <c r="T26" s="7"/>
      <c r="U26" s="7"/>
      <c r="V26" s="7"/>
    </row>
    <row r="27" spans="1:22" ht="12" customHeight="1">
      <c r="A27" s="10">
        <v>1990</v>
      </c>
      <c r="B27" s="11">
        <f>'[1]Pcc'!C30</f>
        <v>11.376270323480586</v>
      </c>
      <c r="C27" s="11">
        <v>0</v>
      </c>
      <c r="D27" s="11">
        <f t="shared" si="0"/>
        <v>11.376270323480586</v>
      </c>
      <c r="E27" s="11">
        <v>12</v>
      </c>
      <c r="F27" s="11">
        <f t="shared" si="1"/>
        <v>10.011117884662916</v>
      </c>
      <c r="G27" s="11">
        <v>0</v>
      </c>
      <c r="H27" s="11">
        <f t="shared" si="7"/>
        <v>10.011117884662916</v>
      </c>
      <c r="I27" s="11">
        <v>20</v>
      </c>
      <c r="J27" s="18">
        <f t="shared" si="2"/>
        <v>29.599999999999994</v>
      </c>
      <c r="K27" s="11">
        <f t="shared" si="8"/>
        <v>8.008894307730333</v>
      </c>
      <c r="L27" s="12">
        <f t="shared" si="3"/>
        <v>0.3510748189690009</v>
      </c>
      <c r="M27" s="11">
        <f t="shared" si="4"/>
        <v>9.952795580361691</v>
      </c>
      <c r="N27" s="11">
        <v>106</v>
      </c>
      <c r="O27" s="11">
        <v>28.5</v>
      </c>
      <c r="P27" s="11">
        <f t="shared" si="5"/>
        <v>37.01741514099436</v>
      </c>
      <c r="Q27" s="13">
        <f t="shared" si="6"/>
        <v>0.34922089755655056</v>
      </c>
      <c r="R27" s="7"/>
      <c r="S27" s="7"/>
      <c r="T27" s="7"/>
      <c r="U27" s="7"/>
      <c r="V27" s="7"/>
    </row>
    <row r="28" spans="1:22" ht="12" customHeight="1">
      <c r="A28" s="14">
        <v>1991</v>
      </c>
      <c r="B28" s="15">
        <f>'[1]Pcc'!C31</f>
        <v>10.997646129772487</v>
      </c>
      <c r="C28" s="15">
        <v>0</v>
      </c>
      <c r="D28" s="15">
        <f t="shared" si="0"/>
        <v>10.997646129772487</v>
      </c>
      <c r="E28" s="15">
        <v>12</v>
      </c>
      <c r="F28" s="15">
        <f t="shared" si="1"/>
        <v>9.67792859419979</v>
      </c>
      <c r="G28" s="15">
        <v>0</v>
      </c>
      <c r="H28" s="15">
        <f t="shared" si="7"/>
        <v>9.67792859419979</v>
      </c>
      <c r="I28" s="15">
        <v>20</v>
      </c>
      <c r="J28" s="19">
        <f t="shared" si="2"/>
        <v>29.599999999999994</v>
      </c>
      <c r="K28" s="15">
        <f t="shared" si="8"/>
        <v>7.742342875359832</v>
      </c>
      <c r="L28" s="16">
        <f t="shared" si="3"/>
        <v>0.3393903726185132</v>
      </c>
      <c r="M28" s="15">
        <f t="shared" si="4"/>
        <v>9.621547368548539</v>
      </c>
      <c r="N28" s="15">
        <v>106</v>
      </c>
      <c r="O28" s="15">
        <v>28.5</v>
      </c>
      <c r="P28" s="15">
        <f t="shared" si="5"/>
        <v>35.78540424793492</v>
      </c>
      <c r="Q28" s="17">
        <f t="shared" si="6"/>
        <v>0.3375981532824049</v>
      </c>
      <c r="R28" s="7"/>
      <c r="S28" s="7"/>
      <c r="T28" s="7"/>
      <c r="U28" s="7"/>
      <c r="V28" s="7"/>
    </row>
    <row r="29" spans="1:22" ht="12" customHeight="1">
      <c r="A29" s="14">
        <v>1992</v>
      </c>
      <c r="B29" s="15">
        <f>'[1]Pcc'!C32</f>
        <v>13.33175847310821</v>
      </c>
      <c r="C29" s="15">
        <v>0</v>
      </c>
      <c r="D29" s="15">
        <f t="shared" si="0"/>
        <v>13.33175847310821</v>
      </c>
      <c r="E29" s="15">
        <v>12</v>
      </c>
      <c r="F29" s="15">
        <f t="shared" si="1"/>
        <v>11.731947456335224</v>
      </c>
      <c r="G29" s="15">
        <v>0</v>
      </c>
      <c r="H29" s="15">
        <f t="shared" si="7"/>
        <v>11.731947456335224</v>
      </c>
      <c r="I29" s="15">
        <v>20</v>
      </c>
      <c r="J29" s="19">
        <f t="shared" si="2"/>
        <v>29.60000000000001</v>
      </c>
      <c r="K29" s="15">
        <f t="shared" si="8"/>
        <v>9.385557965068179</v>
      </c>
      <c r="L29" s="16">
        <f t="shared" si="3"/>
        <v>0.4114217190166873</v>
      </c>
      <c r="M29" s="15">
        <f t="shared" si="4"/>
        <v>11.663600023263575</v>
      </c>
      <c r="N29" s="15">
        <v>106</v>
      </c>
      <c r="O29" s="15">
        <v>28.5</v>
      </c>
      <c r="P29" s="15">
        <f t="shared" si="5"/>
        <v>43.38040710406803</v>
      </c>
      <c r="Q29" s="17">
        <f t="shared" si="6"/>
        <v>0.4092491236232833</v>
      </c>
      <c r="R29" s="7"/>
      <c r="S29" s="7"/>
      <c r="T29" s="7"/>
      <c r="U29" s="7"/>
      <c r="V29" s="7"/>
    </row>
    <row r="30" spans="1:22" ht="12" customHeight="1">
      <c r="A30" s="14">
        <v>1993</v>
      </c>
      <c r="B30" s="15">
        <f>'[1]Pcc'!C33</f>
        <v>13.569293418997413</v>
      </c>
      <c r="C30" s="15">
        <v>0</v>
      </c>
      <c r="D30" s="15">
        <f t="shared" si="0"/>
        <v>13.569293418997413</v>
      </c>
      <c r="E30" s="15">
        <v>12</v>
      </c>
      <c r="F30" s="15">
        <f t="shared" si="1"/>
        <v>11.940978208717723</v>
      </c>
      <c r="G30" s="15">
        <v>0</v>
      </c>
      <c r="H30" s="15">
        <f t="shared" si="7"/>
        <v>11.940978208717723</v>
      </c>
      <c r="I30" s="15">
        <v>20</v>
      </c>
      <c r="J30" s="19">
        <f t="shared" si="2"/>
        <v>29.60000000000001</v>
      </c>
      <c r="K30" s="15">
        <f t="shared" si="8"/>
        <v>9.552782566974178</v>
      </c>
      <c r="L30" s="16">
        <f t="shared" si="3"/>
        <v>0.41875211252489547</v>
      </c>
      <c r="M30" s="15">
        <f t="shared" si="4"/>
        <v>11.871413014024524</v>
      </c>
      <c r="N30" s="15">
        <v>106</v>
      </c>
      <c r="O30" s="15">
        <v>28.5</v>
      </c>
      <c r="P30" s="15">
        <f t="shared" si="5"/>
        <v>44.153325596021034</v>
      </c>
      <c r="Q30" s="17">
        <f t="shared" si="6"/>
        <v>0.4165408075096324</v>
      </c>
      <c r="R30" s="7"/>
      <c r="S30" s="7"/>
      <c r="T30" s="7"/>
      <c r="U30" s="7"/>
      <c r="V30" s="7"/>
    </row>
    <row r="31" spans="1:22" ht="12" customHeight="1">
      <c r="A31" s="14">
        <v>1994</v>
      </c>
      <c r="B31" s="15">
        <f>'[1]Pcc'!C34</f>
        <v>13.77997376497323</v>
      </c>
      <c r="C31" s="15">
        <v>0</v>
      </c>
      <c r="D31" s="15">
        <f t="shared" si="0"/>
        <v>13.77997376497323</v>
      </c>
      <c r="E31" s="15">
        <v>12</v>
      </c>
      <c r="F31" s="15">
        <f t="shared" si="1"/>
        <v>12.126376913176442</v>
      </c>
      <c r="G31" s="15">
        <v>0</v>
      </c>
      <c r="H31" s="15">
        <f t="shared" si="7"/>
        <v>12.126376913176442</v>
      </c>
      <c r="I31" s="15">
        <v>20</v>
      </c>
      <c r="J31" s="19">
        <f t="shared" si="2"/>
        <v>29.60000000000001</v>
      </c>
      <c r="K31" s="15">
        <f t="shared" si="8"/>
        <v>9.701101530541154</v>
      </c>
      <c r="L31" s="16">
        <f t="shared" si="3"/>
        <v>0.42525376572235196</v>
      </c>
      <c r="M31" s="15">
        <f t="shared" si="4"/>
        <v>12.055731631345816</v>
      </c>
      <c r="N31" s="15">
        <v>106</v>
      </c>
      <c r="O31" s="15">
        <v>28.5</v>
      </c>
      <c r="P31" s="15">
        <f t="shared" si="5"/>
        <v>44.83886150605812</v>
      </c>
      <c r="Q31" s="17">
        <f t="shared" si="6"/>
        <v>0.4230081274156427</v>
      </c>
      <c r="R31" s="7"/>
      <c r="S31" s="7"/>
      <c r="T31" s="7"/>
      <c r="U31" s="7"/>
      <c r="V31" s="7"/>
    </row>
    <row r="32" spans="1:22" ht="12" customHeight="1">
      <c r="A32" s="14">
        <v>1995</v>
      </c>
      <c r="B32" s="15">
        <f>'[1]Pcc'!C35</f>
        <v>13.05651545645386</v>
      </c>
      <c r="C32" s="15">
        <v>0</v>
      </c>
      <c r="D32" s="15">
        <f t="shared" si="0"/>
        <v>13.05651545645386</v>
      </c>
      <c r="E32" s="15">
        <v>12</v>
      </c>
      <c r="F32" s="15">
        <f t="shared" si="1"/>
        <v>11.489733601679397</v>
      </c>
      <c r="G32" s="15">
        <v>0</v>
      </c>
      <c r="H32" s="15">
        <f t="shared" si="7"/>
        <v>11.489733601679397</v>
      </c>
      <c r="I32" s="15">
        <v>20</v>
      </c>
      <c r="J32" s="19">
        <f t="shared" si="2"/>
        <v>29.60000000000001</v>
      </c>
      <c r="K32" s="15">
        <f t="shared" si="8"/>
        <v>9.191786881343518</v>
      </c>
      <c r="L32" s="16">
        <f t="shared" si="3"/>
        <v>0.4029276441136884</v>
      </c>
      <c r="M32" s="15">
        <f t="shared" si="4"/>
        <v>11.422797246801009</v>
      </c>
      <c r="N32" s="15">
        <v>106</v>
      </c>
      <c r="O32" s="15">
        <v>28.5</v>
      </c>
      <c r="P32" s="15">
        <f t="shared" si="5"/>
        <v>42.48478976003182</v>
      </c>
      <c r="Q32" s="17">
        <f t="shared" si="6"/>
        <v>0.40079990339652666</v>
      </c>
      <c r="R32" s="7"/>
      <c r="S32" s="7"/>
      <c r="T32" s="7"/>
      <c r="U32" s="7"/>
      <c r="V32" s="7"/>
    </row>
    <row r="33" spans="1:22" ht="12" customHeight="1">
      <c r="A33" s="10">
        <v>1996</v>
      </c>
      <c r="B33" s="11">
        <f>'[1]Pcc'!C36</f>
        <v>13.509286528151824</v>
      </c>
      <c r="C33" s="11">
        <v>0</v>
      </c>
      <c r="D33" s="11">
        <f t="shared" si="0"/>
        <v>13.509286528151824</v>
      </c>
      <c r="E33" s="11">
        <v>12</v>
      </c>
      <c r="F33" s="11">
        <f t="shared" si="1"/>
        <v>11.888172144773606</v>
      </c>
      <c r="G33" s="11">
        <v>0</v>
      </c>
      <c r="H33" s="11">
        <f t="shared" si="7"/>
        <v>11.888172144773606</v>
      </c>
      <c r="I33" s="11">
        <v>20</v>
      </c>
      <c r="J33" s="18">
        <f t="shared" si="2"/>
        <v>29.599999999999994</v>
      </c>
      <c r="K33" s="11">
        <f t="shared" si="8"/>
        <v>9.510537715818884</v>
      </c>
      <c r="L33" s="12">
        <f t="shared" si="3"/>
        <v>0.4169002834331566</v>
      </c>
      <c r="M33" s="11">
        <f t="shared" si="4"/>
        <v>11.818914585188272</v>
      </c>
      <c r="N33" s="11">
        <v>106</v>
      </c>
      <c r="O33" s="11">
        <v>28.5</v>
      </c>
      <c r="P33" s="11">
        <f t="shared" si="5"/>
        <v>43.95806828175287</v>
      </c>
      <c r="Q33" s="13">
        <f t="shared" si="6"/>
        <v>0.4146987573750271</v>
      </c>
      <c r="R33" s="7"/>
      <c r="S33" s="7"/>
      <c r="T33" s="7"/>
      <c r="U33" s="7"/>
      <c r="V33" s="7"/>
    </row>
    <row r="34" spans="1:22" ht="12" customHeight="1">
      <c r="A34" s="10">
        <v>1997</v>
      </c>
      <c r="B34" s="11">
        <f>'[1]Pcc'!C37</f>
        <v>12.30722035317287</v>
      </c>
      <c r="C34" s="11">
        <v>0</v>
      </c>
      <c r="D34" s="11">
        <f t="shared" si="0"/>
        <v>12.30722035317287</v>
      </c>
      <c r="E34" s="11">
        <v>12</v>
      </c>
      <c r="F34" s="11">
        <f t="shared" si="1"/>
        <v>10.830353910792125</v>
      </c>
      <c r="G34" s="11">
        <v>0</v>
      </c>
      <c r="H34" s="11">
        <f t="shared" si="7"/>
        <v>10.830353910792125</v>
      </c>
      <c r="I34" s="11">
        <v>20</v>
      </c>
      <c r="J34" s="18">
        <f t="shared" si="2"/>
        <v>29.60000000000001</v>
      </c>
      <c r="K34" s="11">
        <f t="shared" si="8"/>
        <v>8.6642831286337</v>
      </c>
      <c r="L34" s="12">
        <f t="shared" si="3"/>
        <v>0.3798041919401074</v>
      </c>
      <c r="M34" s="11">
        <f t="shared" si="4"/>
        <v>10.767258939406075</v>
      </c>
      <c r="N34" s="11">
        <v>106</v>
      </c>
      <c r="O34" s="11">
        <v>28.5</v>
      </c>
      <c r="P34" s="11">
        <f t="shared" si="5"/>
        <v>40.04664728340505</v>
      </c>
      <c r="Q34" s="13">
        <f t="shared" si="6"/>
        <v>0.37779855927740613</v>
      </c>
      <c r="R34" s="7"/>
      <c r="S34" s="7"/>
      <c r="T34" s="7"/>
      <c r="U34" s="7"/>
      <c r="V34" s="7"/>
    </row>
    <row r="35" spans="1:22" ht="12" customHeight="1">
      <c r="A35" s="10">
        <v>1998</v>
      </c>
      <c r="B35" s="11">
        <f>'[1]Pcc'!C38</f>
        <v>11.377902399411873</v>
      </c>
      <c r="C35" s="11">
        <v>0</v>
      </c>
      <c r="D35" s="11">
        <f t="shared" si="0"/>
        <v>11.377902399411873</v>
      </c>
      <c r="E35" s="11">
        <v>12</v>
      </c>
      <c r="F35" s="11">
        <f t="shared" si="1"/>
        <v>10.012554111482448</v>
      </c>
      <c r="G35" s="11">
        <v>0</v>
      </c>
      <c r="H35" s="11">
        <f t="shared" si="7"/>
        <v>10.012554111482448</v>
      </c>
      <c r="I35" s="11">
        <v>20</v>
      </c>
      <c r="J35" s="18">
        <f t="shared" si="2"/>
        <v>29.60000000000001</v>
      </c>
      <c r="K35" s="11">
        <f t="shared" si="8"/>
        <v>8.010043289185958</v>
      </c>
      <c r="L35" s="12">
        <f t="shared" si="3"/>
        <v>0.35112518527938447</v>
      </c>
      <c r="M35" s="11">
        <f t="shared" si="4"/>
        <v>9.954223440077909</v>
      </c>
      <c r="N35" s="11">
        <v>106</v>
      </c>
      <c r="O35" s="11">
        <v>28.5</v>
      </c>
      <c r="P35" s="11">
        <f t="shared" si="5"/>
        <v>37.022725777131875</v>
      </c>
      <c r="Q35" s="13">
        <f t="shared" si="6"/>
        <v>0.3492709978974705</v>
      </c>
      <c r="R35" s="7"/>
      <c r="S35" s="7"/>
      <c r="T35" s="7"/>
      <c r="U35" s="7"/>
      <c r="V35" s="7"/>
    </row>
    <row r="36" spans="1:22" ht="12" customHeight="1">
      <c r="A36" s="10">
        <v>1999</v>
      </c>
      <c r="B36" s="11">
        <f>'[1]Pcc'!C39</f>
        <v>10.686864468292708</v>
      </c>
      <c r="C36" s="11">
        <v>0</v>
      </c>
      <c r="D36" s="11">
        <f t="shared" si="0"/>
        <v>10.686864468292708</v>
      </c>
      <c r="E36" s="11">
        <v>12</v>
      </c>
      <c r="F36" s="11">
        <f t="shared" si="1"/>
        <v>9.404440732097584</v>
      </c>
      <c r="G36" s="11">
        <v>0</v>
      </c>
      <c r="H36" s="11">
        <f t="shared" si="7"/>
        <v>9.404440732097584</v>
      </c>
      <c r="I36" s="11">
        <v>20</v>
      </c>
      <c r="J36" s="18">
        <f t="shared" si="2"/>
        <v>29.599999999999994</v>
      </c>
      <c r="K36" s="11">
        <f t="shared" si="8"/>
        <v>7.5235525856780665</v>
      </c>
      <c r="L36" s="12">
        <f t="shared" si="3"/>
        <v>0.3297995653995865</v>
      </c>
      <c r="M36" s="11">
        <f t="shared" si="4"/>
        <v>9.349652779295576</v>
      </c>
      <c r="N36" s="11">
        <v>106</v>
      </c>
      <c r="O36" s="11">
        <v>28.5</v>
      </c>
      <c r="P36" s="11">
        <f t="shared" si="5"/>
        <v>34.774147179134424</v>
      </c>
      <c r="Q36" s="13">
        <f t="shared" si="6"/>
        <v>0.32805799225598514</v>
      </c>
      <c r="R36" s="7"/>
      <c r="S36" s="7"/>
      <c r="T36" s="7"/>
      <c r="U36" s="7"/>
      <c r="V36" s="7"/>
    </row>
    <row r="37" spans="1:22" ht="12" customHeight="1">
      <c r="A37" s="10">
        <v>2000</v>
      </c>
      <c r="B37" s="11">
        <f>'[1]Pcc'!C40</f>
        <v>12.626091886144298</v>
      </c>
      <c r="C37" s="11">
        <v>0</v>
      </c>
      <c r="D37" s="11">
        <f t="shared" si="0"/>
        <v>12.626091886144298</v>
      </c>
      <c r="E37" s="11">
        <v>12</v>
      </c>
      <c r="F37" s="11">
        <f t="shared" si="1"/>
        <v>11.110960859806982</v>
      </c>
      <c r="G37" s="11">
        <v>0</v>
      </c>
      <c r="H37" s="11">
        <f t="shared" si="7"/>
        <v>11.110960859806982</v>
      </c>
      <c r="I37" s="11">
        <v>20</v>
      </c>
      <c r="J37" s="18">
        <f t="shared" si="2"/>
        <v>29.60000000000001</v>
      </c>
      <c r="K37" s="11">
        <f t="shared" si="8"/>
        <v>8.888768687845586</v>
      </c>
      <c r="L37" s="12">
        <f t="shared" si="3"/>
        <v>0.38964465480966953</v>
      </c>
      <c r="M37" s="11">
        <f t="shared" si="4"/>
        <v>11.046231141526727</v>
      </c>
      <c r="N37" s="11">
        <v>106</v>
      </c>
      <c r="O37" s="11">
        <v>28.5</v>
      </c>
      <c r="P37" s="11">
        <f t="shared" si="5"/>
        <v>41.084228105327476</v>
      </c>
      <c r="Q37" s="13">
        <f t="shared" si="6"/>
        <v>0.387587057597429</v>
      </c>
      <c r="R37" s="7"/>
      <c r="S37" s="7"/>
      <c r="T37" s="7"/>
      <c r="U37" s="7"/>
      <c r="V37" s="7"/>
    </row>
    <row r="38" spans="1:22" ht="12" customHeight="1">
      <c r="A38" s="14">
        <v>2001</v>
      </c>
      <c r="B38" s="15">
        <f>'[1]Pcc'!C41</f>
        <v>13.003435414663908</v>
      </c>
      <c r="C38" s="15">
        <v>0</v>
      </c>
      <c r="D38" s="15">
        <f t="shared" si="0"/>
        <v>13.003435414663908</v>
      </c>
      <c r="E38" s="15">
        <v>12</v>
      </c>
      <c r="F38" s="15">
        <f t="shared" si="1"/>
        <v>11.44302316490424</v>
      </c>
      <c r="G38" s="15">
        <v>0</v>
      </c>
      <c r="H38" s="15">
        <f t="shared" si="7"/>
        <v>11.44302316490424</v>
      </c>
      <c r="I38" s="15">
        <v>20</v>
      </c>
      <c r="J38" s="19">
        <f t="shared" si="2"/>
        <v>29.599999999999994</v>
      </c>
      <c r="K38" s="15">
        <f t="shared" si="8"/>
        <v>9.154418531923392</v>
      </c>
      <c r="L38" s="16">
        <f t="shared" si="3"/>
        <v>0.40128957948157334</v>
      </c>
      <c r="M38" s="15">
        <f t="shared" si="4"/>
        <v>11.376358933512863</v>
      </c>
      <c r="N38" s="15">
        <v>106</v>
      </c>
      <c r="O38" s="15">
        <v>28.5</v>
      </c>
      <c r="P38" s="15">
        <f t="shared" si="5"/>
        <v>42.31207182288995</v>
      </c>
      <c r="Q38" s="17">
        <f t="shared" si="6"/>
        <v>0.3991704888951882</v>
      </c>
      <c r="R38" s="7"/>
      <c r="S38" s="7"/>
      <c r="T38" s="7"/>
      <c r="U38" s="7"/>
      <c r="V38" s="7"/>
    </row>
    <row r="39" spans="1:22" ht="12" customHeight="1">
      <c r="A39" s="14">
        <v>2002</v>
      </c>
      <c r="B39" s="15">
        <f>'[1]Pcc'!C42</f>
        <v>12.839915524930536</v>
      </c>
      <c r="C39" s="15">
        <v>0</v>
      </c>
      <c r="D39" s="15">
        <f t="shared" si="0"/>
        <v>12.839915524930536</v>
      </c>
      <c r="E39" s="15">
        <v>12</v>
      </c>
      <c r="F39" s="15">
        <f t="shared" si="1"/>
        <v>11.299125661938872</v>
      </c>
      <c r="G39" s="15">
        <v>0</v>
      </c>
      <c r="H39" s="15">
        <f t="shared" si="7"/>
        <v>11.299125661938872</v>
      </c>
      <c r="I39" s="15">
        <v>20</v>
      </c>
      <c r="J39" s="19">
        <f t="shared" si="2"/>
        <v>29.60000000000001</v>
      </c>
      <c r="K39" s="15">
        <f t="shared" si="8"/>
        <v>9.039300529551097</v>
      </c>
      <c r="L39" s="16">
        <f t="shared" si="3"/>
        <v>0.39624331088443165</v>
      </c>
      <c r="M39" s="15">
        <f t="shared" si="4"/>
        <v>11.233299741918195</v>
      </c>
      <c r="N39" s="15">
        <v>106</v>
      </c>
      <c r="O39" s="15">
        <v>28.5</v>
      </c>
      <c r="P39" s="15">
        <f t="shared" si="5"/>
        <v>41.779992022572934</v>
      </c>
      <c r="Q39" s="17">
        <f t="shared" si="6"/>
        <v>0.3941508681374805</v>
      </c>
      <c r="R39" s="7"/>
      <c r="S39" s="7"/>
      <c r="T39" s="7"/>
      <c r="U39" s="7"/>
      <c r="V39" s="7"/>
    </row>
    <row r="40" spans="1:22" ht="12" customHeight="1">
      <c r="A40" s="14">
        <v>2003</v>
      </c>
      <c r="B40" s="15">
        <f>'[1]Pcc'!C43</f>
        <v>11.802636089476394</v>
      </c>
      <c r="C40" s="15">
        <v>0</v>
      </c>
      <c r="D40" s="15">
        <f t="shared" si="0"/>
        <v>11.802636089476394</v>
      </c>
      <c r="E40" s="15">
        <v>12</v>
      </c>
      <c r="F40" s="15">
        <f t="shared" si="1"/>
        <v>10.386319758739226</v>
      </c>
      <c r="G40" s="15">
        <v>0</v>
      </c>
      <c r="H40" s="15">
        <f t="shared" si="7"/>
        <v>10.386319758739226</v>
      </c>
      <c r="I40" s="15">
        <v>20</v>
      </c>
      <c r="J40" s="19">
        <f t="shared" si="2"/>
        <v>29.60000000000001</v>
      </c>
      <c r="K40" s="15">
        <f t="shared" si="8"/>
        <v>8.309055806991381</v>
      </c>
      <c r="L40" s="16">
        <f t="shared" si="3"/>
        <v>0.3642325833201701</v>
      </c>
      <c r="M40" s="15">
        <f aca="true" t="shared" si="9" ref="M40:M45">+L40*28.3495</f>
        <v>10.325811620835163</v>
      </c>
      <c r="N40" s="15">
        <v>106</v>
      </c>
      <c r="O40" s="15">
        <v>28.5</v>
      </c>
      <c r="P40" s="15">
        <f t="shared" si="5"/>
        <v>38.40477304591323</v>
      </c>
      <c r="Q40" s="17">
        <f t="shared" si="6"/>
        <v>0.36230917967842674</v>
      </c>
      <c r="R40" s="7"/>
      <c r="S40" s="7"/>
      <c r="T40" s="7"/>
      <c r="U40" s="7"/>
      <c r="V40" s="7"/>
    </row>
    <row r="41" spans="1:22" ht="12" customHeight="1">
      <c r="A41" s="14">
        <v>2004</v>
      </c>
      <c r="B41" s="15">
        <f>'[1]Pcc'!C44</f>
        <v>10.56127513633342</v>
      </c>
      <c r="C41" s="15">
        <v>0</v>
      </c>
      <c r="D41" s="15">
        <f t="shared" si="0"/>
        <v>10.56127513633342</v>
      </c>
      <c r="E41" s="15">
        <v>12</v>
      </c>
      <c r="F41" s="15">
        <f t="shared" si="1"/>
        <v>9.29392211997341</v>
      </c>
      <c r="G41" s="15">
        <v>0</v>
      </c>
      <c r="H41" s="15">
        <f t="shared" si="7"/>
        <v>9.29392211997341</v>
      </c>
      <c r="I41" s="15">
        <v>20</v>
      </c>
      <c r="J41" s="19">
        <f t="shared" si="2"/>
        <v>29.60000000000001</v>
      </c>
      <c r="K41" s="15">
        <f t="shared" si="8"/>
        <v>7.435137695978727</v>
      </c>
      <c r="L41" s="16">
        <f t="shared" si="3"/>
        <v>0.32592384420728665</v>
      </c>
      <c r="M41" s="15">
        <f t="shared" si="9"/>
        <v>9.239778021354473</v>
      </c>
      <c r="N41" s="15">
        <v>106</v>
      </c>
      <c r="O41" s="15">
        <v>28.5</v>
      </c>
      <c r="P41" s="15">
        <f t="shared" si="5"/>
        <v>34.36549018468681</v>
      </c>
      <c r="Q41" s="17">
        <f t="shared" si="6"/>
        <v>0.324202737591385</v>
      </c>
      <c r="R41" s="7"/>
      <c r="S41" s="7"/>
      <c r="T41" s="7"/>
      <c r="U41" s="7"/>
      <c r="V41" s="7"/>
    </row>
    <row r="42" spans="1:22" ht="12" customHeight="1">
      <c r="A42" s="14">
        <v>2005</v>
      </c>
      <c r="B42" s="15">
        <f>'[1]Pcc'!C45</f>
        <v>11.780912260395109</v>
      </c>
      <c r="C42" s="15">
        <v>0</v>
      </c>
      <c r="D42" s="15">
        <f t="shared" si="0"/>
        <v>11.780912260395109</v>
      </c>
      <c r="E42" s="15">
        <v>12</v>
      </c>
      <c r="F42" s="15">
        <f t="shared" si="1"/>
        <v>10.367202789147695</v>
      </c>
      <c r="G42" s="15">
        <v>0</v>
      </c>
      <c r="H42" s="15">
        <f t="shared" si="7"/>
        <v>10.367202789147695</v>
      </c>
      <c r="I42" s="15">
        <v>20</v>
      </c>
      <c r="J42" s="19">
        <f t="shared" si="2"/>
        <v>29.60000000000001</v>
      </c>
      <c r="K42" s="15">
        <f t="shared" si="8"/>
        <v>8.293762231318157</v>
      </c>
      <c r="L42" s="16">
        <f t="shared" si="3"/>
        <v>0.3635621800029877</v>
      </c>
      <c r="M42" s="15">
        <f t="shared" si="9"/>
        <v>10.3068060219947</v>
      </c>
      <c r="N42" s="15">
        <v>106</v>
      </c>
      <c r="O42" s="15">
        <v>28.5</v>
      </c>
      <c r="P42" s="15">
        <f t="shared" si="5"/>
        <v>38.33408555548906</v>
      </c>
      <c r="Q42" s="17">
        <f t="shared" si="6"/>
        <v>0.36164231656121754</v>
      </c>
      <c r="R42" s="7"/>
      <c r="S42" s="7"/>
      <c r="T42" s="7"/>
      <c r="U42" s="7"/>
      <c r="V42" s="7"/>
    </row>
    <row r="43" spans="1:22" ht="12" customHeight="1">
      <c r="A43" s="10">
        <v>2006</v>
      </c>
      <c r="B43" s="11">
        <f>'[1]Pcc'!C46</f>
        <v>12.220507257962756</v>
      </c>
      <c r="C43" s="11">
        <v>0</v>
      </c>
      <c r="D43" s="11">
        <f t="shared" si="0"/>
        <v>12.220507257962756</v>
      </c>
      <c r="E43" s="11">
        <v>12</v>
      </c>
      <c r="F43" s="11">
        <f t="shared" si="1"/>
        <v>10.754046387007225</v>
      </c>
      <c r="G43" s="11">
        <v>0</v>
      </c>
      <c r="H43" s="11">
        <f t="shared" si="7"/>
        <v>10.754046387007225</v>
      </c>
      <c r="I43" s="11">
        <v>20</v>
      </c>
      <c r="J43" s="18">
        <f t="shared" si="2"/>
        <v>29.60000000000001</v>
      </c>
      <c r="K43" s="11">
        <f t="shared" si="8"/>
        <v>8.60323710960578</v>
      </c>
      <c r="L43" s="12">
        <f t="shared" si="3"/>
        <v>0.37712820206491093</v>
      </c>
      <c r="M43" s="11">
        <f t="shared" si="9"/>
        <v>10.691395964439192</v>
      </c>
      <c r="N43" s="11">
        <v>106</v>
      </c>
      <c r="O43" s="11">
        <v>28.5</v>
      </c>
      <c r="P43" s="11">
        <f t="shared" si="5"/>
        <v>39.764490253703656</v>
      </c>
      <c r="Q43" s="13">
        <f t="shared" si="6"/>
        <v>0.3751367005066383</v>
      </c>
      <c r="R43" s="7"/>
      <c r="S43" s="7"/>
      <c r="T43" s="7"/>
      <c r="U43" s="7"/>
      <c r="V43" s="7"/>
    </row>
    <row r="44" spans="1:22" ht="12" customHeight="1">
      <c r="A44" s="10">
        <v>2007</v>
      </c>
      <c r="B44" s="11">
        <f>'[1]Pcc'!C47</f>
        <v>12.336053915833133</v>
      </c>
      <c r="C44" s="11">
        <v>0</v>
      </c>
      <c r="D44" s="11">
        <f t="shared" si="0"/>
        <v>12.336053915833133</v>
      </c>
      <c r="E44" s="11">
        <v>12</v>
      </c>
      <c r="F44" s="11">
        <f t="shared" si="1"/>
        <v>10.855727445933157</v>
      </c>
      <c r="G44" s="11">
        <v>0</v>
      </c>
      <c r="H44" s="11">
        <f t="shared" si="7"/>
        <v>10.855727445933157</v>
      </c>
      <c r="I44" s="11">
        <v>20</v>
      </c>
      <c r="J44" s="18">
        <f t="shared" si="2"/>
        <v>29.60000000000001</v>
      </c>
      <c r="K44" s="11">
        <f t="shared" si="8"/>
        <v>8.684581956746525</v>
      </c>
      <c r="L44" s="12">
        <f t="shared" si="3"/>
        <v>0.3806940035834093</v>
      </c>
      <c r="M44" s="11">
        <f t="shared" si="9"/>
        <v>10.792484654587863</v>
      </c>
      <c r="N44" s="11">
        <v>106</v>
      </c>
      <c r="O44" s="11">
        <v>28.5</v>
      </c>
      <c r="P44" s="11">
        <f t="shared" si="5"/>
        <v>40.140469241625034</v>
      </c>
      <c r="Q44" s="13">
        <f t="shared" si="6"/>
        <v>0.3786836720908022</v>
      </c>
      <c r="R44" s="7"/>
      <c r="S44" s="7"/>
      <c r="T44" s="7"/>
      <c r="U44" s="7"/>
      <c r="V44" s="7"/>
    </row>
    <row r="45" spans="1:22" ht="12" customHeight="1">
      <c r="A45" s="10">
        <v>2008</v>
      </c>
      <c r="B45" s="11">
        <f>'[1]Pcc'!C48</f>
        <v>11.37516089371509</v>
      </c>
      <c r="C45" s="11">
        <v>0</v>
      </c>
      <c r="D45" s="11">
        <f t="shared" si="0"/>
        <v>11.37516089371509</v>
      </c>
      <c r="E45" s="11">
        <v>12</v>
      </c>
      <c r="F45" s="11">
        <f t="shared" si="1"/>
        <v>10.01014158646928</v>
      </c>
      <c r="G45" s="11">
        <v>0</v>
      </c>
      <c r="H45" s="11">
        <f t="shared" si="7"/>
        <v>10.01014158646928</v>
      </c>
      <c r="I45" s="11">
        <v>20</v>
      </c>
      <c r="J45" s="18">
        <f t="shared" si="2"/>
        <v>29.60000000000001</v>
      </c>
      <c r="K45" s="11">
        <f t="shared" si="8"/>
        <v>8.008113269175423</v>
      </c>
      <c r="L45" s="12">
        <f t="shared" si="3"/>
        <v>0.3510405816624843</v>
      </c>
      <c r="M45" s="11">
        <f t="shared" si="9"/>
        <v>9.9518249698406</v>
      </c>
      <c r="N45" s="11">
        <v>106</v>
      </c>
      <c r="O45" s="11">
        <v>28.5</v>
      </c>
      <c r="P45" s="11">
        <f t="shared" si="5"/>
        <v>37.01380515098609</v>
      </c>
      <c r="Q45" s="13">
        <f t="shared" si="6"/>
        <v>0.34918684104703857</v>
      </c>
      <c r="R45" s="7"/>
      <c r="S45" s="7"/>
      <c r="T45" s="7"/>
      <c r="U45" s="7"/>
      <c r="V45" s="7"/>
    </row>
    <row r="46" spans="1:22" ht="12" customHeight="1">
      <c r="A46" s="10">
        <v>2009</v>
      </c>
      <c r="B46" s="11">
        <f>'[1]Pcc'!C49</f>
        <v>11.526641855935257</v>
      </c>
      <c r="C46" s="11">
        <v>0</v>
      </c>
      <c r="D46" s="11">
        <f t="shared" si="0"/>
        <v>11.526641855935257</v>
      </c>
      <c r="E46" s="11">
        <v>12</v>
      </c>
      <c r="F46" s="11">
        <f t="shared" si="1"/>
        <v>10.143444833223025</v>
      </c>
      <c r="G46" s="11">
        <v>0</v>
      </c>
      <c r="H46" s="11">
        <f t="shared" si="7"/>
        <v>10.143444833223025</v>
      </c>
      <c r="I46" s="11">
        <v>20</v>
      </c>
      <c r="J46" s="18">
        <f t="shared" si="2"/>
        <v>29.60000000000001</v>
      </c>
      <c r="K46" s="11">
        <f t="shared" si="8"/>
        <v>8.11475586657842</v>
      </c>
      <c r="L46" s="12">
        <f t="shared" si="3"/>
        <v>0.3557153256582321</v>
      </c>
      <c r="M46" s="11">
        <f>+L46*28.3495</f>
        <v>10.08435162474805</v>
      </c>
      <c r="N46" s="11">
        <v>106</v>
      </c>
      <c r="O46" s="11">
        <v>28.5</v>
      </c>
      <c r="P46" s="11">
        <f t="shared" si="5"/>
        <v>37.50671130608047</v>
      </c>
      <c r="Q46" s="13">
        <f t="shared" si="6"/>
        <v>0.3538368991139667</v>
      </c>
      <c r="R46" s="7"/>
      <c r="S46" s="7"/>
      <c r="T46" s="7"/>
      <c r="U46" s="7"/>
      <c r="V46" s="7"/>
    </row>
    <row r="47" spans="1:17" ht="12" customHeight="1">
      <c r="A47" s="10">
        <v>2010</v>
      </c>
      <c r="B47" s="11">
        <f>'[1]Pcc'!C50</f>
        <v>11.95038661155042</v>
      </c>
      <c r="C47" s="11">
        <v>0</v>
      </c>
      <c r="D47" s="11">
        <f t="shared" si="0"/>
        <v>11.95038661155042</v>
      </c>
      <c r="E47" s="11">
        <v>12</v>
      </c>
      <c r="F47" s="11">
        <f t="shared" si="1"/>
        <v>10.51634021816437</v>
      </c>
      <c r="G47" s="11">
        <v>0</v>
      </c>
      <c r="H47" s="11">
        <f t="shared" si="7"/>
        <v>10.51634021816437</v>
      </c>
      <c r="I47" s="11">
        <v>20</v>
      </c>
      <c r="J47" s="18">
        <f t="shared" si="2"/>
        <v>29.599999999999994</v>
      </c>
      <c r="K47" s="11">
        <f t="shared" si="8"/>
        <v>8.413072174531496</v>
      </c>
      <c r="L47" s="12">
        <f t="shared" si="3"/>
        <v>0.3687922049109697</v>
      </c>
      <c r="M47" s="11">
        <f>+L47*28.3495</f>
        <v>10.455074613123536</v>
      </c>
      <c r="N47" s="11">
        <v>106</v>
      </c>
      <c r="O47" s="11">
        <v>28.5</v>
      </c>
      <c r="P47" s="11">
        <f t="shared" si="5"/>
        <v>38.8855406663542</v>
      </c>
      <c r="Q47" s="13">
        <f t="shared" si="6"/>
        <v>0.36684472326749246</v>
      </c>
    </row>
    <row r="48" spans="1:17" ht="12" customHeight="1">
      <c r="A48" s="14">
        <v>2011</v>
      </c>
      <c r="B48" s="35" t="str">
        <f>'[1]Pcc'!C51</f>
        <v>NA</v>
      </c>
      <c r="C48" s="35" t="s">
        <v>30</v>
      </c>
      <c r="D48" s="35" t="s">
        <v>30</v>
      </c>
      <c r="E48" s="35" t="s">
        <v>30</v>
      </c>
      <c r="F48" s="35" t="s">
        <v>30</v>
      </c>
      <c r="G48" s="35" t="s">
        <v>30</v>
      </c>
      <c r="H48" s="35" t="s">
        <v>30</v>
      </c>
      <c r="I48" s="35" t="s">
        <v>30</v>
      </c>
      <c r="J48" s="35" t="s">
        <v>30</v>
      </c>
      <c r="K48" s="35" t="s">
        <v>30</v>
      </c>
      <c r="L48" s="35" t="s">
        <v>30</v>
      </c>
      <c r="M48" s="35" t="s">
        <v>30</v>
      </c>
      <c r="N48" s="35" t="s">
        <v>30</v>
      </c>
      <c r="O48" s="35" t="s">
        <v>30</v>
      </c>
      <c r="P48" s="35" t="s">
        <v>30</v>
      </c>
      <c r="Q48" s="35" t="s">
        <v>30</v>
      </c>
    </row>
    <row r="49" spans="1:17" ht="12" customHeight="1">
      <c r="A49" s="14">
        <v>2012</v>
      </c>
      <c r="B49" s="35" t="str">
        <f>'[1]Pcc'!C52</f>
        <v>NA</v>
      </c>
      <c r="C49" s="35" t="s">
        <v>30</v>
      </c>
      <c r="D49" s="35" t="s">
        <v>30</v>
      </c>
      <c r="E49" s="35" t="s">
        <v>30</v>
      </c>
      <c r="F49" s="35" t="s">
        <v>30</v>
      </c>
      <c r="G49" s="35" t="s">
        <v>30</v>
      </c>
      <c r="H49" s="35" t="s">
        <v>30</v>
      </c>
      <c r="I49" s="35" t="s">
        <v>30</v>
      </c>
      <c r="J49" s="35" t="s">
        <v>30</v>
      </c>
      <c r="K49" s="35" t="s">
        <v>30</v>
      </c>
      <c r="L49" s="35" t="s">
        <v>30</v>
      </c>
      <c r="M49" s="35" t="s">
        <v>30</v>
      </c>
      <c r="N49" s="35" t="s">
        <v>30</v>
      </c>
      <c r="O49" s="35" t="s">
        <v>30</v>
      </c>
      <c r="P49" s="35" t="s">
        <v>30</v>
      </c>
      <c r="Q49" s="35" t="s">
        <v>30</v>
      </c>
    </row>
    <row r="50" spans="1:17" ht="12" customHeight="1">
      <c r="A50" s="14">
        <v>2013</v>
      </c>
      <c r="B50" s="35" t="str">
        <f>'[1]Pcc'!C53</f>
        <v>NA</v>
      </c>
      <c r="C50" s="35" t="s">
        <v>30</v>
      </c>
      <c r="D50" s="35" t="s">
        <v>30</v>
      </c>
      <c r="E50" s="35" t="s">
        <v>30</v>
      </c>
      <c r="F50" s="35" t="s">
        <v>30</v>
      </c>
      <c r="G50" s="35" t="s">
        <v>30</v>
      </c>
      <c r="H50" s="35" t="s">
        <v>30</v>
      </c>
      <c r="I50" s="35" t="s">
        <v>30</v>
      </c>
      <c r="J50" s="35" t="s">
        <v>30</v>
      </c>
      <c r="K50" s="35" t="s">
        <v>30</v>
      </c>
      <c r="L50" s="35" t="s">
        <v>30</v>
      </c>
      <c r="M50" s="35" t="s">
        <v>30</v>
      </c>
      <c r="N50" s="35" t="s">
        <v>30</v>
      </c>
      <c r="O50" s="35" t="s">
        <v>30</v>
      </c>
      <c r="P50" s="35" t="s">
        <v>30</v>
      </c>
      <c r="Q50" s="35" t="s">
        <v>30</v>
      </c>
    </row>
    <row r="51" spans="1:17" ht="12" customHeight="1">
      <c r="A51" s="14">
        <v>2014</v>
      </c>
      <c r="B51" s="35" t="str">
        <f>'[1]Pcc'!C54</f>
        <v>NA</v>
      </c>
      <c r="C51" s="35" t="s">
        <v>30</v>
      </c>
      <c r="D51" s="35" t="s">
        <v>30</v>
      </c>
      <c r="E51" s="35" t="s">
        <v>30</v>
      </c>
      <c r="F51" s="35" t="s">
        <v>30</v>
      </c>
      <c r="G51" s="35" t="s">
        <v>30</v>
      </c>
      <c r="H51" s="35" t="s">
        <v>30</v>
      </c>
      <c r="I51" s="35" t="s">
        <v>30</v>
      </c>
      <c r="J51" s="35" t="s">
        <v>30</v>
      </c>
      <c r="K51" s="35" t="s">
        <v>30</v>
      </c>
      <c r="L51" s="35" t="s">
        <v>30</v>
      </c>
      <c r="M51" s="35" t="s">
        <v>30</v>
      </c>
      <c r="N51" s="35" t="s">
        <v>30</v>
      </c>
      <c r="O51" s="35" t="s">
        <v>30</v>
      </c>
      <c r="P51" s="35" t="s">
        <v>30</v>
      </c>
      <c r="Q51" s="35" t="s">
        <v>30</v>
      </c>
    </row>
    <row r="52" spans="1:17" ht="12" customHeight="1">
      <c r="A52" s="30">
        <v>2015</v>
      </c>
      <c r="B52" s="61" t="str">
        <f>'[1]Pcc'!C55</f>
        <v>NA</v>
      </c>
      <c r="C52" s="61" t="s">
        <v>30</v>
      </c>
      <c r="D52" s="61" t="s">
        <v>30</v>
      </c>
      <c r="E52" s="61" t="s">
        <v>30</v>
      </c>
      <c r="F52" s="61" t="s">
        <v>30</v>
      </c>
      <c r="G52" s="61" t="s">
        <v>30</v>
      </c>
      <c r="H52" s="35" t="s">
        <v>30</v>
      </c>
      <c r="I52" s="61" t="s">
        <v>30</v>
      </c>
      <c r="J52" s="35" t="s">
        <v>30</v>
      </c>
      <c r="K52" s="35" t="s">
        <v>30</v>
      </c>
      <c r="L52" s="35" t="s">
        <v>30</v>
      </c>
      <c r="M52" s="35" t="s">
        <v>30</v>
      </c>
      <c r="N52" s="35" t="s">
        <v>30</v>
      </c>
      <c r="O52" s="35" t="s">
        <v>30</v>
      </c>
      <c r="P52" s="35" t="s">
        <v>30</v>
      </c>
      <c r="Q52" s="35" t="s">
        <v>30</v>
      </c>
    </row>
    <row r="53" spans="1:17" ht="12" customHeight="1">
      <c r="A53" s="53">
        <v>2016</v>
      </c>
      <c r="B53" s="62" t="str">
        <f>'[1]Pcc'!C56</f>
        <v>NA</v>
      </c>
      <c r="C53" s="62" t="s">
        <v>30</v>
      </c>
      <c r="D53" s="62" t="s">
        <v>30</v>
      </c>
      <c r="E53" s="62" t="s">
        <v>30</v>
      </c>
      <c r="F53" s="62" t="s">
        <v>30</v>
      </c>
      <c r="G53" s="62" t="s">
        <v>30</v>
      </c>
      <c r="H53" s="62" t="s">
        <v>30</v>
      </c>
      <c r="I53" s="62" t="s">
        <v>30</v>
      </c>
      <c r="J53" s="62" t="s">
        <v>30</v>
      </c>
      <c r="K53" s="62" t="s">
        <v>30</v>
      </c>
      <c r="L53" s="62" t="s">
        <v>30</v>
      </c>
      <c r="M53" s="62" t="s">
        <v>30</v>
      </c>
      <c r="N53" s="62" t="s">
        <v>30</v>
      </c>
      <c r="O53" s="62" t="s">
        <v>30</v>
      </c>
      <c r="P53" s="62" t="s">
        <v>30</v>
      </c>
      <c r="Q53" s="62" t="s">
        <v>30</v>
      </c>
    </row>
    <row r="54" spans="1:17" ht="12" customHeight="1">
      <c r="A54" s="53">
        <v>2017</v>
      </c>
      <c r="B54" s="62">
        <f>'[1]Pcc'!C57</f>
        <v>11.951593937248282</v>
      </c>
      <c r="C54" s="62">
        <v>0</v>
      </c>
      <c r="D54" s="62">
        <f>+B54-B54*(C54/100)</f>
        <v>11.951593937248282</v>
      </c>
      <c r="E54" s="62">
        <v>12</v>
      </c>
      <c r="F54" s="62">
        <f>+(D54-D54*(E54)/100)</f>
        <v>10.517402664778487</v>
      </c>
      <c r="G54" s="62">
        <v>0</v>
      </c>
      <c r="H54" s="11">
        <f t="shared" si="7"/>
        <v>10.517402664778487</v>
      </c>
      <c r="I54" s="62">
        <v>20</v>
      </c>
      <c r="J54" s="18">
        <f t="shared" si="2"/>
        <v>29.60000000000001</v>
      </c>
      <c r="K54" s="11">
        <f t="shared" si="8"/>
        <v>8.41392213182279</v>
      </c>
      <c r="L54" s="12">
        <f t="shared" si="3"/>
        <v>0.3688294633127798</v>
      </c>
      <c r="M54" s="11">
        <f>+L54*28.3495</f>
        <v>10.456130870185651</v>
      </c>
      <c r="N54" s="11">
        <v>106</v>
      </c>
      <c r="O54" s="11">
        <v>28.5</v>
      </c>
      <c r="P54" s="11">
        <f t="shared" si="5"/>
        <v>38.88946920139225</v>
      </c>
      <c r="Q54" s="13">
        <f t="shared" si="6"/>
        <v>0.3668817849187948</v>
      </c>
    </row>
    <row r="55" spans="1:17" ht="12" customHeight="1">
      <c r="A55" s="53">
        <v>2018</v>
      </c>
      <c r="B55" s="62">
        <f>'[1]Pcc'!C58</f>
        <v>12.062524237668711</v>
      </c>
      <c r="C55" s="62">
        <v>0</v>
      </c>
      <c r="D55" s="62">
        <f>+B55-B55*(C55/100)</f>
        <v>12.062524237668711</v>
      </c>
      <c r="E55" s="62">
        <v>12</v>
      </c>
      <c r="F55" s="62">
        <f>+(D55-D55*(E55)/100)</f>
        <v>10.615021329148465</v>
      </c>
      <c r="G55" s="62">
        <v>0</v>
      </c>
      <c r="H55" s="11">
        <f t="shared" si="7"/>
        <v>10.615021329148465</v>
      </c>
      <c r="I55" s="62">
        <v>20</v>
      </c>
      <c r="J55" s="18">
        <f t="shared" si="2"/>
        <v>29.599999999999994</v>
      </c>
      <c r="K55" s="11">
        <f t="shared" si="8"/>
        <v>8.492017063318773</v>
      </c>
      <c r="L55" s="12">
        <f t="shared" si="3"/>
        <v>0.37225280277561745</v>
      </c>
      <c r="M55" s="11">
        <f>+L55*28.3495</f>
        <v>10.553180832287367</v>
      </c>
      <c r="N55" s="11">
        <v>106</v>
      </c>
      <c r="O55" s="11">
        <v>28.5</v>
      </c>
      <c r="P55" s="11">
        <f t="shared" si="5"/>
        <v>39.25042695517406</v>
      </c>
      <c r="Q55" s="13">
        <f t="shared" si="6"/>
        <v>0.37028704674692514</v>
      </c>
    </row>
    <row r="56" spans="1:17" ht="12" customHeight="1" thickBot="1">
      <c r="A56" s="78">
        <v>2019</v>
      </c>
      <c r="B56" s="79">
        <f>'[1]Pcc'!C59</f>
        <v>12.295274814531833</v>
      </c>
      <c r="C56" s="62">
        <v>0</v>
      </c>
      <c r="D56" s="62">
        <f>+B56-B56*(C56/100)</f>
        <v>12.295274814531833</v>
      </c>
      <c r="E56" s="62">
        <v>12</v>
      </c>
      <c r="F56" s="62">
        <f>+(D56-D56*(E56)/100)</f>
        <v>10.819841836788013</v>
      </c>
      <c r="G56" s="62">
        <v>0</v>
      </c>
      <c r="H56" s="11">
        <f t="shared" si="7"/>
        <v>10.819841836788013</v>
      </c>
      <c r="I56" s="62">
        <v>20</v>
      </c>
      <c r="J56" s="18">
        <f t="shared" si="2"/>
        <v>29.60000000000001</v>
      </c>
      <c r="K56" s="11">
        <f t="shared" si="8"/>
        <v>8.65587346943041</v>
      </c>
      <c r="L56" s="12">
        <f t="shared" si="3"/>
        <v>0.3794355493448947</v>
      </c>
      <c r="M56" s="11">
        <f>+L56*28.3495</f>
        <v>10.756808106153093</v>
      </c>
      <c r="N56" s="11">
        <v>106</v>
      </c>
      <c r="O56" s="11">
        <v>28.5</v>
      </c>
      <c r="P56" s="11">
        <f t="shared" si="5"/>
        <v>40.00777751762203</v>
      </c>
      <c r="Q56" s="13">
        <f t="shared" si="6"/>
        <v>0.37743186337379275</v>
      </c>
    </row>
    <row r="57" spans="1:17" ht="12" customHeight="1" thickTop="1">
      <c r="A57" s="118" t="s">
        <v>43</v>
      </c>
      <c r="B57" s="119"/>
      <c r="C57" s="119"/>
      <c r="D57" s="119"/>
      <c r="E57" s="119"/>
      <c r="F57" s="119"/>
      <c r="G57" s="119"/>
      <c r="H57" s="119"/>
      <c r="I57" s="119"/>
      <c r="J57" s="119"/>
      <c r="K57" s="119"/>
      <c r="L57" s="119"/>
      <c r="M57" s="119"/>
      <c r="N57" s="119"/>
      <c r="O57" s="119"/>
      <c r="P57" s="119"/>
      <c r="Q57" s="120"/>
    </row>
    <row r="58" spans="1:17" ht="12" customHeight="1">
      <c r="A58" s="115"/>
      <c r="B58" s="116"/>
      <c r="C58" s="116"/>
      <c r="D58" s="116"/>
      <c r="E58" s="116"/>
      <c r="F58" s="116"/>
      <c r="G58" s="116"/>
      <c r="H58" s="116"/>
      <c r="I58" s="116"/>
      <c r="J58" s="116"/>
      <c r="K58" s="116"/>
      <c r="L58" s="116"/>
      <c r="M58" s="116"/>
      <c r="N58" s="116"/>
      <c r="O58" s="116"/>
      <c r="P58" s="116"/>
      <c r="Q58" s="117"/>
    </row>
    <row r="59" spans="1:17" s="8" customFormat="1" ht="12" customHeight="1">
      <c r="A59" s="121" t="s">
        <v>60</v>
      </c>
      <c r="B59" s="90"/>
      <c r="C59" s="90"/>
      <c r="D59" s="90"/>
      <c r="E59" s="90"/>
      <c r="F59" s="90"/>
      <c r="G59" s="90"/>
      <c r="H59" s="90"/>
      <c r="I59" s="90"/>
      <c r="J59" s="90"/>
      <c r="K59" s="90"/>
      <c r="L59" s="90"/>
      <c r="M59" s="90"/>
      <c r="N59" s="90"/>
      <c r="O59" s="90"/>
      <c r="P59" s="90"/>
      <c r="Q59" s="91"/>
    </row>
    <row r="60" spans="1:17" s="8" customFormat="1" ht="12" customHeight="1">
      <c r="A60" s="95"/>
      <c r="B60" s="96"/>
      <c r="C60" s="96"/>
      <c r="D60" s="96"/>
      <c r="E60" s="96"/>
      <c r="F60" s="96"/>
      <c r="G60" s="96"/>
      <c r="H60" s="96"/>
      <c r="I60" s="96"/>
      <c r="J60" s="96"/>
      <c r="K60" s="96"/>
      <c r="L60" s="96"/>
      <c r="M60" s="96"/>
      <c r="N60" s="96"/>
      <c r="O60" s="96"/>
      <c r="P60" s="96"/>
      <c r="Q60" s="97"/>
    </row>
    <row r="61" spans="1:17" s="8" customFormat="1" ht="12" customHeight="1">
      <c r="A61" s="110" t="s">
        <v>63</v>
      </c>
      <c r="B61" s="111"/>
      <c r="C61" s="111"/>
      <c r="D61" s="111"/>
      <c r="E61" s="111"/>
      <c r="F61" s="111"/>
      <c r="G61" s="111"/>
      <c r="H61" s="111"/>
      <c r="I61" s="111"/>
      <c r="J61" s="111"/>
      <c r="K61" s="111"/>
      <c r="L61" s="111"/>
      <c r="M61" s="111"/>
      <c r="N61" s="111"/>
      <c r="O61" s="111"/>
      <c r="P61" s="111"/>
      <c r="Q61" s="112"/>
    </row>
    <row r="62" spans="1:17" ht="12" customHeight="1">
      <c r="A62" s="110"/>
      <c r="B62" s="111"/>
      <c r="C62" s="111"/>
      <c r="D62" s="111"/>
      <c r="E62" s="111"/>
      <c r="F62" s="111"/>
      <c r="G62" s="111"/>
      <c r="H62" s="111"/>
      <c r="I62" s="111"/>
      <c r="J62" s="111"/>
      <c r="K62" s="111"/>
      <c r="L62" s="111"/>
      <c r="M62" s="111"/>
      <c r="N62" s="111"/>
      <c r="O62" s="111"/>
      <c r="P62" s="111"/>
      <c r="Q62" s="112"/>
    </row>
    <row r="63" spans="1:17" ht="12" customHeight="1">
      <c r="A63" s="110"/>
      <c r="B63" s="111"/>
      <c r="C63" s="111"/>
      <c r="D63" s="111"/>
      <c r="E63" s="111"/>
      <c r="F63" s="111"/>
      <c r="G63" s="111"/>
      <c r="H63" s="111"/>
      <c r="I63" s="111"/>
      <c r="J63" s="111"/>
      <c r="K63" s="111"/>
      <c r="L63" s="111"/>
      <c r="M63" s="111"/>
      <c r="N63" s="111"/>
      <c r="O63" s="111"/>
      <c r="P63" s="111"/>
      <c r="Q63" s="112"/>
    </row>
    <row r="64" spans="1:17" ht="12" customHeight="1">
      <c r="A64" s="122"/>
      <c r="B64" s="123"/>
      <c r="C64" s="123"/>
      <c r="D64" s="123"/>
      <c r="E64" s="123"/>
      <c r="F64" s="123"/>
      <c r="G64" s="123"/>
      <c r="H64" s="123"/>
      <c r="I64" s="123"/>
      <c r="J64" s="123"/>
      <c r="K64" s="123"/>
      <c r="L64" s="123"/>
      <c r="M64" s="123"/>
      <c r="N64" s="123"/>
      <c r="O64" s="123"/>
      <c r="P64" s="123"/>
      <c r="Q64" s="124"/>
    </row>
    <row r="65" spans="1:17" ht="12" customHeight="1">
      <c r="A65" s="95" t="s">
        <v>67</v>
      </c>
      <c r="B65" s="96"/>
      <c r="C65" s="96"/>
      <c r="D65" s="96"/>
      <c r="E65" s="96"/>
      <c r="F65" s="96"/>
      <c r="G65" s="96"/>
      <c r="H65" s="96"/>
      <c r="I65" s="96"/>
      <c r="J65" s="96"/>
      <c r="K65" s="96"/>
      <c r="L65" s="96"/>
      <c r="M65" s="96"/>
      <c r="N65" s="96"/>
      <c r="O65" s="96"/>
      <c r="P65" s="96"/>
      <c r="Q65" s="97"/>
    </row>
    <row r="66" spans="1:17" ht="12" customHeight="1">
      <c r="A66" s="95"/>
      <c r="B66" s="96"/>
      <c r="C66" s="96"/>
      <c r="D66" s="96"/>
      <c r="E66" s="96"/>
      <c r="F66" s="96"/>
      <c r="G66" s="96"/>
      <c r="H66" s="96"/>
      <c r="I66" s="96"/>
      <c r="J66" s="96"/>
      <c r="K66" s="96"/>
      <c r="L66" s="96"/>
      <c r="M66" s="96"/>
      <c r="N66" s="96"/>
      <c r="O66" s="96"/>
      <c r="P66" s="96"/>
      <c r="Q66" s="97"/>
    </row>
  </sheetData>
  <sheetProtection/>
  <mergeCells count="23">
    <mergeCell ref="A58:Q58"/>
    <mergeCell ref="A57:Q57"/>
    <mergeCell ref="A65:Q66"/>
    <mergeCell ref="A61:Q63"/>
    <mergeCell ref="A59:Q60"/>
    <mergeCell ref="A64:Q64"/>
    <mergeCell ref="C2:C5"/>
    <mergeCell ref="D2:D5"/>
    <mergeCell ref="E2:E5"/>
    <mergeCell ref="G3:G5"/>
    <mergeCell ref="F2:F5"/>
    <mergeCell ref="A1:Q1"/>
    <mergeCell ref="A2:A5"/>
    <mergeCell ref="B2:B5"/>
    <mergeCell ref="P2:P5"/>
    <mergeCell ref="Q2:Q5"/>
    <mergeCell ref="G2:I2"/>
    <mergeCell ref="O2:O5"/>
    <mergeCell ref="N2:N5"/>
    <mergeCell ref="I3:I5"/>
    <mergeCell ref="K2:M5"/>
    <mergeCell ref="J2:J5"/>
    <mergeCell ref="H3:H5"/>
  </mergeCells>
  <printOptions horizontalCentered="1"/>
  <pageMargins left="0.5" right="0.5" top="0.61" bottom="0.56"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AH63"/>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47</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28</v>
      </c>
      <c r="E2" s="93" t="s">
        <v>5</v>
      </c>
      <c r="F2" s="93" t="s">
        <v>6</v>
      </c>
      <c r="G2" s="102" t="s">
        <v>7</v>
      </c>
      <c r="H2" s="103"/>
      <c r="I2" s="103"/>
      <c r="J2" s="93" t="s">
        <v>8</v>
      </c>
      <c r="K2" s="92" t="s">
        <v>24</v>
      </c>
      <c r="L2" s="100"/>
      <c r="M2" s="100"/>
      <c r="N2" s="93" t="s">
        <v>25</v>
      </c>
      <c r="O2" s="93" t="s">
        <v>26</v>
      </c>
      <c r="P2" s="92" t="s">
        <v>29</v>
      </c>
      <c r="Q2" s="93" t="s">
        <v>32</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20.25" customHeight="1">
      <c r="A5" s="99"/>
      <c r="B5" s="94"/>
      <c r="C5" s="94"/>
      <c r="D5" s="94"/>
      <c r="E5" s="94"/>
      <c r="F5" s="94"/>
      <c r="G5" s="94"/>
      <c r="H5" s="106"/>
      <c r="I5" s="94"/>
      <c r="J5" s="94"/>
      <c r="K5" s="94"/>
      <c r="L5" s="101"/>
      <c r="M5" s="101"/>
      <c r="N5" s="94"/>
      <c r="O5" s="94"/>
      <c r="P5" s="94"/>
      <c r="Q5" s="94"/>
    </row>
    <row r="6" spans="1:34" ht="12" customHeight="1">
      <c r="A6" s="28"/>
      <c r="B6" s="36" t="s">
        <v>34</v>
      </c>
      <c r="C6" s="36" t="s">
        <v>35</v>
      </c>
      <c r="D6" s="36" t="s">
        <v>34</v>
      </c>
      <c r="E6" s="36" t="s">
        <v>35</v>
      </c>
      <c r="F6" s="36" t="s">
        <v>34</v>
      </c>
      <c r="G6" s="36" t="s">
        <v>35</v>
      </c>
      <c r="H6" s="51" t="s">
        <v>34</v>
      </c>
      <c r="I6" s="36" t="s">
        <v>35</v>
      </c>
      <c r="J6" s="36" t="s">
        <v>35</v>
      </c>
      <c r="K6" s="36" t="s">
        <v>34</v>
      </c>
      <c r="L6" s="36" t="s">
        <v>36</v>
      </c>
      <c r="M6" s="36" t="s">
        <v>37</v>
      </c>
      <c r="N6" s="36" t="s">
        <v>38</v>
      </c>
      <c r="O6" s="36" t="s">
        <v>39</v>
      </c>
      <c r="P6" s="36" t="s">
        <v>38</v>
      </c>
      <c r="Q6" s="36" t="s">
        <v>40</v>
      </c>
      <c r="R6" s="27"/>
      <c r="S6" s="27"/>
      <c r="T6" s="27"/>
      <c r="U6" s="27"/>
      <c r="V6" s="27"/>
      <c r="W6" s="27"/>
      <c r="X6" s="27"/>
      <c r="Y6" s="27"/>
      <c r="Z6" s="27"/>
      <c r="AA6" s="27"/>
      <c r="AB6" s="27"/>
      <c r="AC6" s="27"/>
      <c r="AD6" s="27"/>
      <c r="AE6" s="27"/>
      <c r="AF6" s="27"/>
      <c r="AG6" s="27"/>
      <c r="AH6" s="27"/>
    </row>
    <row r="7" spans="1:34" ht="12" customHeight="1">
      <c r="A7" s="10">
        <v>1970</v>
      </c>
      <c r="B7" s="11">
        <f>SUM('White and whole wheat flour'!B7+'Durum flour'!B7)</f>
        <v>110.85479962357806</v>
      </c>
      <c r="C7" s="11">
        <v>0</v>
      </c>
      <c r="D7" s="11">
        <f>SUM('White and whole wheat flour'!D7+'Durum flour'!D7)</f>
        <v>110.85479962357806</v>
      </c>
      <c r="E7" s="11">
        <v>12</v>
      </c>
      <c r="F7" s="11">
        <f>SUM('White and whole wheat flour'!F7+'Durum flour'!F7)</f>
        <v>97.5522236687487</v>
      </c>
      <c r="G7" s="11">
        <v>0</v>
      </c>
      <c r="H7" s="11">
        <f>F7-(F7*G7/100)</f>
        <v>97.5522236687487</v>
      </c>
      <c r="I7" s="11">
        <v>20</v>
      </c>
      <c r="J7" s="11">
        <f>100-(K7/B7*100)</f>
        <v>29.599999999999994</v>
      </c>
      <c r="K7" s="11">
        <f>SUM('White and whole wheat flour'!K7+'Durum flour'!K7)</f>
        <v>78.04177893499896</v>
      </c>
      <c r="L7" s="11">
        <f>SUM('White and whole wheat flour'!L7+'Durum flour'!L7)</f>
        <v>3.421009487561598</v>
      </c>
      <c r="M7" s="11">
        <f>SUM('White and whole wheat flour'!M7+'Durum flour'!M7)</f>
        <v>96.98390846762751</v>
      </c>
      <c r="N7" s="11">
        <v>83.2</v>
      </c>
      <c r="O7" s="11">
        <v>22.78</v>
      </c>
      <c r="P7" s="11">
        <f>SUM('White and whole wheat flour'!P7+'Durum flour'!P7)</f>
        <v>333.18856092991666</v>
      </c>
      <c r="Q7" s="13">
        <f>SUM('White and whole wheat flour'!Q7+'Durum flour'!Q7)</f>
        <v>4.001281541248479</v>
      </c>
      <c r="R7" s="7"/>
      <c r="S7" s="7"/>
      <c r="T7" s="7"/>
      <c r="U7" s="7"/>
      <c r="V7" s="7"/>
      <c r="W7" s="7"/>
      <c r="X7" s="7"/>
      <c r="Y7" s="7"/>
      <c r="Z7" s="7"/>
      <c r="AA7" s="7"/>
      <c r="AB7" s="7"/>
      <c r="AC7" s="7"/>
      <c r="AD7" s="7"/>
      <c r="AE7" s="7"/>
      <c r="AF7" s="7"/>
      <c r="AG7" s="7"/>
      <c r="AH7" s="7"/>
    </row>
    <row r="8" spans="1:34" ht="12" customHeight="1">
      <c r="A8" s="14">
        <v>1971</v>
      </c>
      <c r="B8" s="15">
        <f>SUM('White and whole wheat flour'!B8+'Durum flour'!B8)</f>
        <v>110.4765710764016</v>
      </c>
      <c r="C8" s="15">
        <v>0</v>
      </c>
      <c r="D8" s="15">
        <f>SUM('White and whole wheat flour'!D8+'Durum flour'!D8)</f>
        <v>110.4765710764016</v>
      </c>
      <c r="E8" s="15">
        <v>12</v>
      </c>
      <c r="F8" s="15">
        <f>SUM('White and whole wheat flour'!F8+'Durum flour'!F8)</f>
        <v>97.21938254723341</v>
      </c>
      <c r="G8" s="15">
        <v>0</v>
      </c>
      <c r="H8" s="15">
        <f aca="true" t="shared" si="0" ref="H8:H52">F8-(F8*G8/100)</f>
        <v>97.21938254723341</v>
      </c>
      <c r="I8" s="15">
        <v>20</v>
      </c>
      <c r="J8" s="15">
        <f aca="true" t="shared" si="1" ref="J8:J48">100-(K8/B8*100)</f>
        <v>29.599999999999994</v>
      </c>
      <c r="K8" s="15">
        <f>SUM('White and whole wheat flour'!K8+'Durum flour'!K8)</f>
        <v>77.77550603778673</v>
      </c>
      <c r="L8" s="15">
        <f>SUM('White and whole wheat flour'!L8+'Durum flour'!L8)</f>
        <v>3.4093372509714728</v>
      </c>
      <c r="M8" s="15">
        <f>SUM('White and whole wheat flour'!M8+'Durum flour'!M8)</f>
        <v>96.65300639641576</v>
      </c>
      <c r="N8" s="15">
        <v>83.2</v>
      </c>
      <c r="O8" s="15">
        <v>22.78</v>
      </c>
      <c r="P8" s="15">
        <f>SUM('White and whole wheat flour'!P8+'Durum flour'!P8)</f>
        <v>332.03150242334146</v>
      </c>
      <c r="Q8" s="17">
        <f>SUM('White and whole wheat flour'!Q8+'Durum flour'!Q8)</f>
        <v>3.988069529511796</v>
      </c>
      <c r="R8" s="7"/>
      <c r="S8" s="7"/>
      <c r="T8" s="7"/>
      <c r="U8" s="7"/>
      <c r="V8" s="7"/>
      <c r="W8" s="7"/>
      <c r="X8" s="7"/>
      <c r="Y8" s="7"/>
      <c r="Z8" s="7"/>
      <c r="AA8" s="7"/>
      <c r="AB8" s="7"/>
      <c r="AC8" s="7"/>
      <c r="AD8" s="7"/>
      <c r="AE8" s="7"/>
      <c r="AF8" s="7"/>
      <c r="AG8" s="7"/>
      <c r="AH8" s="7"/>
    </row>
    <row r="9" spans="1:34" ht="12" customHeight="1">
      <c r="A9" s="14">
        <v>1972</v>
      </c>
      <c r="B9" s="15">
        <f>SUM('White and whole wheat flour'!B9+'Durum flour'!B9)</f>
        <v>109.83212972313791</v>
      </c>
      <c r="C9" s="15">
        <v>0</v>
      </c>
      <c r="D9" s="15">
        <f>SUM('White and whole wheat flour'!D9+'Durum flour'!D9)</f>
        <v>109.83212972313791</v>
      </c>
      <c r="E9" s="15">
        <v>12</v>
      </c>
      <c r="F9" s="15">
        <f>SUM('White and whole wheat flour'!F9+'Durum flour'!F9)</f>
        <v>96.65227415636137</v>
      </c>
      <c r="G9" s="15">
        <v>0</v>
      </c>
      <c r="H9" s="15">
        <f t="shared" si="0"/>
        <v>96.65227415636137</v>
      </c>
      <c r="I9" s="15">
        <v>20</v>
      </c>
      <c r="J9" s="15">
        <f t="shared" si="1"/>
        <v>29.599999999999994</v>
      </c>
      <c r="K9" s="15">
        <f>SUM('White and whole wheat flour'!K9+'Durum flour'!K9)</f>
        <v>77.3218193250891</v>
      </c>
      <c r="L9" s="15">
        <f>SUM('White and whole wheat flour'!L9+'Durum flour'!L9)</f>
        <v>3.3894496142504806</v>
      </c>
      <c r="M9" s="15">
        <f>SUM('White and whole wheat flour'!M9+'Durum flour'!M9)</f>
        <v>96.089201839194</v>
      </c>
      <c r="N9" s="15">
        <v>83.2</v>
      </c>
      <c r="O9" s="15">
        <v>22.78</v>
      </c>
      <c r="P9" s="15">
        <f>SUM('White and whole wheat flour'!P9+'Durum flour'!P9)</f>
        <v>330.1845994759724</v>
      </c>
      <c r="Q9" s="17">
        <f>SUM('White and whole wheat flour'!Q9+'Durum flour'!Q9)</f>
        <v>3.962850949269469</v>
      </c>
      <c r="R9" s="7"/>
      <c r="S9" s="7"/>
      <c r="T9" s="7"/>
      <c r="U9" s="7"/>
      <c r="V9" s="7"/>
      <c r="W9" s="7"/>
      <c r="X9" s="7"/>
      <c r="Y9" s="7"/>
      <c r="Z9" s="7"/>
      <c r="AA9" s="7"/>
      <c r="AB9" s="7"/>
      <c r="AC9" s="7"/>
      <c r="AD9" s="7"/>
      <c r="AE9" s="7"/>
      <c r="AF9" s="7"/>
      <c r="AG9" s="7"/>
      <c r="AH9" s="7"/>
    </row>
    <row r="10" spans="1:34" ht="12" customHeight="1">
      <c r="A10" s="14">
        <v>1973</v>
      </c>
      <c r="B10" s="15">
        <f>SUM('White and whole wheat flour'!B10+'Durum flour'!B10)</f>
        <v>112.80509958053969</v>
      </c>
      <c r="C10" s="15">
        <v>0</v>
      </c>
      <c r="D10" s="15">
        <f>SUM('White and whole wheat flour'!D10+'Durum flour'!D10)</f>
        <v>112.80509958053969</v>
      </c>
      <c r="E10" s="15">
        <v>12</v>
      </c>
      <c r="F10" s="15">
        <f>SUM('White and whole wheat flour'!F10+'Durum flour'!F10)</f>
        <v>99.26848763087493</v>
      </c>
      <c r="G10" s="15">
        <v>0</v>
      </c>
      <c r="H10" s="15">
        <f t="shared" si="0"/>
        <v>99.26848763087493</v>
      </c>
      <c r="I10" s="15">
        <v>20</v>
      </c>
      <c r="J10" s="15">
        <f t="shared" si="1"/>
        <v>29.599999999999994</v>
      </c>
      <c r="K10" s="15">
        <f>SUM('White and whole wheat flour'!K10+'Durum flour'!K10)</f>
        <v>79.41479010469995</v>
      </c>
      <c r="L10" s="15">
        <f>SUM('White and whole wheat flour'!L10+'Durum flour'!L10)</f>
        <v>3.481196278562189</v>
      </c>
      <c r="M10" s="15">
        <f>SUM('White and whole wheat flour'!M10+'Durum flour'!M10)</f>
        <v>98.69017389909877</v>
      </c>
      <c r="N10" s="15">
        <v>83.2</v>
      </c>
      <c r="O10" s="15">
        <v>22.78</v>
      </c>
      <c r="P10" s="15">
        <f>SUM('White and whole wheat flour'!P10+'Durum flour'!P10)</f>
        <v>339.2565890235262</v>
      </c>
      <c r="Q10" s="17">
        <f>SUM('White and whole wheat flour'!Q10+'Durum flour'!Q10)</f>
        <v>4.067195763152187</v>
      </c>
      <c r="R10" s="7"/>
      <c r="S10" s="7"/>
      <c r="T10" s="7"/>
      <c r="U10" s="7"/>
      <c r="V10" s="7"/>
      <c r="W10" s="7"/>
      <c r="X10" s="7"/>
      <c r="Y10" s="7"/>
      <c r="Z10" s="7"/>
      <c r="AA10" s="7"/>
      <c r="AB10" s="7"/>
      <c r="AC10" s="7"/>
      <c r="AD10" s="7"/>
      <c r="AE10" s="7"/>
      <c r="AF10" s="7"/>
      <c r="AG10" s="7"/>
      <c r="AH10" s="7"/>
    </row>
    <row r="11" spans="1:34" ht="12" customHeight="1">
      <c r="A11" s="14">
        <v>1974</v>
      </c>
      <c r="B11" s="15">
        <f>SUM('White and whole wheat flour'!B11+'Durum flour'!B11)</f>
        <v>110.92950845730209</v>
      </c>
      <c r="C11" s="15">
        <v>0</v>
      </c>
      <c r="D11" s="15">
        <f>SUM('White and whole wheat flour'!D11+'Durum flour'!D11)</f>
        <v>110.92950845730209</v>
      </c>
      <c r="E11" s="15">
        <v>12</v>
      </c>
      <c r="F11" s="15">
        <f>SUM('White and whole wheat flour'!F11+'Durum flour'!F11)</f>
        <v>97.61796744242584</v>
      </c>
      <c r="G11" s="15">
        <v>0</v>
      </c>
      <c r="H11" s="15">
        <f t="shared" si="0"/>
        <v>97.61796744242584</v>
      </c>
      <c r="I11" s="15">
        <v>20</v>
      </c>
      <c r="J11" s="15">
        <f t="shared" si="1"/>
        <v>29.599999999999994</v>
      </c>
      <c r="K11" s="15">
        <f>SUM('White and whole wheat flour'!K11+'Durum flour'!K11)</f>
        <v>78.09437395394067</v>
      </c>
      <c r="L11" s="15">
        <f>SUM('White and whole wheat flour'!L11+'Durum flour'!L11)</f>
        <v>3.423315022638495</v>
      </c>
      <c r="M11" s="15">
        <f>SUM('White and whole wheat flour'!M11+'Durum flour'!M11)</f>
        <v>97.04926923429002</v>
      </c>
      <c r="N11" s="15">
        <v>83.2</v>
      </c>
      <c r="O11" s="15">
        <v>22.78</v>
      </c>
      <c r="P11" s="15">
        <f>SUM('White and whole wheat flour'!P11+'Durum flour'!P11)</f>
        <v>333.3854004527452</v>
      </c>
      <c r="Q11" s="17">
        <f>SUM('White and whole wheat flour'!Q11+'Durum flour'!Q11)</f>
        <v>4.00458048108989</v>
      </c>
      <c r="R11" s="7"/>
      <c r="S11" s="7"/>
      <c r="T11" s="7"/>
      <c r="U11" s="7"/>
      <c r="V11" s="7"/>
      <c r="W11" s="7"/>
      <c r="X11" s="7"/>
      <c r="Y11" s="7"/>
      <c r="Z11" s="7"/>
      <c r="AA11" s="7"/>
      <c r="AB11" s="7"/>
      <c r="AC11" s="7"/>
      <c r="AD11" s="7"/>
      <c r="AE11" s="7"/>
      <c r="AF11" s="7"/>
      <c r="AG11" s="7"/>
      <c r="AH11" s="7"/>
    </row>
    <row r="12" spans="1:34" ht="12" customHeight="1">
      <c r="A12" s="14">
        <v>1975</v>
      </c>
      <c r="B12" s="15">
        <f>SUM('White and whole wheat flour'!B12+'Durum flour'!B12)</f>
        <v>114.46377227626503</v>
      </c>
      <c r="C12" s="15">
        <v>0</v>
      </c>
      <c r="D12" s="15">
        <f>SUM('White and whole wheat flour'!D12+'Durum flour'!D12)</f>
        <v>114.46377227626503</v>
      </c>
      <c r="E12" s="15">
        <v>12</v>
      </c>
      <c r="F12" s="15">
        <f>SUM('White and whole wheat flour'!F12+'Durum flour'!F12)</f>
        <v>100.72811960311323</v>
      </c>
      <c r="G12" s="15">
        <v>0</v>
      </c>
      <c r="H12" s="15">
        <f t="shared" si="0"/>
        <v>100.72811960311323</v>
      </c>
      <c r="I12" s="15">
        <v>20</v>
      </c>
      <c r="J12" s="15">
        <f t="shared" si="1"/>
        <v>29.599999999999994</v>
      </c>
      <c r="K12" s="15">
        <f>SUM('White and whole wheat flour'!K12+'Durum flour'!K12)</f>
        <v>80.58249568249059</v>
      </c>
      <c r="L12" s="15">
        <f>SUM('White and whole wheat flour'!L12+'Durum flour'!L12)</f>
        <v>3.532383372383149</v>
      </c>
      <c r="M12" s="15">
        <f>SUM('White and whole wheat flour'!M12+'Durum flour'!M12)</f>
        <v>100.14130241537609</v>
      </c>
      <c r="N12" s="15">
        <v>83.2</v>
      </c>
      <c r="O12" s="15">
        <v>22.78</v>
      </c>
      <c r="P12" s="15">
        <f>SUM('White and whole wheat flour'!P12+'Durum flour'!P12)</f>
        <v>343.94984715478927</v>
      </c>
      <c r="Q12" s="17">
        <f>SUM('White and whole wheat flour'!Q12+'Durum flour'!Q12)</f>
        <v>4.1334151969684765</v>
      </c>
      <c r="R12" s="7"/>
      <c r="S12" s="7"/>
      <c r="T12" s="7"/>
      <c r="U12" s="7"/>
      <c r="V12" s="7"/>
      <c r="W12" s="7"/>
      <c r="X12" s="7"/>
      <c r="Y12" s="7"/>
      <c r="Z12" s="7"/>
      <c r="AA12" s="7"/>
      <c r="AB12" s="7"/>
      <c r="AC12" s="7"/>
      <c r="AD12" s="7"/>
      <c r="AE12" s="7"/>
      <c r="AF12" s="7"/>
      <c r="AG12" s="7"/>
      <c r="AH12" s="7"/>
    </row>
    <row r="13" spans="1:34" ht="12" customHeight="1">
      <c r="A13" s="10">
        <v>1976</v>
      </c>
      <c r="B13" s="11">
        <f>SUM('White and whole wheat flour'!B13+'Durum flour'!B13)</f>
        <v>119.02322936823086</v>
      </c>
      <c r="C13" s="11">
        <v>0</v>
      </c>
      <c r="D13" s="11">
        <f>SUM('White and whole wheat flour'!D13+'Durum flour'!D13)</f>
        <v>119.02322936823086</v>
      </c>
      <c r="E13" s="11">
        <v>12</v>
      </c>
      <c r="F13" s="11">
        <f>SUM('White and whole wheat flour'!F13+'Durum flour'!F13)</f>
        <v>104.74044184404316</v>
      </c>
      <c r="G13" s="11">
        <v>0</v>
      </c>
      <c r="H13" s="11">
        <f t="shared" si="0"/>
        <v>104.74044184404316</v>
      </c>
      <c r="I13" s="11">
        <v>20</v>
      </c>
      <c r="J13" s="11">
        <f t="shared" si="1"/>
        <v>29.599999999999994</v>
      </c>
      <c r="K13" s="11">
        <f>SUM('White and whole wheat flour'!K13+'Durum flour'!K13)</f>
        <v>83.79235347523453</v>
      </c>
      <c r="L13" s="11">
        <f>SUM('White and whole wheat flour'!L13+'Durum flour'!L13)</f>
        <v>3.673089467407541</v>
      </c>
      <c r="M13" s="11">
        <f>SUM('White and whole wheat flour'!M13+'Durum flour'!M13)</f>
        <v>104.1302498562701</v>
      </c>
      <c r="N13" s="11">
        <v>83.2</v>
      </c>
      <c r="O13" s="11">
        <v>22.78</v>
      </c>
      <c r="P13" s="11">
        <f>SUM('White and whole wheat flour'!P13+'Durum flour'!P13)</f>
        <v>357.6581802009824</v>
      </c>
      <c r="Q13" s="13">
        <f>SUM('White and whole wheat flour'!Q13+'Durum flour'!Q13)</f>
        <v>4.297894616647639</v>
      </c>
      <c r="R13" s="7"/>
      <c r="S13" s="7"/>
      <c r="T13" s="7"/>
      <c r="U13" s="7"/>
      <c r="V13" s="7"/>
      <c r="W13" s="7"/>
      <c r="X13" s="7"/>
      <c r="Y13" s="7"/>
      <c r="Z13" s="7"/>
      <c r="AA13" s="7"/>
      <c r="AB13" s="7"/>
      <c r="AC13" s="7"/>
      <c r="AD13" s="7"/>
      <c r="AE13" s="7"/>
      <c r="AF13" s="7"/>
      <c r="AG13" s="7"/>
      <c r="AH13" s="7"/>
    </row>
    <row r="14" spans="1:34" ht="12" customHeight="1">
      <c r="A14" s="10">
        <v>1977</v>
      </c>
      <c r="B14" s="11">
        <f>SUM('White and whole wheat flour'!B14+'Durum flour'!B14)</f>
        <v>115.43835597782913</v>
      </c>
      <c r="C14" s="11">
        <v>0</v>
      </c>
      <c r="D14" s="11">
        <f>SUM('White and whole wheat flour'!D14+'Durum flour'!D14)</f>
        <v>115.43835597782913</v>
      </c>
      <c r="E14" s="11">
        <v>12</v>
      </c>
      <c r="F14" s="11">
        <f>SUM('White and whole wheat flour'!F14+'Durum flour'!F14)</f>
        <v>101.58575326048964</v>
      </c>
      <c r="G14" s="11">
        <v>0</v>
      </c>
      <c r="H14" s="11">
        <f t="shared" si="0"/>
        <v>101.58575326048964</v>
      </c>
      <c r="I14" s="11">
        <v>20</v>
      </c>
      <c r="J14" s="11">
        <f t="shared" si="1"/>
        <v>29.599999999999994</v>
      </c>
      <c r="K14" s="11">
        <f>SUM('White and whole wheat flour'!K14+'Durum flour'!K14)</f>
        <v>81.26860260839172</v>
      </c>
      <c r="L14" s="11">
        <f>SUM('White and whole wheat flour'!L14+'Durum flour'!L14)</f>
        <v>3.5624592924226506</v>
      </c>
      <c r="M14" s="11">
        <f>SUM('White and whole wheat flour'!M14+'Durum flour'!M14)</f>
        <v>100.99393971053593</v>
      </c>
      <c r="N14" s="11">
        <v>83.2</v>
      </c>
      <c r="O14" s="11">
        <v>22.78</v>
      </c>
      <c r="P14" s="11">
        <f>SUM('White and whole wheat flour'!P14+'Durum flour'!P14)</f>
        <v>347.04835958946444</v>
      </c>
      <c r="Q14" s="13">
        <f>SUM('White and whole wheat flour'!Q14+'Durum flour'!Q14)</f>
        <v>4.164912728986822</v>
      </c>
      <c r="R14" s="7"/>
      <c r="S14" s="7"/>
      <c r="T14" s="7"/>
      <c r="U14" s="7"/>
      <c r="V14" s="7"/>
      <c r="W14" s="7"/>
      <c r="X14" s="7"/>
      <c r="Y14" s="7"/>
      <c r="Z14" s="7"/>
      <c r="AA14" s="7"/>
      <c r="AB14" s="7"/>
      <c r="AC14" s="7"/>
      <c r="AD14" s="7"/>
      <c r="AE14" s="7"/>
      <c r="AF14" s="7"/>
      <c r="AG14" s="7"/>
      <c r="AH14" s="7"/>
    </row>
    <row r="15" spans="1:34" ht="12" customHeight="1">
      <c r="A15" s="10">
        <v>1978</v>
      </c>
      <c r="B15" s="11">
        <f>SUM('White and whole wheat flour'!B15+'Durum flour'!B15)</f>
        <v>115.21859236667281</v>
      </c>
      <c r="C15" s="11">
        <v>0</v>
      </c>
      <c r="D15" s="11">
        <f>SUM('White and whole wheat flour'!D15+'Durum flour'!D15)</f>
        <v>115.21859236667281</v>
      </c>
      <c r="E15" s="11">
        <v>12</v>
      </c>
      <c r="F15" s="11">
        <f>SUM('White and whole wheat flour'!F15+'Durum flour'!F15)</f>
        <v>101.39236128267207</v>
      </c>
      <c r="G15" s="11">
        <v>0</v>
      </c>
      <c r="H15" s="11">
        <f t="shared" si="0"/>
        <v>101.39236128267207</v>
      </c>
      <c r="I15" s="11">
        <v>20</v>
      </c>
      <c r="J15" s="11">
        <f t="shared" si="1"/>
        <v>29.60000000000001</v>
      </c>
      <c r="K15" s="11">
        <f>SUM('White and whole wheat flour'!K15+'Durum flour'!K15)</f>
        <v>81.11388902613766</v>
      </c>
      <c r="L15" s="11">
        <f>SUM('White and whole wheat flour'!L15+'Durum flour'!L15)</f>
        <v>3.555677327173157</v>
      </c>
      <c r="M15" s="11">
        <f>SUM('White and whole wheat flour'!M15+'Durum flour'!M15)</f>
        <v>100.80167438669541</v>
      </c>
      <c r="N15" s="11">
        <v>83.2</v>
      </c>
      <c r="O15" s="11">
        <v>22.78</v>
      </c>
      <c r="P15" s="11">
        <f>SUM('White and whole wheat flour'!P15+'Durum flour'!P15)</f>
        <v>346.1796416268618</v>
      </c>
      <c r="Q15" s="13">
        <f>SUM('White and whole wheat flour'!Q15+'Durum flour'!Q15)</f>
        <v>4.161506270337255</v>
      </c>
      <c r="R15" s="7"/>
      <c r="S15" s="7"/>
      <c r="T15" s="7"/>
      <c r="U15" s="7"/>
      <c r="V15" s="7"/>
      <c r="W15" s="7"/>
      <c r="X15" s="7"/>
      <c r="Y15" s="7"/>
      <c r="Z15" s="7"/>
      <c r="AA15" s="7"/>
      <c r="AB15" s="7"/>
      <c r="AC15" s="7"/>
      <c r="AD15" s="7"/>
      <c r="AE15" s="7"/>
      <c r="AF15" s="7"/>
      <c r="AG15" s="7"/>
      <c r="AH15" s="7"/>
    </row>
    <row r="16" spans="1:34" ht="12" customHeight="1">
      <c r="A16" s="10">
        <v>1979</v>
      </c>
      <c r="B16" s="11">
        <f>SUM('White and whole wheat flour'!B16+'Durum flour'!B16)</f>
        <v>116.32786331772589</v>
      </c>
      <c r="C16" s="11">
        <v>0</v>
      </c>
      <c r="D16" s="11">
        <f>SUM('White and whole wheat flour'!D16+'Durum flour'!D16)</f>
        <v>116.32786331772589</v>
      </c>
      <c r="E16" s="11">
        <v>12</v>
      </c>
      <c r="F16" s="11">
        <f>SUM('White and whole wheat flour'!F16+'Durum flour'!F16)</f>
        <v>102.3685197195988</v>
      </c>
      <c r="G16" s="11">
        <v>0</v>
      </c>
      <c r="H16" s="11">
        <f t="shared" si="0"/>
        <v>102.3685197195988</v>
      </c>
      <c r="I16" s="11">
        <v>20</v>
      </c>
      <c r="J16" s="11">
        <f t="shared" si="1"/>
        <v>29.599999999999994</v>
      </c>
      <c r="K16" s="11">
        <f>SUM('White and whole wheat flour'!K16+'Durum flour'!K16)</f>
        <v>81.89481577567904</v>
      </c>
      <c r="L16" s="11">
        <f>SUM('White and whole wheat flour'!L16+'Durum flour'!L16)</f>
        <v>3.589909732632506</v>
      </c>
      <c r="M16" s="11">
        <f>SUM('White and whole wheat flour'!M16+'Durum flour'!M16)</f>
        <v>101.77214596526521</v>
      </c>
      <c r="N16" s="11">
        <v>83.2</v>
      </c>
      <c r="O16" s="11">
        <v>22.78</v>
      </c>
      <c r="P16" s="11">
        <f>SUM('White and whole wheat flour'!P16+'Durum flour'!P16)</f>
        <v>349.6542780999193</v>
      </c>
      <c r="Q16" s="13">
        <f>SUM('White and whole wheat flour'!Q16+'Durum flour'!Q16)</f>
        <v>4.198489138728156</v>
      </c>
      <c r="R16" s="7"/>
      <c r="S16" s="7"/>
      <c r="T16" s="7"/>
      <c r="U16" s="7"/>
      <c r="V16" s="7"/>
      <c r="W16" s="7"/>
      <c r="X16" s="7"/>
      <c r="Y16" s="7"/>
      <c r="Z16" s="7"/>
      <c r="AA16" s="7"/>
      <c r="AB16" s="7"/>
      <c r="AC16" s="7"/>
      <c r="AD16" s="7"/>
      <c r="AE16" s="7"/>
      <c r="AF16" s="7"/>
      <c r="AG16" s="7"/>
      <c r="AH16" s="7"/>
    </row>
    <row r="17" spans="1:34" ht="12" customHeight="1">
      <c r="A17" s="10">
        <v>1980</v>
      </c>
      <c r="B17" s="11">
        <f>SUM('White and whole wheat flour'!B17+'Durum flour'!B17)</f>
        <v>116.86280881410116</v>
      </c>
      <c r="C17" s="11">
        <v>0</v>
      </c>
      <c r="D17" s="11">
        <f>SUM('White and whole wheat flour'!D17+'Durum flour'!D17)</f>
        <v>116.86280881410116</v>
      </c>
      <c r="E17" s="11">
        <v>12</v>
      </c>
      <c r="F17" s="11">
        <f>SUM('White and whole wheat flour'!F17+'Durum flour'!F17)</f>
        <v>102.83927175640903</v>
      </c>
      <c r="G17" s="11">
        <v>0</v>
      </c>
      <c r="H17" s="11">
        <f t="shared" si="0"/>
        <v>102.83927175640903</v>
      </c>
      <c r="I17" s="11">
        <v>20</v>
      </c>
      <c r="J17" s="11">
        <f t="shared" si="1"/>
        <v>29.599999999999994</v>
      </c>
      <c r="K17" s="11">
        <f>SUM('White and whole wheat flour'!K17+'Durum flour'!K17)</f>
        <v>82.27141740512722</v>
      </c>
      <c r="L17" s="11">
        <f>SUM('White and whole wheat flour'!L17+'Durum flour'!L17)</f>
        <v>3.6064182972110563</v>
      </c>
      <c r="M17" s="11">
        <f>SUM('White and whole wheat flour'!M17+'Durum flour'!M17)</f>
        <v>102.24015551678484</v>
      </c>
      <c r="N17" s="11">
        <v>83.2</v>
      </c>
      <c r="O17" s="11">
        <v>22.78</v>
      </c>
      <c r="P17" s="11">
        <f>SUM('White and whole wheat flour'!P17+'Durum flour'!P17)</f>
        <v>351.06797572473226</v>
      </c>
      <c r="Q17" s="13">
        <f>SUM('White and whole wheat flour'!Q17+'Durum flour'!Q17)</f>
        <v>4.222018558654788</v>
      </c>
      <c r="R17" s="7"/>
      <c r="S17" s="7"/>
      <c r="T17" s="7"/>
      <c r="U17" s="7"/>
      <c r="V17" s="7"/>
      <c r="W17" s="7"/>
      <c r="X17" s="7"/>
      <c r="Y17" s="7"/>
      <c r="Z17" s="7"/>
      <c r="AA17" s="7"/>
      <c r="AB17" s="7"/>
      <c r="AC17" s="7"/>
      <c r="AD17" s="7"/>
      <c r="AE17" s="7"/>
      <c r="AF17" s="7"/>
      <c r="AG17" s="7"/>
      <c r="AH17" s="7"/>
    </row>
    <row r="18" spans="1:34" ht="12" customHeight="1">
      <c r="A18" s="14">
        <v>1981</v>
      </c>
      <c r="B18" s="15">
        <f>SUM('White and whole wheat flour'!B18+'Durum flour'!B18)</f>
        <v>115.83205801537338</v>
      </c>
      <c r="C18" s="15">
        <v>0</v>
      </c>
      <c r="D18" s="15">
        <f>SUM('White and whole wheat flour'!D18+'Durum flour'!D18)</f>
        <v>115.83205801537338</v>
      </c>
      <c r="E18" s="15">
        <v>12</v>
      </c>
      <c r="F18" s="15">
        <f>SUM('White and whole wheat flour'!F18+'Durum flour'!F18)</f>
        <v>101.93221105352858</v>
      </c>
      <c r="G18" s="15">
        <v>0</v>
      </c>
      <c r="H18" s="15">
        <f t="shared" si="0"/>
        <v>101.93221105352858</v>
      </c>
      <c r="I18" s="15">
        <v>20</v>
      </c>
      <c r="J18" s="15">
        <f t="shared" si="1"/>
        <v>29.599999999999994</v>
      </c>
      <c r="K18" s="15">
        <f>SUM('White and whole wheat flour'!K18+'Durum flour'!K18)</f>
        <v>81.54576884282287</v>
      </c>
      <c r="L18" s="15">
        <f>SUM('White and whole wheat flour'!L18+'Durum flour'!L18)</f>
        <v>3.5746090451648382</v>
      </c>
      <c r="M18" s="15">
        <f>SUM('White and whole wheat flour'!M18+'Durum flour'!M18)</f>
        <v>101.33837912590057</v>
      </c>
      <c r="N18" s="15">
        <v>83.2</v>
      </c>
      <c r="O18" s="15">
        <v>22.78</v>
      </c>
      <c r="P18" s="15">
        <f>SUM('White and whole wheat flour'!P18+'Durum flour'!P18)</f>
        <v>347.85452423953546</v>
      </c>
      <c r="Q18" s="17">
        <f>SUM('White and whole wheat flour'!Q18+'Durum flour'!Q18)</f>
        <v>4.187322415186977</v>
      </c>
      <c r="R18" s="7"/>
      <c r="S18" s="7"/>
      <c r="T18" s="7"/>
      <c r="U18" s="7"/>
      <c r="V18" s="7"/>
      <c r="W18" s="7"/>
      <c r="X18" s="7"/>
      <c r="Y18" s="7"/>
      <c r="Z18" s="7"/>
      <c r="AA18" s="7"/>
      <c r="AB18" s="7"/>
      <c r="AC18" s="7"/>
      <c r="AD18" s="7"/>
      <c r="AE18" s="7"/>
      <c r="AF18" s="7"/>
      <c r="AG18" s="7"/>
      <c r="AH18" s="7"/>
    </row>
    <row r="19" spans="1:34" ht="12" customHeight="1">
      <c r="A19" s="14">
        <v>1982</v>
      </c>
      <c r="B19" s="15">
        <f>SUM('White and whole wheat flour'!B19+'Durum flour'!B19)</f>
        <v>116.83977986202619</v>
      </c>
      <c r="C19" s="15">
        <v>0</v>
      </c>
      <c r="D19" s="15">
        <f>SUM('White and whole wheat flour'!D19+'Durum flour'!D19)</f>
        <v>116.83977986202619</v>
      </c>
      <c r="E19" s="15">
        <v>12</v>
      </c>
      <c r="F19" s="15">
        <f>SUM('White and whole wheat flour'!F19+'Durum flour'!F19)</f>
        <v>102.81900627858305</v>
      </c>
      <c r="G19" s="15">
        <v>0</v>
      </c>
      <c r="H19" s="15">
        <f t="shared" si="0"/>
        <v>102.81900627858305</v>
      </c>
      <c r="I19" s="15">
        <v>20</v>
      </c>
      <c r="J19" s="15">
        <f t="shared" si="1"/>
        <v>29.60000000000001</v>
      </c>
      <c r="K19" s="15">
        <f>SUM('White and whole wheat flour'!K19+'Durum flour'!K19)</f>
        <v>82.25520502286643</v>
      </c>
      <c r="L19" s="15">
        <f>SUM('White and whole wheat flour'!L19+'Durum flour'!L19)</f>
        <v>3.6057076174407205</v>
      </c>
      <c r="M19" s="15">
        <f>SUM('White and whole wheat flour'!M19+'Durum flour'!M19)</f>
        <v>102.2200081006357</v>
      </c>
      <c r="N19" s="15">
        <v>83.2</v>
      </c>
      <c r="O19" s="15">
        <v>22.78</v>
      </c>
      <c r="P19" s="15">
        <f>SUM('White and whole wheat flour'!P19+'Durum flour'!P19)</f>
        <v>350.86675656988047</v>
      </c>
      <c r="Q19" s="17">
        <f>SUM('White and whole wheat flour'!Q19+'Durum flour'!Q19)</f>
        <v>4.224056955800941</v>
      </c>
      <c r="R19" s="7"/>
      <c r="S19" s="7"/>
      <c r="T19" s="7"/>
      <c r="U19" s="7"/>
      <c r="V19" s="7"/>
      <c r="W19" s="7"/>
      <c r="X19" s="7"/>
      <c r="Y19" s="7"/>
      <c r="Z19" s="7"/>
      <c r="AA19" s="7"/>
      <c r="AB19" s="7"/>
      <c r="AC19" s="7"/>
      <c r="AD19" s="7"/>
      <c r="AE19" s="7"/>
      <c r="AF19" s="7"/>
      <c r="AG19" s="7"/>
      <c r="AH19" s="7"/>
    </row>
    <row r="20" spans="1:34" ht="12" customHeight="1">
      <c r="A20" s="14">
        <v>1983</v>
      </c>
      <c r="B20" s="15">
        <f>SUM('White and whole wheat flour'!B20+'Durum flour'!B20)</f>
        <v>117.65820435021956</v>
      </c>
      <c r="C20" s="15">
        <v>0</v>
      </c>
      <c r="D20" s="15">
        <f>SUM('White and whole wheat flour'!D20+'Durum flour'!D20)</f>
        <v>117.65820435021956</v>
      </c>
      <c r="E20" s="15">
        <v>12</v>
      </c>
      <c r="F20" s="15">
        <f>SUM('White and whole wheat flour'!F20+'Durum flour'!F20)</f>
        <v>103.53921982819321</v>
      </c>
      <c r="G20" s="15">
        <v>0</v>
      </c>
      <c r="H20" s="15">
        <f t="shared" si="0"/>
        <v>103.53921982819321</v>
      </c>
      <c r="I20" s="15">
        <v>20</v>
      </c>
      <c r="J20" s="15">
        <f t="shared" si="1"/>
        <v>29.60000000000001</v>
      </c>
      <c r="K20" s="15">
        <f>SUM('White and whole wheat flour'!K20+'Durum flour'!K20)</f>
        <v>82.83137586255457</v>
      </c>
      <c r="L20" s="15">
        <f>SUM('White and whole wheat flour'!L20+'Durum flour'!L20)</f>
        <v>3.630964421372255</v>
      </c>
      <c r="M20" s="15">
        <f>SUM('White and whole wheat flour'!M20+'Durum flour'!M20)</f>
        <v>102.93602586369275</v>
      </c>
      <c r="N20" s="15">
        <v>83.2</v>
      </c>
      <c r="O20" s="15">
        <v>22.78</v>
      </c>
      <c r="P20" s="15">
        <f>SUM('White and whole wheat flour'!P20+'Durum flour'!P20)</f>
        <v>353.392579883464</v>
      </c>
      <c r="Q20" s="17">
        <f>SUM('White and whole wheat flour'!Q20+'Durum flour'!Q20)</f>
        <v>4.25216430557023</v>
      </c>
      <c r="R20" s="7"/>
      <c r="S20" s="7"/>
      <c r="T20" s="7"/>
      <c r="U20" s="7"/>
      <c r="V20" s="7"/>
      <c r="W20" s="7"/>
      <c r="X20" s="7"/>
      <c r="Y20" s="7"/>
      <c r="Z20" s="7"/>
      <c r="AA20" s="7"/>
      <c r="AB20" s="7"/>
      <c r="AC20" s="7"/>
      <c r="AD20" s="7"/>
      <c r="AE20" s="7"/>
      <c r="AF20" s="7"/>
      <c r="AG20" s="7"/>
      <c r="AH20" s="7"/>
    </row>
    <row r="21" spans="1:34" ht="12" customHeight="1">
      <c r="A21" s="14">
        <v>1984</v>
      </c>
      <c r="B21" s="15">
        <f>SUM('White and whole wheat flour'!B21+'Durum flour'!B21)</f>
        <v>119.08909510346</v>
      </c>
      <c r="C21" s="15">
        <v>0</v>
      </c>
      <c r="D21" s="15">
        <f>SUM('White and whole wheat flour'!D21+'Durum flour'!D21)</f>
        <v>119.08909510346</v>
      </c>
      <c r="E21" s="15">
        <v>12</v>
      </c>
      <c r="F21" s="15">
        <f>SUM('White and whole wheat flour'!F21+'Durum flour'!F21)</f>
        <v>104.79840369104481</v>
      </c>
      <c r="G21" s="15">
        <v>0</v>
      </c>
      <c r="H21" s="15">
        <f t="shared" si="0"/>
        <v>104.79840369104481</v>
      </c>
      <c r="I21" s="15">
        <v>20</v>
      </c>
      <c r="J21" s="15">
        <f t="shared" si="1"/>
        <v>29.599999999999994</v>
      </c>
      <c r="K21" s="15">
        <f>SUM('White and whole wheat flour'!K21+'Durum flour'!K21)</f>
        <v>83.83872295283585</v>
      </c>
      <c r="L21" s="15">
        <f>SUM('White and whole wheat flour'!L21+'Durum flour'!L21)</f>
        <v>3.675122102042119</v>
      </c>
      <c r="M21" s="15">
        <f>SUM('White and whole wheat flour'!M21+'Durum flour'!M21)</f>
        <v>104.18787403184307</v>
      </c>
      <c r="N21" s="15">
        <v>83.2</v>
      </c>
      <c r="O21" s="15">
        <v>22.78</v>
      </c>
      <c r="P21" s="15">
        <f>SUM('White and whole wheat flour'!P21+'Durum flour'!P21)</f>
        <v>357.8550628008567</v>
      </c>
      <c r="Q21" s="17">
        <f>SUM('White and whole wheat flour'!Q21+'Durum flour'!Q21)</f>
        <v>4.300295623963179</v>
      </c>
      <c r="R21" s="7"/>
      <c r="S21" s="7"/>
      <c r="T21" s="7"/>
      <c r="U21" s="7"/>
      <c r="V21" s="7"/>
      <c r="W21" s="7"/>
      <c r="X21" s="7"/>
      <c r="Y21" s="7"/>
      <c r="Z21" s="7"/>
      <c r="AA21" s="7"/>
      <c r="AB21" s="7"/>
      <c r="AC21" s="7"/>
      <c r="AD21" s="7"/>
      <c r="AE21" s="7"/>
      <c r="AF21" s="7"/>
      <c r="AG21" s="7"/>
      <c r="AH21" s="7"/>
    </row>
    <row r="22" spans="1:34" ht="12" customHeight="1">
      <c r="A22" s="14">
        <v>1985</v>
      </c>
      <c r="B22" s="15">
        <f>SUM('White and whole wheat flour'!B22+'Durum flour'!B22)</f>
        <v>124.58618638963733</v>
      </c>
      <c r="C22" s="15">
        <v>0</v>
      </c>
      <c r="D22" s="15">
        <f>SUM('White and whole wheat flour'!D22+'Durum flour'!D22)</f>
        <v>124.58618638963733</v>
      </c>
      <c r="E22" s="15">
        <v>12</v>
      </c>
      <c r="F22" s="15">
        <f>SUM('White and whole wheat flour'!F22+'Durum flour'!F22)</f>
        <v>109.63584402288086</v>
      </c>
      <c r="G22" s="15">
        <v>0</v>
      </c>
      <c r="H22" s="15">
        <f t="shared" si="0"/>
        <v>109.63584402288086</v>
      </c>
      <c r="I22" s="15">
        <v>20</v>
      </c>
      <c r="J22" s="15">
        <f t="shared" si="1"/>
        <v>29.599999999999994</v>
      </c>
      <c r="K22" s="15">
        <f>SUM('White and whole wheat flour'!K22+'Durum flour'!K22)</f>
        <v>87.70867521830469</v>
      </c>
      <c r="L22" s="15">
        <f>SUM('White and whole wheat flour'!L22+'Durum flour'!L22)</f>
        <v>3.8447638451859594</v>
      </c>
      <c r="M22" s="15">
        <f>SUM('White and whole wheat flour'!M22+'Durum flour'!M22)</f>
        <v>108.99713262909935</v>
      </c>
      <c r="N22" s="15">
        <v>83.2</v>
      </c>
      <c r="O22" s="15">
        <v>22.78</v>
      </c>
      <c r="P22" s="15">
        <f>SUM('White and whole wheat flour'!P22+'Durum flour'!P22)</f>
        <v>374.55146064083345</v>
      </c>
      <c r="Q22" s="17">
        <f>SUM('White and whole wheat flour'!Q22+'Durum flour'!Q22)</f>
        <v>4.494925653210791</v>
      </c>
      <c r="R22" s="7"/>
      <c r="S22" s="7"/>
      <c r="T22" s="7"/>
      <c r="U22" s="7"/>
      <c r="V22" s="7"/>
      <c r="W22" s="7"/>
      <c r="X22" s="7"/>
      <c r="Y22" s="7"/>
      <c r="Z22" s="7"/>
      <c r="AA22" s="7"/>
      <c r="AB22" s="7"/>
      <c r="AC22" s="7"/>
      <c r="AD22" s="7"/>
      <c r="AE22" s="7"/>
      <c r="AF22" s="7"/>
      <c r="AG22" s="7"/>
      <c r="AH22" s="7"/>
    </row>
    <row r="23" spans="1:34" ht="12" customHeight="1">
      <c r="A23" s="10">
        <v>1986</v>
      </c>
      <c r="B23" s="11">
        <f>SUM('White and whole wheat flour'!B23+'Durum flour'!B23)</f>
        <v>125.59397923079537</v>
      </c>
      <c r="C23" s="11">
        <v>0</v>
      </c>
      <c r="D23" s="11">
        <f>SUM('White and whole wheat flour'!D23+'Durum flour'!D23)</f>
        <v>125.59397923079537</v>
      </c>
      <c r="E23" s="11">
        <v>12</v>
      </c>
      <c r="F23" s="11">
        <f>SUM('White and whole wheat flour'!F23+'Durum flour'!F23)</f>
        <v>110.52270172309991</v>
      </c>
      <c r="G23" s="11">
        <v>0</v>
      </c>
      <c r="H23" s="11">
        <f t="shared" si="0"/>
        <v>110.52270172309991</v>
      </c>
      <c r="I23" s="11">
        <v>20</v>
      </c>
      <c r="J23" s="11">
        <f t="shared" si="1"/>
        <v>29.60000000000001</v>
      </c>
      <c r="K23" s="11">
        <f>SUM('White and whole wheat flour'!K23+'Durum flour'!K23)</f>
        <v>88.41816137847994</v>
      </c>
      <c r="L23" s="11">
        <f>SUM('White and whole wheat flour'!L23+'Durum flour'!L23)</f>
        <v>3.875864608371723</v>
      </c>
      <c r="M23" s="11">
        <f>SUM('White and whole wheat flour'!M23+'Durum flour'!M23)</f>
        <v>109.87882371503417</v>
      </c>
      <c r="N23" s="11">
        <v>83.2</v>
      </c>
      <c r="O23" s="11">
        <v>22.78</v>
      </c>
      <c r="P23" s="11">
        <f>SUM('White and whole wheat flour'!P23+'Durum flour'!P23)</f>
        <v>377.77571662392506</v>
      </c>
      <c r="Q23" s="13">
        <f>SUM('White and whole wheat flour'!Q23+'Durum flour'!Q23)</f>
        <v>4.527058185280954</v>
      </c>
      <c r="R23" s="7"/>
      <c r="S23" s="7"/>
      <c r="T23" s="7"/>
      <c r="U23" s="7"/>
      <c r="V23" s="7"/>
      <c r="W23" s="7"/>
      <c r="X23" s="7"/>
      <c r="Y23" s="7"/>
      <c r="Z23" s="7"/>
      <c r="AA23" s="7"/>
      <c r="AB23" s="7"/>
      <c r="AC23" s="7"/>
      <c r="AD23" s="7"/>
      <c r="AE23" s="7"/>
      <c r="AF23" s="7"/>
      <c r="AG23" s="7"/>
      <c r="AH23" s="7"/>
    </row>
    <row r="24" spans="1:34" ht="12" customHeight="1">
      <c r="A24" s="10">
        <v>1987</v>
      </c>
      <c r="B24" s="11">
        <f>SUM('White and whole wheat flour'!B24+'Durum flour'!B24)</f>
        <v>129.79742999458844</v>
      </c>
      <c r="C24" s="11">
        <v>0</v>
      </c>
      <c r="D24" s="11">
        <f>SUM('White and whole wheat flour'!D24+'Durum flour'!D24)</f>
        <v>129.79742999458844</v>
      </c>
      <c r="E24" s="11">
        <v>12</v>
      </c>
      <c r="F24" s="11">
        <f>SUM('White and whole wheat flour'!F24+'Durum flour'!F24)</f>
        <v>114.22173839523784</v>
      </c>
      <c r="G24" s="11">
        <v>0</v>
      </c>
      <c r="H24" s="11">
        <f t="shared" si="0"/>
        <v>114.22173839523784</v>
      </c>
      <c r="I24" s="11">
        <v>20</v>
      </c>
      <c r="J24" s="11">
        <f t="shared" si="1"/>
        <v>29.60000000000001</v>
      </c>
      <c r="K24" s="11">
        <f>SUM('White and whole wheat flour'!K24+'Durum flour'!K24)</f>
        <v>91.37739071619026</v>
      </c>
      <c r="L24" s="11">
        <f>SUM('White and whole wheat flour'!L24+'Durum flour'!L24)</f>
        <v>4.005584250572724</v>
      </c>
      <c r="M24" s="11">
        <f>SUM('White and whole wheat flour'!M24+'Durum flour'!M24)</f>
        <v>113.55631071161143</v>
      </c>
      <c r="N24" s="11">
        <v>83.2</v>
      </c>
      <c r="O24" s="11">
        <v>22.78</v>
      </c>
      <c r="P24" s="11">
        <f>SUM('White and whole wheat flour'!P24+'Durum flour'!P24)</f>
        <v>390.7905631711276</v>
      </c>
      <c r="Q24" s="13">
        <f>SUM('White and whole wheat flour'!Q24+'Durum flour'!Q24)</f>
        <v>4.6705020425536246</v>
      </c>
      <c r="R24" s="7"/>
      <c r="S24" s="7"/>
      <c r="T24" s="7"/>
      <c r="U24" s="7"/>
      <c r="V24" s="7"/>
      <c r="W24" s="7"/>
      <c r="X24" s="7"/>
      <c r="Y24" s="7"/>
      <c r="Z24" s="7"/>
      <c r="AA24" s="7"/>
      <c r="AB24" s="7"/>
      <c r="AC24" s="7"/>
      <c r="AD24" s="7"/>
      <c r="AE24" s="7"/>
      <c r="AF24" s="7"/>
      <c r="AG24" s="7"/>
      <c r="AH24" s="7"/>
    </row>
    <row r="25" spans="1:34" ht="12" customHeight="1">
      <c r="A25" s="10">
        <v>1988</v>
      </c>
      <c r="B25" s="11">
        <f>SUM('White and whole wheat flour'!B25+'Durum flour'!B25)</f>
        <v>131.6402917515727</v>
      </c>
      <c r="C25" s="11">
        <v>0</v>
      </c>
      <c r="D25" s="11">
        <f>SUM('White and whole wheat flour'!D25+'Durum flour'!D25)</f>
        <v>131.6402917515727</v>
      </c>
      <c r="E25" s="11">
        <v>12</v>
      </c>
      <c r="F25" s="11">
        <f>SUM('White and whole wheat flour'!F25+'Durum flour'!F25)</f>
        <v>115.84345674138399</v>
      </c>
      <c r="G25" s="11">
        <v>0</v>
      </c>
      <c r="H25" s="11">
        <f t="shared" si="0"/>
        <v>115.84345674138399</v>
      </c>
      <c r="I25" s="11">
        <v>20</v>
      </c>
      <c r="J25" s="11">
        <f t="shared" si="1"/>
        <v>29.60000000000001</v>
      </c>
      <c r="K25" s="11">
        <f>SUM('White and whole wheat flour'!K25+'Durum flour'!K25)</f>
        <v>92.67476539310718</v>
      </c>
      <c r="L25" s="11">
        <f>SUM('White and whole wheat flour'!L25+'Durum flour'!L25)</f>
        <v>4.06245546928689</v>
      </c>
      <c r="M25" s="11">
        <f>SUM('White and whole wheat flour'!M25+'Durum flour'!M25)</f>
        <v>115.16858132654869</v>
      </c>
      <c r="N25" s="11">
        <v>83.2</v>
      </c>
      <c r="O25" s="11">
        <v>22.78</v>
      </c>
      <c r="P25" s="11">
        <f>SUM('White and whole wheat flour'!P25+'Durum flour'!P25)</f>
        <v>395.9284844197383</v>
      </c>
      <c r="Q25" s="13">
        <f>SUM('White and whole wheat flour'!Q25+'Durum flour'!Q25)</f>
        <v>4.745738028735972</v>
      </c>
      <c r="R25" s="7"/>
      <c r="S25" s="7"/>
      <c r="T25" s="7"/>
      <c r="U25" s="7"/>
      <c r="V25" s="7"/>
      <c r="W25" s="7"/>
      <c r="X25" s="7"/>
      <c r="Y25" s="7"/>
      <c r="Z25" s="7"/>
      <c r="AA25" s="7"/>
      <c r="AB25" s="7"/>
      <c r="AC25" s="7"/>
      <c r="AD25" s="7"/>
      <c r="AE25" s="7"/>
      <c r="AF25" s="7"/>
      <c r="AG25" s="7"/>
      <c r="AH25" s="7"/>
    </row>
    <row r="26" spans="1:34" ht="12" customHeight="1">
      <c r="A26" s="10">
        <v>1989</v>
      </c>
      <c r="B26" s="11">
        <f>SUM('White and whole wheat flour'!B26+'Durum flour'!B26)</f>
        <v>129.1218514385627</v>
      </c>
      <c r="C26" s="11">
        <v>0</v>
      </c>
      <c r="D26" s="11">
        <f>SUM('White and whole wheat flour'!D26+'Durum flour'!D26)</f>
        <v>129.1218514385627</v>
      </c>
      <c r="E26" s="11">
        <v>12</v>
      </c>
      <c r="F26" s="11">
        <f>SUM('White and whole wheat flour'!F26+'Durum flour'!F26)</f>
        <v>113.62722926593517</v>
      </c>
      <c r="G26" s="11">
        <v>0</v>
      </c>
      <c r="H26" s="11">
        <f t="shared" si="0"/>
        <v>113.62722926593517</v>
      </c>
      <c r="I26" s="11">
        <v>20</v>
      </c>
      <c r="J26" s="11">
        <f t="shared" si="1"/>
        <v>29.599999999999994</v>
      </c>
      <c r="K26" s="11">
        <f>SUM('White and whole wheat flour'!K26+'Durum flour'!K26)</f>
        <v>90.90178341274814</v>
      </c>
      <c r="L26" s="11">
        <f>SUM('White and whole wheat flour'!L26+'Durum flour'!L26)</f>
        <v>3.9847357112437543</v>
      </c>
      <c r="M26" s="11">
        <f>SUM('White and whole wheat flour'!M26+'Durum flour'!M26)</f>
        <v>112.9652650459048</v>
      </c>
      <c r="N26" s="11">
        <v>83.2</v>
      </c>
      <c r="O26" s="11">
        <v>22.78</v>
      </c>
      <c r="P26" s="11">
        <f>SUM('White and whole wheat flour'!P26+'Durum flour'!P26)</f>
        <v>388.42696355747347</v>
      </c>
      <c r="Q26" s="13">
        <f>SUM('White and whole wheat flour'!Q26+'Durum flour'!Q26)</f>
        <v>4.653357609145337</v>
      </c>
      <c r="R26" s="7"/>
      <c r="S26" s="7"/>
      <c r="T26" s="7"/>
      <c r="U26" s="7"/>
      <c r="V26" s="7"/>
      <c r="W26" s="7"/>
      <c r="X26" s="7"/>
      <c r="Y26" s="7"/>
      <c r="Z26" s="7"/>
      <c r="AA26" s="7"/>
      <c r="AB26" s="7"/>
      <c r="AC26" s="7"/>
      <c r="AD26" s="7"/>
      <c r="AE26" s="7"/>
      <c r="AF26" s="7"/>
      <c r="AG26" s="7"/>
      <c r="AH26" s="7"/>
    </row>
    <row r="27" spans="1:34" ht="12" customHeight="1">
      <c r="A27" s="10">
        <v>1990</v>
      </c>
      <c r="B27" s="11">
        <f>SUM('White and whole wheat flour'!B27+'Durum flour'!B27)</f>
        <v>135.56713487789403</v>
      </c>
      <c r="C27" s="11">
        <v>0</v>
      </c>
      <c r="D27" s="11">
        <f>SUM('White and whole wheat flour'!D27+'Durum flour'!D27)</f>
        <v>135.56713487789403</v>
      </c>
      <c r="E27" s="11">
        <v>12</v>
      </c>
      <c r="F27" s="11">
        <f>SUM('White and whole wheat flour'!F27+'Durum flour'!F27)</f>
        <v>119.29907869254674</v>
      </c>
      <c r="G27" s="11">
        <v>0</v>
      </c>
      <c r="H27" s="11">
        <f t="shared" si="0"/>
        <v>119.29907869254674</v>
      </c>
      <c r="I27" s="11">
        <v>20</v>
      </c>
      <c r="J27" s="11">
        <f t="shared" si="1"/>
        <v>29.599999999999994</v>
      </c>
      <c r="K27" s="11">
        <f>SUM('White and whole wheat flour'!K27+'Durum flour'!K27)</f>
        <v>95.4392629540374</v>
      </c>
      <c r="L27" s="11">
        <f>SUM('White and whole wheat flour'!L27+'Durum flour'!L27)</f>
        <v>4.183638924012599</v>
      </c>
      <c r="M27" s="11">
        <f>SUM('White and whole wheat flour'!M27+'Durum flour'!M27)</f>
        <v>118.60407167629516</v>
      </c>
      <c r="N27" s="11">
        <v>83.2</v>
      </c>
      <c r="O27" s="11">
        <v>22.78</v>
      </c>
      <c r="P27" s="11">
        <f>SUM('White and whole wheat flour'!P27+'Durum flour'!P27)</f>
        <v>408.242608468767</v>
      </c>
      <c r="Q27" s="13">
        <f>SUM('White and whole wheat flour'!Q27+'Durum flour'!Q27)</f>
        <v>4.876357401553778</v>
      </c>
      <c r="R27" s="7"/>
      <c r="S27" s="7"/>
      <c r="T27" s="7"/>
      <c r="U27" s="7"/>
      <c r="V27" s="7"/>
      <c r="W27" s="7"/>
      <c r="X27" s="7"/>
      <c r="Y27" s="7"/>
      <c r="Z27" s="7"/>
      <c r="AA27" s="7"/>
      <c r="AB27" s="7"/>
      <c r="AC27" s="7"/>
      <c r="AD27" s="7"/>
      <c r="AE27" s="7"/>
      <c r="AF27" s="7"/>
      <c r="AG27" s="7"/>
      <c r="AH27" s="7"/>
    </row>
    <row r="28" spans="1:34" ht="12" customHeight="1">
      <c r="A28" s="14">
        <v>1991</v>
      </c>
      <c r="B28" s="15">
        <f>SUM('White and whole wheat flour'!B28+'Durum flour'!B28)</f>
        <v>135.68999376298288</v>
      </c>
      <c r="C28" s="15">
        <v>0</v>
      </c>
      <c r="D28" s="15">
        <f>SUM('White and whole wheat flour'!D28+'Durum flour'!D28)</f>
        <v>135.68999376298288</v>
      </c>
      <c r="E28" s="15">
        <v>12</v>
      </c>
      <c r="F28" s="15">
        <f>SUM('White and whole wheat flour'!F28+'Durum flour'!F28)</f>
        <v>119.40719451142493</v>
      </c>
      <c r="G28" s="15">
        <v>0</v>
      </c>
      <c r="H28" s="15">
        <f t="shared" si="0"/>
        <v>119.40719451142493</v>
      </c>
      <c r="I28" s="15">
        <v>20</v>
      </c>
      <c r="J28" s="15">
        <f t="shared" si="1"/>
        <v>29.599999999999994</v>
      </c>
      <c r="K28" s="15">
        <f>SUM('White and whole wheat flour'!K28+'Durum flour'!K28)</f>
        <v>95.52575560913996</v>
      </c>
      <c r="L28" s="15">
        <f>SUM('White and whole wheat flour'!L28+'Durum flour'!L28)</f>
        <v>4.187430382866409</v>
      </c>
      <c r="M28" s="15">
        <f>SUM('White and whole wheat flour'!M28+'Durum flour'!M28)</f>
        <v>118.71155763907126</v>
      </c>
      <c r="N28" s="15">
        <v>83.2</v>
      </c>
      <c r="O28" s="15">
        <v>22.78</v>
      </c>
      <c r="P28" s="15">
        <f>SUM('White and whole wheat flour'!P28+'Durum flour'!P28)</f>
        <v>408.50960600555425</v>
      </c>
      <c r="Q28" s="17">
        <f>SUM('White and whole wheat flour'!Q28+'Durum flour'!Q28)</f>
        <v>4.883015247887519</v>
      </c>
      <c r="R28" s="7"/>
      <c r="S28" s="7"/>
      <c r="T28" s="7"/>
      <c r="U28" s="7"/>
      <c r="V28" s="7"/>
      <c r="W28" s="7"/>
      <c r="X28" s="7"/>
      <c r="Y28" s="7"/>
      <c r="Z28" s="7"/>
      <c r="AA28" s="7"/>
      <c r="AB28" s="7"/>
      <c r="AC28" s="7"/>
      <c r="AD28" s="7"/>
      <c r="AE28" s="7"/>
      <c r="AF28" s="7"/>
      <c r="AG28" s="7"/>
      <c r="AH28" s="7"/>
    </row>
    <row r="29" spans="1:34" ht="12" customHeight="1">
      <c r="A29" s="14">
        <v>1992</v>
      </c>
      <c r="B29" s="15">
        <f>SUM('White and whole wheat flour'!B29+'Durum flour'!B29)</f>
        <v>138.04932948518652</v>
      </c>
      <c r="C29" s="15">
        <v>0</v>
      </c>
      <c r="D29" s="15">
        <f>SUM('White and whole wheat flour'!D29+'Durum flour'!D29)</f>
        <v>138.04932948518652</v>
      </c>
      <c r="E29" s="15">
        <v>12</v>
      </c>
      <c r="F29" s="15">
        <f>SUM('White and whole wheat flour'!F29+'Durum flour'!F29)</f>
        <v>121.48340994696413</v>
      </c>
      <c r="G29" s="15">
        <v>0</v>
      </c>
      <c r="H29" s="15">
        <f t="shared" si="0"/>
        <v>121.48340994696413</v>
      </c>
      <c r="I29" s="15">
        <v>20</v>
      </c>
      <c r="J29" s="15">
        <f t="shared" si="1"/>
        <v>29.60000000000001</v>
      </c>
      <c r="K29" s="15">
        <f>SUM('White and whole wheat flour'!K29+'Durum flour'!K29)</f>
        <v>97.1867279575713</v>
      </c>
      <c r="L29" s="15">
        <f>SUM('White and whole wheat flour'!L29+'Durum flour'!L29)</f>
        <v>4.260240129646961</v>
      </c>
      <c r="M29" s="15">
        <f>SUM('White and whole wheat flour'!M29+'Durum flour'!M29)</f>
        <v>120.77567755542653</v>
      </c>
      <c r="N29" s="15">
        <v>83.2</v>
      </c>
      <c r="O29" s="15">
        <v>22.78</v>
      </c>
      <c r="P29" s="15">
        <f>SUM('White and whole wheat flour'!P29+'Durum flour'!P29)</f>
        <v>416.1800053389581</v>
      </c>
      <c r="Q29" s="17">
        <f>SUM('White and whole wheat flour'!Q29+'Durum flour'!Q29)</f>
        <v>4.955585687463406</v>
      </c>
      <c r="R29" s="7"/>
      <c r="S29" s="7"/>
      <c r="T29" s="7"/>
      <c r="U29" s="7"/>
      <c r="V29" s="7"/>
      <c r="W29" s="7"/>
      <c r="X29" s="7"/>
      <c r="Y29" s="7"/>
      <c r="Z29" s="7"/>
      <c r="AA29" s="7"/>
      <c r="AB29" s="7"/>
      <c r="AC29" s="7"/>
      <c r="AD29" s="7"/>
      <c r="AE29" s="7"/>
      <c r="AF29" s="7"/>
      <c r="AG29" s="7"/>
      <c r="AH29" s="7"/>
    </row>
    <row r="30" spans="1:34" ht="12" customHeight="1">
      <c r="A30" s="14">
        <v>1993</v>
      </c>
      <c r="B30" s="15">
        <f>SUM('White and whole wheat flour'!B30+'Durum flour'!B30)</f>
        <v>142.14637975160542</v>
      </c>
      <c r="C30" s="15">
        <v>0</v>
      </c>
      <c r="D30" s="15">
        <f>SUM('White and whole wheat flour'!D30+'Durum flour'!D30)</f>
        <v>142.14637975160542</v>
      </c>
      <c r="E30" s="15">
        <v>12</v>
      </c>
      <c r="F30" s="15">
        <f>SUM('White and whole wheat flour'!F30+'Durum flour'!F30)</f>
        <v>125.08881418141277</v>
      </c>
      <c r="G30" s="15">
        <v>0</v>
      </c>
      <c r="H30" s="15">
        <f t="shared" si="0"/>
        <v>125.08881418141277</v>
      </c>
      <c r="I30" s="15">
        <v>20</v>
      </c>
      <c r="J30" s="15">
        <f t="shared" si="1"/>
        <v>29.60000000000001</v>
      </c>
      <c r="K30" s="15">
        <f>SUM('White and whole wheat flour'!K30+'Durum flour'!K30)</f>
        <v>100.07105134513021</v>
      </c>
      <c r="L30" s="15">
        <f>SUM('White and whole wheat flour'!L30+'Durum flour'!L30)</f>
        <v>4.386676223348174</v>
      </c>
      <c r="M30" s="15">
        <f>SUM('White and whole wheat flour'!M30+'Durum flour'!M30)</f>
        <v>124.36007759380905</v>
      </c>
      <c r="N30" s="15">
        <v>83.2</v>
      </c>
      <c r="O30" s="15">
        <v>22.78</v>
      </c>
      <c r="P30" s="15">
        <f>SUM('White and whole wheat flour'!P30+'Durum flour'!P30)</f>
        <v>428.48959624361817</v>
      </c>
      <c r="Q30" s="17">
        <f>SUM('White and whole wheat flour'!Q30+'Durum flour'!Q30)</f>
        <v>5.103568498333988</v>
      </c>
      <c r="R30" s="7"/>
      <c r="S30" s="7"/>
      <c r="T30" s="7"/>
      <c r="U30" s="7"/>
      <c r="V30" s="7"/>
      <c r="W30" s="7"/>
      <c r="X30" s="7"/>
      <c r="Y30" s="7"/>
      <c r="Z30" s="7"/>
      <c r="AA30" s="7"/>
      <c r="AB30" s="7"/>
      <c r="AC30" s="7"/>
      <c r="AD30" s="7"/>
      <c r="AE30" s="7"/>
      <c r="AF30" s="7"/>
      <c r="AG30" s="7"/>
      <c r="AH30" s="7"/>
    </row>
    <row r="31" spans="1:34" ht="12" customHeight="1">
      <c r="A31" s="14">
        <v>1994</v>
      </c>
      <c r="B31" s="15">
        <f>SUM('White and whole wheat flour'!B31+'Durum flour'!B31)</f>
        <v>142.94416951495563</v>
      </c>
      <c r="C31" s="15">
        <v>0</v>
      </c>
      <c r="D31" s="15">
        <f>SUM('White and whole wheat flour'!D31+'Durum flour'!D31)</f>
        <v>142.94416951495563</v>
      </c>
      <c r="E31" s="15">
        <v>12</v>
      </c>
      <c r="F31" s="15">
        <f>SUM('White and whole wheat flour'!F31+'Durum flour'!F31)</f>
        <v>125.79086917316097</v>
      </c>
      <c r="G31" s="15">
        <v>0</v>
      </c>
      <c r="H31" s="15">
        <f t="shared" si="0"/>
        <v>125.79086917316097</v>
      </c>
      <c r="I31" s="15">
        <v>20</v>
      </c>
      <c r="J31" s="15">
        <f t="shared" si="1"/>
        <v>29.599999999999994</v>
      </c>
      <c r="K31" s="15">
        <f>SUM('White and whole wheat flour'!K31+'Durum flour'!K31)</f>
        <v>100.63269533852878</v>
      </c>
      <c r="L31" s="15">
        <f>SUM('White and whole wheat flour'!L31+'Durum flour'!L31)</f>
        <v>4.4112962340177</v>
      </c>
      <c r="M31" s="15">
        <f>SUM('White and whole wheat flour'!M31+'Durum flour'!M31)</f>
        <v>125.05804258628478</v>
      </c>
      <c r="N31" s="15">
        <v>83.2</v>
      </c>
      <c r="O31" s="15">
        <v>22.78</v>
      </c>
      <c r="P31" s="15">
        <f>SUM('White and whole wheat flour'!P31+'Durum flour'!P31)</f>
        <v>430.93009060209954</v>
      </c>
      <c r="Q31" s="17">
        <f>SUM('White and whole wheat flour'!Q31+'Durum flour'!Q31)</f>
        <v>5.131437750538099</v>
      </c>
      <c r="R31" s="7"/>
      <c r="S31" s="7"/>
      <c r="T31" s="7"/>
      <c r="U31" s="7"/>
      <c r="V31" s="7"/>
      <c r="W31" s="7"/>
      <c r="X31" s="7"/>
      <c r="Y31" s="7"/>
      <c r="Z31" s="7"/>
      <c r="AA31" s="7"/>
      <c r="AB31" s="7"/>
      <c r="AC31" s="7"/>
      <c r="AD31" s="7"/>
      <c r="AE31" s="7"/>
      <c r="AF31" s="7"/>
      <c r="AG31" s="7"/>
      <c r="AH31" s="7"/>
    </row>
    <row r="32" spans="1:34" ht="12" customHeight="1">
      <c r="A32" s="14">
        <v>1995</v>
      </c>
      <c r="B32" s="15">
        <f>SUM('White and whole wheat flour'!B32+'Durum flour'!B32)</f>
        <v>139.96669739172867</v>
      </c>
      <c r="C32" s="15">
        <v>0</v>
      </c>
      <c r="D32" s="15">
        <f>SUM('White and whole wheat flour'!D32+'Durum flour'!D32)</f>
        <v>139.96669739172867</v>
      </c>
      <c r="E32" s="15">
        <v>12</v>
      </c>
      <c r="F32" s="15">
        <f>SUM('White and whole wheat flour'!F32+'Durum flour'!F32)</f>
        <v>123.17069370472123</v>
      </c>
      <c r="G32" s="15">
        <v>0</v>
      </c>
      <c r="H32" s="15">
        <f t="shared" si="0"/>
        <v>123.17069370472123</v>
      </c>
      <c r="I32" s="15">
        <v>20</v>
      </c>
      <c r="J32" s="15">
        <f t="shared" si="1"/>
        <v>29.60000000000001</v>
      </c>
      <c r="K32" s="15">
        <f>SUM('White and whole wheat flour'!K32+'Durum flour'!K32)</f>
        <v>98.53655496377698</v>
      </c>
      <c r="L32" s="15">
        <f>SUM('White and whole wheat flour'!L32+'Durum flour'!L32)</f>
        <v>4.319410628549128</v>
      </c>
      <c r="M32" s="15">
        <f>SUM('White and whole wheat flour'!M32+'Durum flour'!M32)</f>
        <v>122.45313161405349</v>
      </c>
      <c r="N32" s="15">
        <v>83.2</v>
      </c>
      <c r="O32" s="15">
        <v>22.78</v>
      </c>
      <c r="P32" s="15">
        <f>SUM('White and whole wheat flour'!P32+'Durum flour'!P32)</f>
        <v>421.8384321814778</v>
      </c>
      <c r="Q32" s="17">
        <f>SUM('White and whole wheat flour'!Q32+'Durum flour'!Q32)</f>
        <v>5.02706383536538</v>
      </c>
      <c r="R32" s="7"/>
      <c r="S32" s="7"/>
      <c r="T32" s="7"/>
      <c r="U32" s="7"/>
      <c r="V32" s="7"/>
      <c r="W32" s="7"/>
      <c r="X32" s="7"/>
      <c r="Y32" s="7"/>
      <c r="Z32" s="7"/>
      <c r="AA32" s="7"/>
      <c r="AB32" s="7"/>
      <c r="AC32" s="7"/>
      <c r="AD32" s="7"/>
      <c r="AE32" s="7"/>
      <c r="AF32" s="7"/>
      <c r="AG32" s="7"/>
      <c r="AH32" s="7"/>
    </row>
    <row r="33" spans="1:34" ht="12" customHeight="1">
      <c r="A33" s="10">
        <v>1996</v>
      </c>
      <c r="B33" s="11">
        <f>SUM('White and whole wheat flour'!B33+'Durum flour'!B33)</f>
        <v>146.38392763009375</v>
      </c>
      <c r="C33" s="11">
        <v>0</v>
      </c>
      <c r="D33" s="11">
        <f>SUM('White and whole wheat flour'!D33+'Durum flour'!D33)</f>
        <v>146.38392763009375</v>
      </c>
      <c r="E33" s="11">
        <v>12</v>
      </c>
      <c r="F33" s="11">
        <f>SUM('White and whole wheat flour'!F33+'Durum flour'!F33)</f>
        <v>128.81785631448253</v>
      </c>
      <c r="G33" s="11">
        <v>0</v>
      </c>
      <c r="H33" s="11">
        <f t="shared" si="0"/>
        <v>128.81785631448253</v>
      </c>
      <c r="I33" s="11">
        <v>20</v>
      </c>
      <c r="J33" s="11">
        <f t="shared" si="1"/>
        <v>29.599999999999994</v>
      </c>
      <c r="K33" s="11">
        <f>SUM('White and whole wheat flour'!K33+'Durum flour'!K33)</f>
        <v>103.054285051586</v>
      </c>
      <c r="L33" s="11">
        <f>SUM('White and whole wheat flour'!L33+'Durum flour'!L33)</f>
        <v>4.517448111850346</v>
      </c>
      <c r="M33" s="11">
        <f>SUM('White and whole wheat flour'!M33+'Durum flour'!M33)</f>
        <v>128.06739524690136</v>
      </c>
      <c r="N33" s="11">
        <v>83.2</v>
      </c>
      <c r="O33" s="11">
        <v>22.78</v>
      </c>
      <c r="P33" s="11">
        <f>SUM('White and whole wheat flour'!P33+'Durum flour'!P33)</f>
        <v>441.14037720927263</v>
      </c>
      <c r="Q33" s="13">
        <f>SUM('White and whole wheat flour'!Q33+'Durum flour'!Q33)</f>
        <v>5.258385451613073</v>
      </c>
      <c r="R33" s="7"/>
      <c r="S33" s="7"/>
      <c r="T33" s="7"/>
      <c r="U33" s="7"/>
      <c r="V33" s="7"/>
      <c r="W33" s="7"/>
      <c r="X33" s="7"/>
      <c r="Y33" s="7"/>
      <c r="Z33" s="7"/>
      <c r="AA33" s="7"/>
      <c r="AB33" s="7"/>
      <c r="AC33" s="7"/>
      <c r="AD33" s="7"/>
      <c r="AE33" s="7"/>
      <c r="AF33" s="7"/>
      <c r="AG33" s="7"/>
      <c r="AH33" s="7"/>
    </row>
    <row r="34" spans="1:34" ht="12" customHeight="1">
      <c r="A34" s="10">
        <v>1997</v>
      </c>
      <c r="B34" s="11">
        <f>SUM('White and whole wheat flour'!B34+'Durum flour'!B34)</f>
        <v>146.76956320357942</v>
      </c>
      <c r="C34" s="11">
        <v>0</v>
      </c>
      <c r="D34" s="11">
        <f>SUM('White and whole wheat flour'!D34+'Durum flour'!D34)</f>
        <v>146.76956320357942</v>
      </c>
      <c r="E34" s="11">
        <v>12</v>
      </c>
      <c r="F34" s="11">
        <f>SUM('White and whole wheat flour'!F34+'Durum flour'!F34)</f>
        <v>129.15721561914987</v>
      </c>
      <c r="G34" s="11">
        <v>0</v>
      </c>
      <c r="H34" s="11">
        <f t="shared" si="0"/>
        <v>129.15721561914987</v>
      </c>
      <c r="I34" s="11">
        <v>20</v>
      </c>
      <c r="J34" s="11">
        <f t="shared" si="1"/>
        <v>29.60000000000001</v>
      </c>
      <c r="K34" s="11">
        <f>SUM('White and whole wheat flour'!K34+'Durum flour'!K34)</f>
        <v>103.3257724953199</v>
      </c>
      <c r="L34" s="11">
        <f>SUM('White and whole wheat flour'!L34+'Durum flour'!L34)</f>
        <v>4.529348931301694</v>
      </c>
      <c r="M34" s="11">
        <f>SUM('White and whole wheat flour'!M34+'Durum flour'!M34)</f>
        <v>128.40477752793737</v>
      </c>
      <c r="N34" s="11">
        <v>83.2</v>
      </c>
      <c r="O34" s="11">
        <v>22.78</v>
      </c>
      <c r="P34" s="11">
        <f>SUM('White and whole wheat flour'!P34+'Durum flour'!P34)</f>
        <v>441.97483579422027</v>
      </c>
      <c r="Q34" s="13">
        <f>SUM('White and whole wheat flour'!Q34+'Durum flour'!Q34)</f>
        <v>5.279361833799543</v>
      </c>
      <c r="R34" s="7"/>
      <c r="S34" s="7"/>
      <c r="T34" s="7"/>
      <c r="U34" s="7"/>
      <c r="V34" s="7"/>
      <c r="W34" s="7"/>
      <c r="X34" s="7"/>
      <c r="Y34" s="7"/>
      <c r="Z34" s="7"/>
      <c r="AA34" s="7"/>
      <c r="AB34" s="7"/>
      <c r="AC34" s="7"/>
      <c r="AD34" s="7"/>
      <c r="AE34" s="7"/>
      <c r="AF34" s="7"/>
      <c r="AG34" s="7"/>
      <c r="AH34" s="7"/>
    </row>
    <row r="35" spans="1:34" ht="12" customHeight="1">
      <c r="A35" s="10">
        <v>1998</v>
      </c>
      <c r="B35" s="11">
        <f>SUM('White and whole wheat flour'!B35+'Durum flour'!B35)</f>
        <v>142.99726166200747</v>
      </c>
      <c r="C35" s="11">
        <v>0</v>
      </c>
      <c r="D35" s="11">
        <f>SUM('White and whole wheat flour'!D35+'Durum flour'!D35)</f>
        <v>142.99726166200747</v>
      </c>
      <c r="E35" s="11">
        <v>12</v>
      </c>
      <c r="F35" s="11">
        <f>SUM('White and whole wheat flour'!F35+'Durum flour'!F35)</f>
        <v>125.83759026256656</v>
      </c>
      <c r="G35" s="11">
        <v>0</v>
      </c>
      <c r="H35" s="11">
        <f t="shared" si="0"/>
        <v>125.83759026256656</v>
      </c>
      <c r="I35" s="11">
        <v>20</v>
      </c>
      <c r="J35" s="11">
        <f t="shared" si="1"/>
        <v>29.60000000000001</v>
      </c>
      <c r="K35" s="11">
        <f>SUM('White and whole wheat flour'!K35+'Durum flour'!K35)</f>
        <v>100.67007221005325</v>
      </c>
      <c r="L35" s="11">
        <f>SUM('White and whole wheat flour'!L35+'Durum flour'!L35)</f>
        <v>4.412934672221512</v>
      </c>
      <c r="M35" s="11">
        <f>SUM('White and whole wheat flour'!M35+'Durum flour'!M35)</f>
        <v>125.10449149014376</v>
      </c>
      <c r="N35" s="11">
        <v>83.2</v>
      </c>
      <c r="O35" s="11">
        <v>22.78</v>
      </c>
      <c r="P35" s="11">
        <f>SUM('White and whole wheat flour'!P35+'Durum flour'!P35)</f>
        <v>430.4528082815236</v>
      </c>
      <c r="Q35" s="13">
        <f>SUM('White and whole wheat flour'!Q35+'Durum flour'!Q35)</f>
        <v>5.147198833316881</v>
      </c>
      <c r="R35" s="7"/>
      <c r="S35" s="7"/>
      <c r="T35" s="7"/>
      <c r="U35" s="7"/>
      <c r="V35" s="7"/>
      <c r="W35" s="7"/>
      <c r="X35" s="7"/>
      <c r="Y35" s="7"/>
      <c r="Z35" s="7"/>
      <c r="AA35" s="7"/>
      <c r="AB35" s="7"/>
      <c r="AC35" s="7"/>
      <c r="AD35" s="7"/>
      <c r="AE35" s="7"/>
      <c r="AF35" s="7"/>
      <c r="AG35" s="7"/>
      <c r="AH35" s="7"/>
    </row>
    <row r="36" spans="1:34" ht="12" customHeight="1">
      <c r="A36" s="10">
        <v>1999</v>
      </c>
      <c r="B36" s="11">
        <f>SUM('White and whole wheat flour'!B36+'Durum flour'!B36)</f>
        <v>143.96413003586574</v>
      </c>
      <c r="C36" s="11">
        <v>0</v>
      </c>
      <c r="D36" s="11">
        <f>SUM('White and whole wheat flour'!D36+'Durum flour'!D36)</f>
        <v>143.96413003586574</v>
      </c>
      <c r="E36" s="11">
        <v>12</v>
      </c>
      <c r="F36" s="11">
        <f>SUM('White and whole wheat flour'!F36+'Durum flour'!F36)</f>
        <v>126.68843443156186</v>
      </c>
      <c r="G36" s="11">
        <v>0</v>
      </c>
      <c r="H36" s="11">
        <f t="shared" si="0"/>
        <v>126.68843443156186</v>
      </c>
      <c r="I36" s="11">
        <v>20</v>
      </c>
      <c r="J36" s="11">
        <f t="shared" si="1"/>
        <v>29.60000000000001</v>
      </c>
      <c r="K36" s="11">
        <f>SUM('White and whole wheat flour'!K36+'Durum flour'!K36)</f>
        <v>101.35074754524948</v>
      </c>
      <c r="L36" s="11">
        <f>SUM('White and whole wheat flour'!L36+'Durum flour'!L36)</f>
        <v>4.442772495134224</v>
      </c>
      <c r="M36" s="11">
        <f>SUM('White and whole wheat flour'!M36+'Durum flour'!M36)</f>
        <v>125.9503788508077</v>
      </c>
      <c r="N36" s="11">
        <v>83.2</v>
      </c>
      <c r="O36" s="11">
        <v>22.78</v>
      </c>
      <c r="P36" s="11">
        <f>SUM('White and whole wheat flour'!P36+'Durum flour'!P36)</f>
        <v>433.15996125680084</v>
      </c>
      <c r="Q36" s="13">
        <f>SUM('White and whole wheat flour'!Q36+'Durum flour'!Q36)</f>
        <v>5.18642157856899</v>
      </c>
      <c r="R36" s="7"/>
      <c r="S36" s="7"/>
      <c r="T36" s="7"/>
      <c r="U36" s="7"/>
      <c r="V36" s="7"/>
      <c r="W36" s="7"/>
      <c r="X36" s="7"/>
      <c r="Y36" s="7"/>
      <c r="Z36" s="7"/>
      <c r="AA36" s="7"/>
      <c r="AB36" s="7"/>
      <c r="AC36" s="7"/>
      <c r="AD36" s="7"/>
      <c r="AE36" s="7"/>
      <c r="AF36" s="7"/>
      <c r="AG36" s="7"/>
      <c r="AH36" s="7"/>
    </row>
    <row r="37" spans="1:34" ht="12" customHeight="1">
      <c r="A37" s="10">
        <v>2000</v>
      </c>
      <c r="B37" s="11">
        <f>SUM('White and whole wheat flour'!B37+'Durum flour'!B37)</f>
        <v>146.3319582148775</v>
      </c>
      <c r="C37" s="11">
        <v>0</v>
      </c>
      <c r="D37" s="11">
        <f>SUM('White and whole wheat flour'!D37+'Durum flour'!D37)</f>
        <v>146.3319582148775</v>
      </c>
      <c r="E37" s="11">
        <v>12</v>
      </c>
      <c r="F37" s="11">
        <f>SUM('White and whole wheat flour'!F37+'Durum flour'!F37)</f>
        <v>128.7721232290922</v>
      </c>
      <c r="G37" s="11">
        <v>0</v>
      </c>
      <c r="H37" s="11">
        <f t="shared" si="0"/>
        <v>128.7721232290922</v>
      </c>
      <c r="I37" s="11">
        <v>20</v>
      </c>
      <c r="J37" s="11">
        <f t="shared" si="1"/>
        <v>29.60000000000001</v>
      </c>
      <c r="K37" s="11">
        <f>SUM('White and whole wheat flour'!K37+'Durum flour'!K37)</f>
        <v>103.01769858327374</v>
      </c>
      <c r="L37" s="11">
        <f>SUM('White and whole wheat flour'!L37+'Durum flour'!L37)</f>
        <v>4.515844321458575</v>
      </c>
      <c r="M37" s="11">
        <f>SUM('White and whole wheat flour'!M37+'Durum flour'!M37)</f>
        <v>128.02192859118986</v>
      </c>
      <c r="N37" s="11">
        <v>83.2</v>
      </c>
      <c r="O37" s="11">
        <v>22.78</v>
      </c>
      <c r="P37" s="11">
        <f>SUM('White and whole wheat flour'!P37+'Durum flour'!P37)</f>
        <v>440.75119439167656</v>
      </c>
      <c r="Q37" s="13">
        <f>SUM('White and whole wheat flour'!Q37+'Durum flour'!Q37)</f>
        <v>5.261574451333393</v>
      </c>
      <c r="R37" s="7"/>
      <c r="S37" s="7"/>
      <c r="T37" s="7"/>
      <c r="U37" s="7"/>
      <c r="V37" s="7"/>
      <c r="W37" s="7"/>
      <c r="X37" s="7"/>
      <c r="Y37" s="7"/>
      <c r="Z37" s="7"/>
      <c r="AA37" s="7"/>
      <c r="AB37" s="7"/>
      <c r="AC37" s="7"/>
      <c r="AD37" s="7"/>
      <c r="AE37" s="7"/>
      <c r="AF37" s="7"/>
      <c r="AG37" s="7"/>
      <c r="AH37" s="7"/>
    </row>
    <row r="38" spans="1:34" ht="12" customHeight="1">
      <c r="A38" s="14">
        <v>2001</v>
      </c>
      <c r="B38" s="15">
        <f>SUM('White and whole wheat flour'!B38+'Durum flour'!B38)</f>
        <v>141.09887142526838</v>
      </c>
      <c r="C38" s="15">
        <v>0</v>
      </c>
      <c r="D38" s="15">
        <f>SUM('White and whole wheat flour'!D38+'Durum flour'!D38)</f>
        <v>141.09887142526838</v>
      </c>
      <c r="E38" s="15">
        <v>12</v>
      </c>
      <c r="F38" s="15">
        <f>SUM('White and whole wheat flour'!F38+'Durum flour'!F38)</f>
        <v>124.16700685423618</v>
      </c>
      <c r="G38" s="15">
        <v>0</v>
      </c>
      <c r="H38" s="15">
        <f t="shared" si="0"/>
        <v>124.16700685423618</v>
      </c>
      <c r="I38" s="15">
        <v>20</v>
      </c>
      <c r="J38" s="15">
        <f t="shared" si="1"/>
        <v>29.599999999999994</v>
      </c>
      <c r="K38" s="15">
        <f>SUM('White and whole wheat flour'!K38+'Durum flour'!K38)</f>
        <v>99.33360548338895</v>
      </c>
      <c r="L38" s="15">
        <f>SUM('White and whole wheat flour'!L38+'Durum flour'!L38)</f>
        <v>4.3543498294088305</v>
      </c>
      <c r="M38" s="15">
        <f>SUM('White and whole wheat flour'!M38+'Durum flour'!M38)</f>
        <v>123.44364048882562</v>
      </c>
      <c r="N38" s="15">
        <v>83.2</v>
      </c>
      <c r="O38" s="15">
        <v>22.78</v>
      </c>
      <c r="P38" s="15">
        <f>SUM('White and whole wheat flour'!P38+'Durum flour'!P38)</f>
        <v>425.2086171368752</v>
      </c>
      <c r="Q38" s="17">
        <f>SUM('White and whole wheat flour'!Q38+'Durum flour'!Q38)</f>
        <v>5.068640553699886</v>
      </c>
      <c r="R38" s="7"/>
      <c r="S38" s="7"/>
      <c r="T38" s="7"/>
      <c r="U38" s="7"/>
      <c r="V38" s="7"/>
      <c r="W38" s="7"/>
      <c r="X38" s="7"/>
      <c r="Y38" s="7"/>
      <c r="Z38" s="7"/>
      <c r="AA38" s="7"/>
      <c r="AB38" s="7"/>
      <c r="AC38" s="7"/>
      <c r="AD38" s="7"/>
      <c r="AE38" s="7"/>
      <c r="AF38" s="7"/>
      <c r="AG38" s="7"/>
      <c r="AH38" s="7"/>
    </row>
    <row r="39" spans="1:34" ht="12" customHeight="1">
      <c r="A39" s="14">
        <v>2002</v>
      </c>
      <c r="B39" s="15">
        <f>SUM('White and whole wheat flour'!B39+'Durum flour'!B39)</f>
        <v>136.85532798197238</v>
      </c>
      <c r="C39" s="15">
        <v>0</v>
      </c>
      <c r="D39" s="15">
        <f>SUM('White and whole wheat flour'!D39+'Durum flour'!D39)</f>
        <v>136.85532798197238</v>
      </c>
      <c r="E39" s="15">
        <v>12</v>
      </c>
      <c r="F39" s="15">
        <f>SUM('White and whole wheat flour'!F39+'Durum flour'!F39)</f>
        <v>120.43268862413571</v>
      </c>
      <c r="G39" s="15">
        <v>0</v>
      </c>
      <c r="H39" s="15">
        <f t="shared" si="0"/>
        <v>120.43268862413571</v>
      </c>
      <c r="I39" s="15">
        <v>20</v>
      </c>
      <c r="J39" s="15">
        <f t="shared" si="1"/>
        <v>29.599999999999994</v>
      </c>
      <c r="K39" s="15">
        <f>SUM('White and whole wheat flour'!K39+'Durum flour'!K39)</f>
        <v>96.34615089930857</v>
      </c>
      <c r="L39" s="15">
        <f>SUM('White and whole wheat flour'!L39+'Durum flour'!L39)</f>
        <v>4.223392916134074</v>
      </c>
      <c r="M39" s="15">
        <f>SUM('White and whole wheat flour'!M39+'Durum flour'!M39)</f>
        <v>119.73107747594293</v>
      </c>
      <c r="N39" s="15">
        <v>83.2</v>
      </c>
      <c r="O39" s="15">
        <v>22.78</v>
      </c>
      <c r="P39" s="15">
        <f>SUM('White and whole wheat flour'!P39+'Durum flour'!P39)</f>
        <v>412.4807326138241</v>
      </c>
      <c r="Q39" s="17">
        <f>SUM('White and whole wheat flour'!Q39+'Durum flour'!Q39)</f>
        <v>4.9148916070551785</v>
      </c>
      <c r="R39" s="7"/>
      <c r="S39" s="7"/>
      <c r="T39" s="7"/>
      <c r="U39" s="7"/>
      <c r="V39" s="7"/>
      <c r="W39" s="7"/>
      <c r="X39" s="7"/>
      <c r="Y39" s="7"/>
      <c r="Z39" s="7"/>
      <c r="AA39" s="7"/>
      <c r="AB39" s="7"/>
      <c r="AC39" s="7"/>
      <c r="AD39" s="7"/>
      <c r="AE39" s="7"/>
      <c r="AF39" s="7"/>
      <c r="AG39" s="7"/>
      <c r="AH39" s="7"/>
    </row>
    <row r="40" spans="1:34" ht="12" customHeight="1">
      <c r="A40" s="14">
        <v>2003</v>
      </c>
      <c r="B40" s="15">
        <f>SUM('White and whole wheat flour'!B40+'Durum flour'!B40)</f>
        <v>136.82154803521064</v>
      </c>
      <c r="C40" s="15">
        <v>0</v>
      </c>
      <c r="D40" s="15">
        <f>SUM('White and whole wheat flour'!D40+'Durum flour'!D40)</f>
        <v>136.82154803521064</v>
      </c>
      <c r="E40" s="15">
        <v>12</v>
      </c>
      <c r="F40" s="15">
        <f>SUM('White and whole wheat flour'!F40+'Durum flour'!F40)</f>
        <v>120.40296227098537</v>
      </c>
      <c r="G40" s="15">
        <v>0</v>
      </c>
      <c r="H40" s="15">
        <f t="shared" si="0"/>
        <v>120.40296227098537</v>
      </c>
      <c r="I40" s="15">
        <v>20</v>
      </c>
      <c r="J40" s="15">
        <f t="shared" si="1"/>
        <v>29.599999999999994</v>
      </c>
      <c r="K40" s="15">
        <f>SUM('White and whole wheat flour'!K40+'Durum flour'!K40)</f>
        <v>96.3223698167883</v>
      </c>
      <c r="L40" s="15">
        <f>SUM('White and whole wheat flour'!L40+'Durum flour'!L40)</f>
        <v>4.222350457722227</v>
      </c>
      <c r="M40" s="15">
        <f>SUM('White and whole wheat flour'!M40+'Durum flour'!M40)</f>
        <v>119.70152430119627</v>
      </c>
      <c r="N40" s="15">
        <v>83.2</v>
      </c>
      <c r="O40" s="15">
        <v>22.78</v>
      </c>
      <c r="P40" s="15">
        <f>SUM('White and whole wheat flour'!P40+'Durum flour'!P40)</f>
        <v>412.10512470381366</v>
      </c>
      <c r="Q40" s="17">
        <f>SUM('White and whole wheat flour'!Q40+'Durum flour'!Q40)</f>
        <v>4.9196305413601396</v>
      </c>
      <c r="R40" s="7"/>
      <c r="S40" s="7"/>
      <c r="T40" s="7"/>
      <c r="U40" s="7"/>
      <c r="V40" s="7"/>
      <c r="W40" s="7"/>
      <c r="X40" s="7"/>
      <c r="Y40" s="7"/>
      <c r="Z40" s="7"/>
      <c r="AA40" s="7"/>
      <c r="AB40" s="7"/>
      <c r="AC40" s="7"/>
      <c r="AD40" s="7"/>
      <c r="AE40" s="7"/>
      <c r="AF40" s="7"/>
      <c r="AG40" s="7"/>
      <c r="AH40" s="7"/>
    </row>
    <row r="41" spans="1:34" ht="12" customHeight="1">
      <c r="A41" s="14">
        <v>2004</v>
      </c>
      <c r="B41" s="15">
        <f>SUM('White and whole wheat flour'!B41+'Durum flour'!B41)</f>
        <v>134.63618714266698</v>
      </c>
      <c r="C41" s="15">
        <v>0</v>
      </c>
      <c r="D41" s="15">
        <f>SUM('White and whole wheat flour'!D41+'Durum flour'!D41)</f>
        <v>134.63618714266698</v>
      </c>
      <c r="E41" s="15">
        <v>12</v>
      </c>
      <c r="F41" s="15">
        <f>SUM('White and whole wheat flour'!F41+'Durum flour'!F41)</f>
        <v>118.47984468554694</v>
      </c>
      <c r="G41" s="15">
        <v>0</v>
      </c>
      <c r="H41" s="15">
        <f t="shared" si="0"/>
        <v>118.47984468554694</v>
      </c>
      <c r="I41" s="15">
        <v>20</v>
      </c>
      <c r="J41" s="15">
        <f t="shared" si="1"/>
        <v>29.60000000000001</v>
      </c>
      <c r="K41" s="15">
        <f>SUM('White and whole wheat flour'!K41+'Durum flour'!K41)</f>
        <v>94.78387574843755</v>
      </c>
      <c r="L41" s="15">
        <f>SUM('White and whole wheat flour'!L41+'Durum flour'!L41)</f>
        <v>4.154909621849317</v>
      </c>
      <c r="M41" s="15">
        <f>SUM('White and whole wheat flour'!M41+'Durum flour'!M41)</f>
        <v>117.78961032461721</v>
      </c>
      <c r="N41" s="15">
        <v>83.2</v>
      </c>
      <c r="O41" s="15">
        <v>22.78</v>
      </c>
      <c r="P41" s="15">
        <f>SUM('White and whole wheat flour'!P41+'Durum flour'!P41)</f>
        <v>405.2440838875012</v>
      </c>
      <c r="Q41" s="17">
        <f>SUM('White and whole wheat flour'!Q41+'Durum flour'!Q41)</f>
        <v>4.847112416893999</v>
      </c>
      <c r="R41" s="7"/>
      <c r="S41" s="7"/>
      <c r="T41" s="7"/>
      <c r="U41" s="7"/>
      <c r="V41" s="7"/>
      <c r="W41" s="7"/>
      <c r="X41" s="7"/>
      <c r="Y41" s="7"/>
      <c r="Z41" s="7"/>
      <c r="AA41" s="7"/>
      <c r="AB41" s="7"/>
      <c r="AC41" s="7"/>
      <c r="AD41" s="7"/>
      <c r="AE41" s="7"/>
      <c r="AF41" s="7"/>
      <c r="AG41" s="7"/>
      <c r="AH41" s="7"/>
    </row>
    <row r="42" spans="1:34" ht="12" customHeight="1">
      <c r="A42" s="14">
        <v>2005</v>
      </c>
      <c r="B42" s="15">
        <f>SUM('White and whole wheat flour'!B42+'Durum flour'!B42)</f>
        <v>134.3773915501925</v>
      </c>
      <c r="C42" s="15">
        <v>0</v>
      </c>
      <c r="D42" s="15">
        <f>SUM('White and whole wheat flour'!D42+'Durum flour'!D42)</f>
        <v>134.3773915501925</v>
      </c>
      <c r="E42" s="15">
        <v>12</v>
      </c>
      <c r="F42" s="15">
        <f>SUM('White and whole wheat flour'!F42+'Durum flour'!F42)</f>
        <v>118.2521045641694</v>
      </c>
      <c r="G42" s="15">
        <v>0</v>
      </c>
      <c r="H42" s="15">
        <f t="shared" si="0"/>
        <v>118.2521045641694</v>
      </c>
      <c r="I42" s="15">
        <v>20</v>
      </c>
      <c r="J42" s="15">
        <f t="shared" si="1"/>
        <v>29.60000000000001</v>
      </c>
      <c r="K42" s="15">
        <f>SUM('White and whole wheat flour'!K42+'Durum flour'!K42)</f>
        <v>94.60168365133552</v>
      </c>
      <c r="L42" s="15">
        <f>SUM('White and whole wheat flour'!L42+'Durum flour'!L42)</f>
        <v>4.146923118962653</v>
      </c>
      <c r="M42" s="15">
        <f>SUM('White and whole wheat flour'!M42+'Durum flour'!M42)</f>
        <v>117.56319696103172</v>
      </c>
      <c r="N42" s="15">
        <v>83.2</v>
      </c>
      <c r="O42" s="15">
        <v>22.78</v>
      </c>
      <c r="P42" s="15">
        <f>SUM('White and whole wheat flour'!P42+'Durum flour'!P42)</f>
        <v>404.7934212638655</v>
      </c>
      <c r="Q42" s="17">
        <f>SUM('White and whole wheat flour'!Q42+'Durum flour'!Q42)</f>
        <v>4.83065860568776</v>
      </c>
      <c r="R42" s="7"/>
      <c r="S42" s="7"/>
      <c r="T42" s="7"/>
      <c r="U42" s="7"/>
      <c r="V42" s="7"/>
      <c r="W42" s="7"/>
      <c r="X42" s="7"/>
      <c r="Y42" s="7"/>
      <c r="Z42" s="7"/>
      <c r="AA42" s="7"/>
      <c r="AB42" s="7"/>
      <c r="AC42" s="7"/>
      <c r="AD42" s="7"/>
      <c r="AE42" s="7"/>
      <c r="AF42" s="7"/>
      <c r="AG42" s="7"/>
      <c r="AH42" s="7"/>
    </row>
    <row r="43" spans="1:34" ht="12" customHeight="1">
      <c r="A43" s="10">
        <v>2006</v>
      </c>
      <c r="B43" s="11">
        <f>SUM('White and whole wheat flour'!B43+'Durum flour'!B43)</f>
        <v>135.81922310097303</v>
      </c>
      <c r="C43" s="11">
        <v>0</v>
      </c>
      <c r="D43" s="11">
        <f>SUM('White and whole wheat flour'!D43+'Durum flour'!D43)</f>
        <v>135.81922310097303</v>
      </c>
      <c r="E43" s="11">
        <v>12</v>
      </c>
      <c r="F43" s="11">
        <f>SUM('White and whole wheat flour'!F43+'Durum flour'!F43)</f>
        <v>119.52091632885627</v>
      </c>
      <c r="G43" s="11">
        <v>0</v>
      </c>
      <c r="H43" s="11">
        <f t="shared" si="0"/>
        <v>119.52091632885627</v>
      </c>
      <c r="I43" s="11">
        <v>20</v>
      </c>
      <c r="J43" s="11">
        <f t="shared" si="1"/>
        <v>29.599999999999994</v>
      </c>
      <c r="K43" s="11">
        <f>SUM('White and whole wheat flour'!K43+'Durum flour'!K43)</f>
        <v>95.61673306308502</v>
      </c>
      <c r="L43" s="11">
        <f>SUM('White and whole wheat flour'!L43+'Durum flour'!L43)</f>
        <v>4.191418435642083</v>
      </c>
      <c r="M43" s="11">
        <f>SUM('White and whole wheat flour'!M43+'Durum flour'!M43)</f>
        <v>118.82461694123523</v>
      </c>
      <c r="N43" s="11">
        <v>83.2</v>
      </c>
      <c r="O43" s="11">
        <v>22.78</v>
      </c>
      <c r="P43" s="11">
        <f>SUM('White and whole wheat flour'!P43+'Durum flour'!P43)</f>
        <v>409.21966192442346</v>
      </c>
      <c r="Q43" s="13">
        <f>SUM('White and whole wheat flour'!Q43+'Durum flour'!Q43)</f>
        <v>4.880687574539806</v>
      </c>
      <c r="R43" s="7"/>
      <c r="S43" s="7"/>
      <c r="T43" s="7"/>
      <c r="U43" s="7"/>
      <c r="V43" s="7"/>
      <c r="W43" s="7"/>
      <c r="X43" s="7"/>
      <c r="Y43" s="7"/>
      <c r="Z43" s="7"/>
      <c r="AA43" s="7"/>
      <c r="AB43" s="7"/>
      <c r="AC43" s="7"/>
      <c r="AD43" s="7"/>
      <c r="AE43" s="7"/>
      <c r="AF43" s="7"/>
      <c r="AG43" s="7"/>
      <c r="AH43" s="7"/>
    </row>
    <row r="44" spans="1:34" ht="12" customHeight="1">
      <c r="A44" s="10">
        <v>2007</v>
      </c>
      <c r="B44" s="11">
        <f>SUM('White and whole wheat flour'!B44+'Durum flour'!B44)</f>
        <v>138.26991249999077</v>
      </c>
      <c r="C44" s="11">
        <v>0</v>
      </c>
      <c r="D44" s="11">
        <f>SUM('White and whole wheat flour'!D44+'Durum flour'!D44)</f>
        <v>138.26991249999077</v>
      </c>
      <c r="E44" s="11">
        <v>12</v>
      </c>
      <c r="F44" s="11">
        <f>SUM('White and whole wheat flour'!F44+'Durum flour'!F44)</f>
        <v>121.67752299999188</v>
      </c>
      <c r="G44" s="11">
        <v>0</v>
      </c>
      <c r="H44" s="11">
        <f t="shared" si="0"/>
        <v>121.67752299999188</v>
      </c>
      <c r="I44" s="11">
        <v>20</v>
      </c>
      <c r="J44" s="11">
        <f t="shared" si="1"/>
        <v>29.599999999999994</v>
      </c>
      <c r="K44" s="11">
        <f>SUM('White and whole wheat flour'!K44+'Durum flour'!K44)</f>
        <v>97.3420183999935</v>
      </c>
      <c r="L44" s="11">
        <f>SUM('White and whole wheat flour'!L44+'Durum flour'!L44)</f>
        <v>4.267047381917523</v>
      </c>
      <c r="M44" s="11">
        <f>SUM('White and whole wheat flour'!M44+'Durum flour'!M44)</f>
        <v>120.96865975367082</v>
      </c>
      <c r="N44" s="11">
        <v>83.2</v>
      </c>
      <c r="O44" s="11">
        <v>22.78</v>
      </c>
      <c r="P44" s="11">
        <f>SUM('White and whole wheat flour'!P44+'Durum flour'!P44)</f>
        <v>416.57573416349186</v>
      </c>
      <c r="Q44" s="13">
        <f>SUM('White and whole wheat flour'!Q44+'Durum flour'!Q44)</f>
        <v>4.969357634552592</v>
      </c>
      <c r="R44" s="7"/>
      <c r="S44" s="7"/>
      <c r="T44" s="7"/>
      <c r="U44" s="7"/>
      <c r="V44" s="7"/>
      <c r="W44" s="7"/>
      <c r="X44" s="7"/>
      <c r="Y44" s="7"/>
      <c r="Z44" s="7"/>
      <c r="AA44" s="7"/>
      <c r="AB44" s="7"/>
      <c r="AC44" s="7"/>
      <c r="AD44" s="7"/>
      <c r="AE44" s="7"/>
      <c r="AF44" s="7"/>
      <c r="AG44" s="7"/>
      <c r="AH44" s="7"/>
    </row>
    <row r="45" spans="1:34" ht="12" customHeight="1">
      <c r="A45" s="10">
        <v>2008</v>
      </c>
      <c r="B45" s="11">
        <f>SUM('White and whole wheat flour'!B45+'Durum flour'!B45)</f>
        <v>136.598284038788</v>
      </c>
      <c r="C45" s="11">
        <v>0</v>
      </c>
      <c r="D45" s="11">
        <f>SUM('White and whole wheat flour'!D45+'Durum flour'!D45)</f>
        <v>136.598284038788</v>
      </c>
      <c r="E45" s="11">
        <v>12</v>
      </c>
      <c r="F45" s="11">
        <f>SUM('White and whole wheat flour'!F45+'Durum flour'!F45)</f>
        <v>120.20648995413343</v>
      </c>
      <c r="G45" s="11">
        <v>0</v>
      </c>
      <c r="H45" s="11">
        <f t="shared" si="0"/>
        <v>120.20648995413343</v>
      </c>
      <c r="I45" s="11">
        <v>20</v>
      </c>
      <c r="J45" s="11">
        <f t="shared" si="1"/>
        <v>29.599999999999994</v>
      </c>
      <c r="K45" s="11">
        <f>SUM('White and whole wheat flour'!K45+'Durum flour'!K45)</f>
        <v>96.16519196330675</v>
      </c>
      <c r="L45" s="11">
        <f>SUM('White and whole wheat flour'!L45+'Durum flour'!L45)</f>
        <v>4.215460469624405</v>
      </c>
      <c r="M45" s="11">
        <f>SUM('White and whole wheat flour'!M45+'Durum flour'!M45)</f>
        <v>119.50619658361708</v>
      </c>
      <c r="N45" s="11">
        <v>83.2</v>
      </c>
      <c r="O45" s="11">
        <v>22.78</v>
      </c>
      <c r="P45" s="11">
        <f>SUM('White and whole wheat flour'!P45+'Durum flour'!P45)</f>
        <v>411.3245748313891</v>
      </c>
      <c r="Q45" s="13">
        <f>SUM('White and whole wheat flour'!Q45+'Durum flour'!Q45)</f>
        <v>4.913952324954392</v>
      </c>
      <c r="R45" s="7"/>
      <c r="S45" s="7"/>
      <c r="T45" s="7"/>
      <c r="U45" s="7"/>
      <c r="V45" s="7"/>
      <c r="W45" s="7"/>
      <c r="X45" s="7"/>
      <c r="Y45" s="7"/>
      <c r="Z45" s="7"/>
      <c r="AA45" s="7"/>
      <c r="AB45" s="7"/>
      <c r="AC45" s="7"/>
      <c r="AD45" s="7"/>
      <c r="AE45" s="7"/>
      <c r="AF45" s="7"/>
      <c r="AG45" s="7"/>
      <c r="AH45" s="7"/>
    </row>
    <row r="46" spans="1:34" ht="12" customHeight="1">
      <c r="A46" s="10">
        <v>2009</v>
      </c>
      <c r="B46" s="11">
        <f>SUM('White and whole wheat flour'!B46+'Durum flour'!B46)</f>
        <v>134.65773898202468</v>
      </c>
      <c r="C46" s="11">
        <v>0</v>
      </c>
      <c r="D46" s="11">
        <f>SUM('White and whole wheat flour'!D46+'Durum flour'!D46)</f>
        <v>134.65773898202468</v>
      </c>
      <c r="E46" s="11">
        <v>12</v>
      </c>
      <c r="F46" s="11">
        <f>SUM('White and whole wheat flour'!F46+'Durum flour'!F46)</f>
        <v>118.49881030418173</v>
      </c>
      <c r="G46" s="11">
        <v>0</v>
      </c>
      <c r="H46" s="11">
        <f t="shared" si="0"/>
        <v>118.49881030418173</v>
      </c>
      <c r="I46" s="11">
        <v>20</v>
      </c>
      <c r="J46" s="11">
        <f t="shared" si="1"/>
        <v>29.599999999999994</v>
      </c>
      <c r="K46" s="11">
        <f>SUM('White and whole wheat flour'!K46+'Durum flour'!K46)</f>
        <v>94.79904824334538</v>
      </c>
      <c r="L46" s="11">
        <f>SUM('White and whole wheat flour'!L46+'Durum flour'!L46)</f>
        <v>4.15557471751651</v>
      </c>
      <c r="M46" s="11">
        <f>SUM('White and whole wheat flour'!M46+'Durum flour'!M46)</f>
        <v>117.8084654542343</v>
      </c>
      <c r="N46" s="11">
        <v>83.2</v>
      </c>
      <c r="O46" s="11">
        <v>22.78</v>
      </c>
      <c r="P46" s="11">
        <f>SUM('White and whole wheat flour'!P46+'Durum flour'!P46)</f>
        <v>405.5641002234918</v>
      </c>
      <c r="Q46" s="13">
        <f>SUM('White and whole wheat flour'!Q46+'Durum flour'!Q46)</f>
        <v>4.8423416420092265</v>
      </c>
      <c r="R46" s="7"/>
      <c r="S46" s="7"/>
      <c r="T46" s="7"/>
      <c r="U46" s="7"/>
      <c r="V46" s="7"/>
      <c r="W46" s="7"/>
      <c r="X46" s="7"/>
      <c r="Y46" s="7"/>
      <c r="Z46" s="7"/>
      <c r="AA46" s="7"/>
      <c r="AB46" s="7"/>
      <c r="AC46" s="7"/>
      <c r="AD46" s="7"/>
      <c r="AE46" s="7"/>
      <c r="AF46" s="7"/>
      <c r="AG46" s="7"/>
      <c r="AH46" s="7"/>
    </row>
    <row r="47" spans="1:17" ht="12" customHeight="1">
      <c r="A47" s="10">
        <v>2010</v>
      </c>
      <c r="B47" s="11">
        <f>SUM('White and whole wheat flour'!B47+'Durum flour'!B47)</f>
        <v>134.81490424783397</v>
      </c>
      <c r="C47" s="11">
        <v>0</v>
      </c>
      <c r="D47" s="11">
        <f>SUM('White and whole wheat flour'!D47+'Durum flour'!D47)</f>
        <v>134.81490424783397</v>
      </c>
      <c r="E47" s="11">
        <v>12</v>
      </c>
      <c r="F47" s="11">
        <f>SUM('White and whole wheat flour'!F47+'Durum flour'!F47)</f>
        <v>118.6371157380939</v>
      </c>
      <c r="G47" s="11">
        <v>0</v>
      </c>
      <c r="H47" s="11">
        <f t="shared" si="0"/>
        <v>118.6371157380939</v>
      </c>
      <c r="I47" s="11">
        <v>20</v>
      </c>
      <c r="J47" s="11">
        <f t="shared" si="1"/>
        <v>29.599999999999994</v>
      </c>
      <c r="K47" s="11">
        <f>SUM('White and whole wheat flour'!K47+'Durum flour'!K47)</f>
        <v>94.90969259047512</v>
      </c>
      <c r="L47" s="11">
        <f>SUM('White and whole wheat flour'!L47+'Durum flour'!L47)</f>
        <v>4.160424880678361</v>
      </c>
      <c r="M47" s="11">
        <f>SUM('White and whole wheat flour'!M47+'Durum flour'!M47)</f>
        <v>117.9459651547912</v>
      </c>
      <c r="N47" s="11">
        <v>83.2</v>
      </c>
      <c r="O47" s="11">
        <v>22.78</v>
      </c>
      <c r="P47" s="11">
        <f>SUM('White and whole wheat flour'!P47+'Durum flour'!P47)</f>
        <v>406.14608335038537</v>
      </c>
      <c r="Q47" s="13">
        <f>SUM('White and whole wheat flour'!Q47+'Durum flour'!Q47)</f>
        <v>4.845631829170312</v>
      </c>
    </row>
    <row r="48" spans="1:17" ht="12" customHeight="1">
      <c r="A48" s="14">
        <v>2011</v>
      </c>
      <c r="B48" s="15">
        <f>SUM('White and whole wheat flour'!B48)</f>
        <v>132.46497688654676</v>
      </c>
      <c r="C48" s="15">
        <v>0</v>
      </c>
      <c r="D48" s="15">
        <f>SUM('White and whole wheat flour'!D48)</f>
        <v>132.46497688654676</v>
      </c>
      <c r="E48" s="15">
        <v>12</v>
      </c>
      <c r="F48" s="15">
        <f>SUM('White and whole wheat flour'!F48)</f>
        <v>116.56917966016115</v>
      </c>
      <c r="G48" s="15">
        <v>0</v>
      </c>
      <c r="H48" s="15">
        <f t="shared" si="0"/>
        <v>116.56917966016115</v>
      </c>
      <c r="I48" s="15">
        <v>20</v>
      </c>
      <c r="J48" s="15">
        <f t="shared" si="1"/>
        <v>29.60000000000001</v>
      </c>
      <c r="K48" s="15">
        <f>SUM('White and whole wheat flour'!K48)</f>
        <v>93.25534372812892</v>
      </c>
      <c r="L48" s="15">
        <f>SUM('White and whole wheat flour'!L48)</f>
        <v>4.087905478493322</v>
      </c>
      <c r="M48" s="15">
        <f>SUM('White and whole wheat flour'!M48)</f>
        <v>115.89007636254644</v>
      </c>
      <c r="N48" s="15">
        <v>83.2</v>
      </c>
      <c r="O48" s="15">
        <v>22.78</v>
      </c>
      <c r="P48" s="15">
        <f>SUM('White and whole wheat flour'!P48)</f>
        <v>395.95776090536697</v>
      </c>
      <c r="Q48" s="17">
        <f>SUM('White and whole wheat flour'!Q48)</f>
        <v>4.828753181772768</v>
      </c>
    </row>
    <row r="49" spans="1:17" ht="12" customHeight="1">
      <c r="A49" s="14">
        <v>2012</v>
      </c>
      <c r="B49" s="15">
        <f>SUM('White and whole wheat flour'!B49)</f>
        <v>134.32963000491924</v>
      </c>
      <c r="C49" s="15">
        <v>0</v>
      </c>
      <c r="D49" s="15">
        <f>SUM('White and whole wheat flour'!D49)</f>
        <v>134.32963000491924</v>
      </c>
      <c r="E49" s="15">
        <v>12</v>
      </c>
      <c r="F49" s="15">
        <f>SUM('White and whole wheat flour'!F49)</f>
        <v>118.21007440432894</v>
      </c>
      <c r="G49" s="15">
        <v>0</v>
      </c>
      <c r="H49" s="15">
        <f t="shared" si="0"/>
        <v>118.21007440432894</v>
      </c>
      <c r="I49" s="15">
        <v>20</v>
      </c>
      <c r="J49" s="15">
        <f aca="true" t="shared" si="2" ref="J49:J56">100-(K49/B49*100)</f>
        <v>29.599999999999994</v>
      </c>
      <c r="K49" s="15">
        <f>SUM('White and whole wheat flour'!K49)</f>
        <v>94.56805952346315</v>
      </c>
      <c r="L49" s="15">
        <f>SUM('White and whole wheat flour'!L49)</f>
        <v>4.1454491845901655</v>
      </c>
      <c r="M49" s="15">
        <f>SUM('White and whole wheat flour'!M49)</f>
        <v>117.5214116585389</v>
      </c>
      <c r="N49" s="15">
        <v>83.2</v>
      </c>
      <c r="O49" s="15">
        <v>22.78</v>
      </c>
      <c r="P49" s="15">
        <f>SUM('White and whole wheat flour'!P49)</f>
        <v>401.53148983334125</v>
      </c>
      <c r="Q49" s="17">
        <f>SUM('White and whole wheat flour'!Q49)</f>
        <v>4.896725485772454</v>
      </c>
    </row>
    <row r="50" spans="1:17" ht="12" customHeight="1">
      <c r="A50" s="14">
        <v>2013</v>
      </c>
      <c r="B50" s="15">
        <f>SUM('White and whole wheat flour'!B50)</f>
        <v>135.02216769445926</v>
      </c>
      <c r="C50" s="15">
        <v>0</v>
      </c>
      <c r="D50" s="15">
        <f>SUM('White and whole wheat flour'!D50)</f>
        <v>135.02216769445926</v>
      </c>
      <c r="E50" s="15">
        <v>12</v>
      </c>
      <c r="F50" s="15">
        <f>SUM('White and whole wheat flour'!F50)</f>
        <v>118.81950757112415</v>
      </c>
      <c r="G50" s="15">
        <v>0</v>
      </c>
      <c r="H50" s="15">
        <f t="shared" si="0"/>
        <v>118.81950757112415</v>
      </c>
      <c r="I50" s="15">
        <v>20</v>
      </c>
      <c r="J50" s="15">
        <f t="shared" si="2"/>
        <v>29.599999999999994</v>
      </c>
      <c r="K50" s="15">
        <f>SUM('White and whole wheat flour'!K50)</f>
        <v>95.05560605689932</v>
      </c>
      <c r="L50" s="15">
        <f>SUM('White and whole wheat flour'!L50)</f>
        <v>4.166821087425724</v>
      </c>
      <c r="M50" s="15">
        <f>SUM('White and whole wheat flour'!M50)</f>
        <v>118.12729441797556</v>
      </c>
      <c r="N50" s="15">
        <v>83.2</v>
      </c>
      <c r="O50" s="15">
        <v>22.78</v>
      </c>
      <c r="P50" s="15">
        <f>SUM('White and whole wheat flour'!P50)</f>
        <v>403.6015892614165</v>
      </c>
      <c r="Q50" s="17">
        <f>SUM('White and whole wheat flour'!Q50)</f>
        <v>4.921970600748982</v>
      </c>
    </row>
    <row r="51" spans="1:17" ht="12" customHeight="1">
      <c r="A51" s="14">
        <v>2014</v>
      </c>
      <c r="B51" s="15">
        <f>SUM('White and whole wheat flour'!B51)</f>
        <v>134.67349014128013</v>
      </c>
      <c r="C51" s="15">
        <v>0</v>
      </c>
      <c r="D51" s="15">
        <f>SUM('White and whole wheat flour'!D51)</f>
        <v>134.67349014128013</v>
      </c>
      <c r="E51" s="15">
        <v>12</v>
      </c>
      <c r="F51" s="15">
        <f>SUM('White and whole wheat flour'!F51)</f>
        <v>118.5126713243265</v>
      </c>
      <c r="G51" s="15">
        <v>0</v>
      </c>
      <c r="H51" s="15">
        <f t="shared" si="0"/>
        <v>118.5126713243265</v>
      </c>
      <c r="I51" s="15">
        <v>20</v>
      </c>
      <c r="J51" s="15">
        <f t="shared" si="2"/>
        <v>29.60000000000001</v>
      </c>
      <c r="K51" s="15">
        <f>SUM('White and whole wheat flour'!K51)</f>
        <v>94.8101370594612</v>
      </c>
      <c r="L51" s="15">
        <f>SUM('White and whole wheat flour'!L51)</f>
        <v>4.156060802606518</v>
      </c>
      <c r="M51" s="15">
        <f>SUM('White and whole wheat flour'!M51)</f>
        <v>117.82224572349348</v>
      </c>
      <c r="N51" s="15">
        <v>83.2</v>
      </c>
      <c r="O51" s="15">
        <v>22.78</v>
      </c>
      <c r="P51" s="15">
        <f>SUM('White and whole wheat flour'!P51)</f>
        <v>402.5593395552694</v>
      </c>
      <c r="Q51" s="17">
        <f>SUM('White and whole wheat flour'!Q51)</f>
        <v>4.909260238478895</v>
      </c>
    </row>
    <row r="52" spans="1:17" ht="12" customHeight="1">
      <c r="A52" s="30">
        <v>2015</v>
      </c>
      <c r="B52" s="31">
        <f>SUM('White and whole wheat flour'!B52)</f>
        <v>133.04135739666074</v>
      </c>
      <c r="C52" s="31">
        <v>0</v>
      </c>
      <c r="D52" s="31">
        <f>SUM('White and whole wheat flour'!D52)</f>
        <v>133.04135739666074</v>
      </c>
      <c r="E52" s="31">
        <v>12</v>
      </c>
      <c r="F52" s="31">
        <f>SUM('White and whole wheat flour'!F52)</f>
        <v>117.07639450906146</v>
      </c>
      <c r="G52" s="31">
        <v>0</v>
      </c>
      <c r="H52" s="31">
        <f t="shared" si="0"/>
        <v>117.07639450906146</v>
      </c>
      <c r="I52" s="31">
        <v>20</v>
      </c>
      <c r="J52" s="31">
        <f t="shared" si="2"/>
        <v>29.599999999999994</v>
      </c>
      <c r="K52" s="31">
        <f>SUM('White and whole wheat flour'!K52)</f>
        <v>93.66111560724917</v>
      </c>
      <c r="L52" s="31">
        <f>SUM('White and whole wheat flour'!L52)</f>
        <v>4.1056927389479085</v>
      </c>
      <c r="M52" s="31">
        <f>SUM('White and whole wheat flour'!M52)</f>
        <v>116.39433630280372</v>
      </c>
      <c r="N52" s="31">
        <v>83.2</v>
      </c>
      <c r="O52" s="31">
        <v>22.78</v>
      </c>
      <c r="P52" s="31">
        <f>SUM('White and whole wheat flour'!P52)</f>
        <v>397.6806490345794</v>
      </c>
      <c r="Q52" s="33">
        <f>SUM('White and whole wheat flour'!Q52)</f>
        <v>4.849764012616822</v>
      </c>
    </row>
    <row r="53" spans="1:17" ht="12" customHeight="1">
      <c r="A53" s="53">
        <v>2016</v>
      </c>
      <c r="B53" s="54">
        <f>SUM('White and whole wheat flour'!B53)</f>
        <v>131.661973625144</v>
      </c>
      <c r="C53" s="54">
        <v>0</v>
      </c>
      <c r="D53" s="54">
        <f>SUM('White and whole wheat flour'!D53)</f>
        <v>131.661973625144</v>
      </c>
      <c r="E53" s="54">
        <v>12</v>
      </c>
      <c r="F53" s="54">
        <f>SUM('White and whole wheat flour'!F53)</f>
        <v>115.86253679012671</v>
      </c>
      <c r="G53" s="54">
        <v>0</v>
      </c>
      <c r="H53" s="54">
        <f>F53-(F53*G53/100)</f>
        <v>115.86253679012671</v>
      </c>
      <c r="I53" s="54">
        <v>20</v>
      </c>
      <c r="J53" s="54">
        <f t="shared" si="2"/>
        <v>29.599999999999994</v>
      </c>
      <c r="K53" s="54">
        <f>SUM('White and whole wheat flour'!K53)</f>
        <v>92.69002943210137</v>
      </c>
      <c r="L53" s="54">
        <f>SUM('White and whole wheat flour'!L53)</f>
        <v>4.06312457784554</v>
      </c>
      <c r="M53" s="54">
        <f>SUM('White and whole wheat flour'!M53)</f>
        <v>115.18755021963212</v>
      </c>
      <c r="N53" s="54">
        <v>83.2</v>
      </c>
      <c r="O53" s="54">
        <v>22.78</v>
      </c>
      <c r="P53" s="54">
        <f>SUM('White and whole wheat flour'!P53)</f>
        <v>393.5574632504097</v>
      </c>
      <c r="Q53" s="56">
        <f>SUM('White and whole wheat flour'!Q53)</f>
        <v>4.799481259151338</v>
      </c>
    </row>
    <row r="54" spans="1:17" ht="12" customHeight="1">
      <c r="A54" s="53">
        <v>2017</v>
      </c>
      <c r="B54" s="54">
        <f>SUM('White and whole wheat flour'!B54+'Durum flour'!B54)</f>
        <v>131.7865855419617</v>
      </c>
      <c r="C54" s="54">
        <v>0</v>
      </c>
      <c r="D54" s="54">
        <f>SUM('White and whole wheat flour'!D54+'Durum flour'!D54)</f>
        <v>131.7865855419617</v>
      </c>
      <c r="E54" s="54">
        <v>12</v>
      </c>
      <c r="F54" s="54">
        <f>SUM('White and whole wheat flour'!F54+'Durum flour'!F54)</f>
        <v>115.9721952769263</v>
      </c>
      <c r="G54" s="54">
        <v>0</v>
      </c>
      <c r="H54" s="54">
        <f>F54-(F54*G54/100)</f>
        <v>115.9721952769263</v>
      </c>
      <c r="I54" s="54">
        <v>20</v>
      </c>
      <c r="J54" s="54">
        <f t="shared" si="2"/>
        <v>29.599999999999994</v>
      </c>
      <c r="K54" s="54">
        <f>SUM('White and whole wheat flour'!K54+'Durum flour'!K54)</f>
        <v>92.77775622154104</v>
      </c>
      <c r="L54" s="54">
        <f>SUM('White and whole wheat flour'!L54+'Durum flour'!L54)</f>
        <v>4.066970135738785</v>
      </c>
      <c r="M54" s="54">
        <f>SUM('White and whole wheat flour'!M54+'Durum flour'!M54)</f>
        <v>115.29656986312669</v>
      </c>
      <c r="N54" s="54">
        <v>83.2</v>
      </c>
      <c r="O54" s="54">
        <v>22.78</v>
      </c>
      <c r="P54" s="54">
        <f>SUM('White and whole wheat flour'!P54+'Durum flour'!P54)</f>
        <v>397.09430242727416</v>
      </c>
      <c r="Q54" s="56">
        <f>SUM('White and whole wheat flour'!Q54+'Durum flour'!Q54)</f>
        <v>4.735233409624672</v>
      </c>
    </row>
    <row r="55" spans="1:17" ht="12" customHeight="1">
      <c r="A55" s="74">
        <v>2018</v>
      </c>
      <c r="B55" s="54">
        <f>SUM('White and whole wheat flour'!B55+'Durum flour'!B55)</f>
        <v>132.07855921817378</v>
      </c>
      <c r="C55" s="75">
        <v>0</v>
      </c>
      <c r="D55" s="54">
        <f>SUM('White and whole wheat flour'!D55+'Durum flour'!D55)</f>
        <v>132.07855921817378</v>
      </c>
      <c r="E55" s="75">
        <v>12</v>
      </c>
      <c r="F55" s="54">
        <f>SUM('White and whole wheat flour'!F55+'Durum flour'!F55)</f>
        <v>116.22913211199293</v>
      </c>
      <c r="G55" s="75">
        <v>0</v>
      </c>
      <c r="H55" s="75">
        <f>F55-(F55*G55/100)</f>
        <v>116.22913211199293</v>
      </c>
      <c r="I55" s="75">
        <v>20</v>
      </c>
      <c r="J55" s="54">
        <f t="shared" si="2"/>
        <v>29.599999999999994</v>
      </c>
      <c r="K55" s="54">
        <f>SUM('White and whole wheat flour'!K55+'Durum flour'!K55)</f>
        <v>92.98330568959435</v>
      </c>
      <c r="L55" s="54">
        <f>SUM('White and whole wheat flour'!L55+'Durum flour'!L55)</f>
        <v>4.075980523379478</v>
      </c>
      <c r="M55" s="54">
        <f>SUM('White and whole wheat flour'!M55+'Durum flour'!M55)</f>
        <v>115.55200984754651</v>
      </c>
      <c r="N55" s="75">
        <v>83.2</v>
      </c>
      <c r="O55" s="75">
        <v>22.78</v>
      </c>
      <c r="P55" s="54">
        <f>SUM('White and whole wheat flour'!P55+'Durum flour'!P55)</f>
        <v>397.99642609064284</v>
      </c>
      <c r="Q55" s="56">
        <f>SUM('White and whole wheat flour'!Q55+'Durum flour'!Q55)</f>
        <v>4.745238255716056</v>
      </c>
    </row>
    <row r="56" spans="1:17" ht="12" customHeight="1" thickBot="1">
      <c r="A56" s="57">
        <v>2019</v>
      </c>
      <c r="B56" s="54">
        <f>SUM('White and whole wheat flour'!B56+'Durum flour'!B56)</f>
        <v>131.06489434934062</v>
      </c>
      <c r="C56" s="58">
        <v>0</v>
      </c>
      <c r="D56" s="54">
        <f>SUM('White and whole wheat flour'!D56+'Durum flour'!D56)</f>
        <v>131.06489434934062</v>
      </c>
      <c r="E56" s="58">
        <v>12</v>
      </c>
      <c r="F56" s="54">
        <f>SUM('White and whole wheat flour'!F56+'Durum flour'!F56)</f>
        <v>115.33710702741975</v>
      </c>
      <c r="G56" s="58">
        <v>0</v>
      </c>
      <c r="H56" s="58">
        <f>F56-(F56*G56/100)</f>
        <v>115.33710702741975</v>
      </c>
      <c r="I56" s="58">
        <v>20</v>
      </c>
      <c r="J56" s="54">
        <f t="shared" si="2"/>
        <v>29.60000000000001</v>
      </c>
      <c r="K56" s="54">
        <f>SUM('White and whole wheat flour'!K56+'Durum flour'!K56)</f>
        <v>92.26968562193579</v>
      </c>
      <c r="L56" s="54">
        <f>SUM('White and whole wheat flour'!L56+'Durum flour'!L56)</f>
        <v>4.044698547810884</v>
      </c>
      <c r="M56" s="54">
        <f>SUM('White and whole wheat flour'!M56+'Durum flour'!M56)</f>
        <v>114.66518148116465</v>
      </c>
      <c r="N56" s="58">
        <v>83.2</v>
      </c>
      <c r="O56" s="58">
        <v>22.78</v>
      </c>
      <c r="P56" s="54">
        <f>SUM('White and whole wheat flour'!P56+'Durum flour'!P56)</f>
        <v>395.0280532155782</v>
      </c>
      <c r="Q56" s="56">
        <f>SUM('White and whole wheat flour'!Q56+'Durum flour'!Q56)</f>
        <v>4.706947420665941</v>
      </c>
    </row>
    <row r="57" spans="1:17" s="8" customFormat="1" ht="12" customHeight="1" thickTop="1">
      <c r="A57" s="125" t="s">
        <v>61</v>
      </c>
      <c r="B57" s="126"/>
      <c r="C57" s="126"/>
      <c r="D57" s="126"/>
      <c r="E57" s="126"/>
      <c r="F57" s="126"/>
      <c r="G57" s="126"/>
      <c r="H57" s="126"/>
      <c r="I57" s="126"/>
      <c r="J57" s="126"/>
      <c r="K57" s="126"/>
      <c r="L57" s="126"/>
      <c r="M57" s="126"/>
      <c r="N57" s="126"/>
      <c r="O57" s="126"/>
      <c r="P57" s="126"/>
      <c r="Q57" s="127"/>
    </row>
    <row r="58" spans="1:17" s="8" customFormat="1" ht="12" customHeight="1">
      <c r="A58" s="128"/>
      <c r="B58" s="129"/>
      <c r="C58" s="129"/>
      <c r="D58" s="129"/>
      <c r="E58" s="129"/>
      <c r="F58" s="129"/>
      <c r="G58" s="129"/>
      <c r="H58" s="129"/>
      <c r="I58" s="129"/>
      <c r="J58" s="129"/>
      <c r="K58" s="129"/>
      <c r="L58" s="129"/>
      <c r="M58" s="129"/>
      <c r="N58" s="129"/>
      <c r="O58" s="129"/>
      <c r="P58" s="129"/>
      <c r="Q58" s="130"/>
    </row>
    <row r="59" spans="1:17" ht="12" customHeight="1">
      <c r="A59" s="110" t="s">
        <v>64</v>
      </c>
      <c r="B59" s="111"/>
      <c r="C59" s="111"/>
      <c r="D59" s="111"/>
      <c r="E59" s="111"/>
      <c r="F59" s="111"/>
      <c r="G59" s="111"/>
      <c r="H59" s="111"/>
      <c r="I59" s="111"/>
      <c r="J59" s="111"/>
      <c r="K59" s="111"/>
      <c r="L59" s="111"/>
      <c r="M59" s="111"/>
      <c r="N59" s="111"/>
      <c r="O59" s="111"/>
      <c r="P59" s="111"/>
      <c r="Q59" s="112"/>
    </row>
    <row r="60" spans="1:17" ht="12" customHeight="1">
      <c r="A60" s="110"/>
      <c r="B60" s="111"/>
      <c r="C60" s="111"/>
      <c r="D60" s="111"/>
      <c r="E60" s="111"/>
      <c r="F60" s="111"/>
      <c r="G60" s="111"/>
      <c r="H60" s="111"/>
      <c r="I60" s="111"/>
      <c r="J60" s="111"/>
      <c r="K60" s="111"/>
      <c r="L60" s="111"/>
      <c r="M60" s="111"/>
      <c r="N60" s="111"/>
      <c r="O60" s="111"/>
      <c r="P60" s="111"/>
      <c r="Q60" s="112"/>
    </row>
    <row r="61" spans="1:17" ht="12" customHeight="1">
      <c r="A61" s="131"/>
      <c r="B61" s="132"/>
      <c r="C61" s="132"/>
      <c r="D61" s="132"/>
      <c r="E61" s="132"/>
      <c r="F61" s="132"/>
      <c r="G61" s="132"/>
      <c r="H61" s="132"/>
      <c r="I61" s="132"/>
      <c r="J61" s="132"/>
      <c r="K61" s="132"/>
      <c r="L61" s="132"/>
      <c r="M61" s="132"/>
      <c r="N61" s="132"/>
      <c r="O61" s="132"/>
      <c r="P61" s="132"/>
      <c r="Q61" s="133"/>
    </row>
    <row r="62" spans="1:17" ht="12" customHeight="1">
      <c r="A62" s="95" t="s">
        <v>67</v>
      </c>
      <c r="B62" s="96"/>
      <c r="C62" s="96"/>
      <c r="D62" s="96"/>
      <c r="E62" s="96"/>
      <c r="F62" s="96"/>
      <c r="G62" s="96"/>
      <c r="H62" s="96"/>
      <c r="I62" s="96"/>
      <c r="J62" s="96"/>
      <c r="K62" s="96"/>
      <c r="L62" s="96"/>
      <c r="M62" s="96"/>
      <c r="N62" s="96"/>
      <c r="O62" s="96"/>
      <c r="P62" s="96"/>
      <c r="Q62" s="97"/>
    </row>
    <row r="63" spans="1:17" ht="12" customHeight="1">
      <c r="A63" s="95"/>
      <c r="B63" s="96"/>
      <c r="C63" s="96"/>
      <c r="D63" s="96"/>
      <c r="E63" s="96"/>
      <c r="F63" s="96"/>
      <c r="G63" s="96"/>
      <c r="H63" s="96"/>
      <c r="I63" s="96"/>
      <c r="J63" s="96"/>
      <c r="K63" s="96"/>
      <c r="L63" s="96"/>
      <c r="M63" s="96"/>
      <c r="N63" s="96"/>
      <c r="O63" s="96"/>
      <c r="P63" s="96"/>
      <c r="Q63" s="97"/>
    </row>
  </sheetData>
  <sheetProtection/>
  <mergeCells count="21">
    <mergeCell ref="F2:F5"/>
    <mergeCell ref="P2:P5"/>
    <mergeCell ref="A1:Q1"/>
    <mergeCell ref="K2:M5"/>
    <mergeCell ref="E2:E5"/>
    <mergeCell ref="G2:I2"/>
    <mergeCell ref="G3:G5"/>
    <mergeCell ref="B2:B5"/>
    <mergeCell ref="Q2:Q5"/>
    <mergeCell ref="N2:N5"/>
    <mergeCell ref="A2:A5"/>
    <mergeCell ref="J2:J5"/>
    <mergeCell ref="A62:Q63"/>
    <mergeCell ref="A59:Q60"/>
    <mergeCell ref="A57:Q58"/>
    <mergeCell ref="A61:Q61"/>
    <mergeCell ref="I3:I5"/>
    <mergeCell ref="D2:D5"/>
    <mergeCell ref="O2:O5"/>
    <mergeCell ref="C2:C5"/>
    <mergeCell ref="H3:H5"/>
  </mergeCells>
  <printOptions horizontalCentered="1"/>
  <pageMargins left="0.5" right="0.5" top="0.61" bottom="0.56" header="0.5" footer="0.5"/>
  <pageSetup fitToHeight="1" fitToWidth="1" horizontalDpi="600" verticalDpi="600" orientation="landscape" scale="79" r:id="rId1"/>
</worksheet>
</file>

<file path=xl/worksheets/sheet5.xml><?xml version="1.0" encoding="utf-8"?>
<worksheet xmlns="http://schemas.openxmlformats.org/spreadsheetml/2006/main" xmlns:r="http://schemas.openxmlformats.org/officeDocument/2006/relationships">
  <sheetPr>
    <pageSetUpPr fitToPage="1"/>
  </sheetPr>
  <dimension ref="A1:AB65"/>
  <sheetViews>
    <sheetView zoomScalePageLayoutView="0" workbookViewId="0" topLeftCell="A1">
      <pane ySplit="6" topLeftCell="A7" activePane="bottomLeft" state="frozen"/>
      <selection pane="topLeft" activeCell="A1" sqref="A1"/>
      <selection pane="bottomLeft" activeCell="A1" sqref="A1:K1"/>
    </sheetView>
  </sheetViews>
  <sheetFormatPr defaultColWidth="10.7109375" defaultRowHeight="12" customHeight="1"/>
  <cols>
    <col min="1" max="16384" width="10.7109375" style="1" customWidth="1"/>
  </cols>
  <sheetData>
    <row r="1" spans="1:11" ht="12" customHeight="1" thickBot="1">
      <c r="A1" s="113" t="s">
        <v>47</v>
      </c>
      <c r="B1" s="113"/>
      <c r="C1" s="113"/>
      <c r="D1" s="113"/>
      <c r="E1" s="113"/>
      <c r="F1" s="113"/>
      <c r="G1" s="113"/>
      <c r="H1" s="113"/>
      <c r="I1" s="113"/>
      <c r="J1" s="113"/>
      <c r="K1" s="113"/>
    </row>
    <row r="2" spans="1:11" ht="12" customHeight="1" thickTop="1">
      <c r="A2" s="98" t="s">
        <v>0</v>
      </c>
      <c r="B2" s="93" t="s">
        <v>3</v>
      </c>
      <c r="C2" s="93" t="s">
        <v>28</v>
      </c>
      <c r="D2" s="93" t="s">
        <v>6</v>
      </c>
      <c r="E2" s="137" t="s">
        <v>58</v>
      </c>
      <c r="F2" s="93" t="s">
        <v>8</v>
      </c>
      <c r="G2" s="92" t="s">
        <v>24</v>
      </c>
      <c r="H2" s="100"/>
      <c r="I2" s="100"/>
      <c r="J2" s="92" t="s">
        <v>29</v>
      </c>
      <c r="K2" s="93" t="s">
        <v>32</v>
      </c>
    </row>
    <row r="3" spans="1:11" ht="12" customHeight="1">
      <c r="A3" s="98"/>
      <c r="B3" s="93"/>
      <c r="C3" s="93"/>
      <c r="D3" s="93"/>
      <c r="E3" s="105"/>
      <c r="F3" s="93"/>
      <c r="G3" s="93"/>
      <c r="H3" s="100"/>
      <c r="I3" s="100"/>
      <c r="J3" s="93"/>
      <c r="K3" s="93"/>
    </row>
    <row r="4" spans="1:11" ht="12" customHeight="1">
      <c r="A4" s="98"/>
      <c r="B4" s="93"/>
      <c r="C4" s="93"/>
      <c r="D4" s="93"/>
      <c r="E4" s="105"/>
      <c r="F4" s="93"/>
      <c r="G4" s="93"/>
      <c r="H4" s="100"/>
      <c r="I4" s="100"/>
      <c r="J4" s="93"/>
      <c r="K4" s="93"/>
    </row>
    <row r="5" spans="1:11" ht="12" customHeight="1">
      <c r="A5" s="99"/>
      <c r="B5" s="94"/>
      <c r="C5" s="94"/>
      <c r="D5" s="94"/>
      <c r="E5" s="106"/>
      <c r="F5" s="94"/>
      <c r="G5" s="94"/>
      <c r="H5" s="101"/>
      <c r="I5" s="101"/>
      <c r="J5" s="94"/>
      <c r="K5" s="94"/>
    </row>
    <row r="6" spans="1:28" ht="12" customHeight="1">
      <c r="A6" s="28"/>
      <c r="B6" s="38" t="s">
        <v>34</v>
      </c>
      <c r="C6" s="38" t="s">
        <v>34</v>
      </c>
      <c r="D6" s="38" t="s">
        <v>34</v>
      </c>
      <c r="E6" s="51" t="s">
        <v>34</v>
      </c>
      <c r="F6" s="38" t="s">
        <v>35</v>
      </c>
      <c r="G6" s="38" t="s">
        <v>34</v>
      </c>
      <c r="H6" s="38" t="s">
        <v>36</v>
      </c>
      <c r="I6" s="38" t="s">
        <v>37</v>
      </c>
      <c r="J6" s="38" t="s">
        <v>38</v>
      </c>
      <c r="K6" s="38" t="s">
        <v>40</v>
      </c>
      <c r="L6" s="27"/>
      <c r="M6" s="27"/>
      <c r="N6" s="27"/>
      <c r="O6" s="27"/>
      <c r="P6" s="27"/>
      <c r="Q6" s="27"/>
      <c r="R6" s="27"/>
      <c r="S6" s="27"/>
      <c r="T6" s="27"/>
      <c r="U6" s="27"/>
      <c r="V6" s="27"/>
      <c r="W6" s="27"/>
      <c r="X6" s="27"/>
      <c r="Y6" s="27"/>
      <c r="Z6" s="27"/>
      <c r="AA6" s="27"/>
      <c r="AB6" s="27"/>
    </row>
    <row r="7" spans="1:28" ht="12" customHeight="1">
      <c r="A7" s="10">
        <v>1970</v>
      </c>
      <c r="B7" s="11">
        <f>SUM('Wheat flour'!B7)</f>
        <v>110.85479962357806</v>
      </c>
      <c r="C7" s="11">
        <f>SUM('Wheat flour'!D7)</f>
        <v>110.85479962357806</v>
      </c>
      <c r="D7" s="11">
        <f>SUM('Wheat flour'!F7)</f>
        <v>97.5522236687487</v>
      </c>
      <c r="E7" s="11">
        <f>SUM('Wheat flour'!H7)</f>
        <v>97.5522236687487</v>
      </c>
      <c r="F7" s="11">
        <f>100-(G7/B7*100)</f>
        <v>29.599999999999994</v>
      </c>
      <c r="G7" s="11">
        <f>SUM('Wheat flour'!K7)</f>
        <v>78.04177893499896</v>
      </c>
      <c r="H7" s="11">
        <f>SUM('Wheat flour'!L7)</f>
        <v>3.421009487561598</v>
      </c>
      <c r="I7" s="11">
        <f>SUM('Wheat flour'!M7)</f>
        <v>96.98390846762751</v>
      </c>
      <c r="J7" s="11">
        <f>SUM('Wheat flour'!P7)</f>
        <v>333.18856092991666</v>
      </c>
      <c r="K7" s="13">
        <f>SUM('Wheat flour'!Q7)</f>
        <v>4.001281541248479</v>
      </c>
      <c r="L7" s="7"/>
      <c r="M7" s="7"/>
      <c r="N7" s="7"/>
      <c r="O7" s="7"/>
      <c r="P7" s="7"/>
      <c r="Q7" s="7"/>
      <c r="R7" s="7"/>
      <c r="S7" s="7"/>
      <c r="T7" s="7"/>
      <c r="U7" s="7"/>
      <c r="V7" s="7"/>
      <c r="W7" s="7"/>
      <c r="X7" s="7"/>
      <c r="Y7" s="7"/>
      <c r="Z7" s="7"/>
      <c r="AA7" s="7"/>
      <c r="AB7" s="7"/>
    </row>
    <row r="8" spans="1:28" ht="12" customHeight="1">
      <c r="A8" s="14">
        <v>1971</v>
      </c>
      <c r="B8" s="15">
        <f>SUM('Wheat flour'!B8)</f>
        <v>110.4765710764016</v>
      </c>
      <c r="C8" s="15">
        <f>SUM('Wheat flour'!D8)</f>
        <v>110.4765710764016</v>
      </c>
      <c r="D8" s="15">
        <f>SUM('Wheat flour'!F8)</f>
        <v>97.21938254723341</v>
      </c>
      <c r="E8" s="15">
        <f>SUM('Wheat flour'!H8)</f>
        <v>97.21938254723341</v>
      </c>
      <c r="F8" s="15">
        <f aca="true" t="shared" si="0" ref="F8:F48">100-(G8/B8*100)</f>
        <v>29.599999999999994</v>
      </c>
      <c r="G8" s="15">
        <f>SUM('Wheat flour'!K8)</f>
        <v>77.77550603778673</v>
      </c>
      <c r="H8" s="15">
        <f>SUM('Wheat flour'!L8)</f>
        <v>3.4093372509714728</v>
      </c>
      <c r="I8" s="15">
        <f>SUM('Wheat flour'!M8)</f>
        <v>96.65300639641576</v>
      </c>
      <c r="J8" s="15">
        <f>SUM('Wheat flour'!P8)</f>
        <v>332.03150242334146</v>
      </c>
      <c r="K8" s="17">
        <f>SUM('Wheat flour'!Q8)</f>
        <v>3.988069529511796</v>
      </c>
      <c r="L8" s="7"/>
      <c r="M8" s="7"/>
      <c r="N8" s="7"/>
      <c r="O8" s="7"/>
      <c r="P8" s="7"/>
      <c r="Q8" s="7"/>
      <c r="R8" s="7"/>
      <c r="S8" s="7"/>
      <c r="T8" s="7"/>
      <c r="U8" s="7"/>
      <c r="V8" s="7"/>
      <c r="W8" s="7"/>
      <c r="X8" s="7"/>
      <c r="Y8" s="7"/>
      <c r="Z8" s="7"/>
      <c r="AA8" s="7"/>
      <c r="AB8" s="7"/>
    </row>
    <row r="9" spans="1:28" ht="12" customHeight="1">
      <c r="A9" s="14">
        <v>1972</v>
      </c>
      <c r="B9" s="15">
        <f>SUM('Wheat flour'!B9)</f>
        <v>109.83212972313791</v>
      </c>
      <c r="C9" s="15">
        <f>SUM('Wheat flour'!D9)</f>
        <v>109.83212972313791</v>
      </c>
      <c r="D9" s="15">
        <f>SUM('Wheat flour'!F9)</f>
        <v>96.65227415636137</v>
      </c>
      <c r="E9" s="15">
        <f>SUM('Wheat flour'!H9)</f>
        <v>96.65227415636137</v>
      </c>
      <c r="F9" s="15">
        <f t="shared" si="0"/>
        <v>29.599999999999994</v>
      </c>
      <c r="G9" s="15">
        <f>SUM('Wheat flour'!K9)</f>
        <v>77.3218193250891</v>
      </c>
      <c r="H9" s="15">
        <f>SUM('Wheat flour'!L9)</f>
        <v>3.3894496142504806</v>
      </c>
      <c r="I9" s="15">
        <f>SUM('Wheat flour'!M9)</f>
        <v>96.089201839194</v>
      </c>
      <c r="J9" s="15">
        <f>SUM('Wheat flour'!P9)</f>
        <v>330.1845994759724</v>
      </c>
      <c r="K9" s="17">
        <f>SUM('Wheat flour'!Q9)</f>
        <v>3.962850949269469</v>
      </c>
      <c r="L9" s="7"/>
      <c r="M9" s="7"/>
      <c r="N9" s="7"/>
      <c r="O9" s="7"/>
      <c r="P9" s="7"/>
      <c r="Q9" s="7"/>
      <c r="R9" s="7"/>
      <c r="S9" s="7"/>
      <c r="T9" s="7"/>
      <c r="U9" s="7"/>
      <c r="V9" s="7"/>
      <c r="W9" s="7"/>
      <c r="X9" s="7"/>
      <c r="Y9" s="7"/>
      <c r="Z9" s="7"/>
      <c r="AA9" s="7"/>
      <c r="AB9" s="7"/>
    </row>
    <row r="10" spans="1:28" ht="12" customHeight="1">
      <c r="A10" s="14">
        <v>1973</v>
      </c>
      <c r="B10" s="15">
        <f>SUM('Wheat flour'!B10)</f>
        <v>112.80509958053969</v>
      </c>
      <c r="C10" s="15">
        <f>SUM('Wheat flour'!D10)</f>
        <v>112.80509958053969</v>
      </c>
      <c r="D10" s="15">
        <f>SUM('Wheat flour'!F10)</f>
        <v>99.26848763087493</v>
      </c>
      <c r="E10" s="15">
        <f>SUM('Wheat flour'!H10)</f>
        <v>99.26848763087493</v>
      </c>
      <c r="F10" s="15">
        <f t="shared" si="0"/>
        <v>29.599999999999994</v>
      </c>
      <c r="G10" s="15">
        <f>SUM('Wheat flour'!K10)</f>
        <v>79.41479010469995</v>
      </c>
      <c r="H10" s="15">
        <f>SUM('Wheat flour'!L10)</f>
        <v>3.481196278562189</v>
      </c>
      <c r="I10" s="15">
        <f>SUM('Wheat flour'!M10)</f>
        <v>98.69017389909877</v>
      </c>
      <c r="J10" s="15">
        <f>SUM('Wheat flour'!P10)</f>
        <v>339.2565890235262</v>
      </c>
      <c r="K10" s="17">
        <f>SUM('Wheat flour'!Q10)</f>
        <v>4.067195763152187</v>
      </c>
      <c r="L10" s="7"/>
      <c r="M10" s="7"/>
      <c r="N10" s="7"/>
      <c r="O10" s="7"/>
      <c r="P10" s="7"/>
      <c r="Q10" s="7"/>
      <c r="R10" s="7"/>
      <c r="S10" s="7"/>
      <c r="T10" s="7"/>
      <c r="U10" s="7"/>
      <c r="V10" s="7"/>
      <c r="W10" s="7"/>
      <c r="X10" s="7"/>
      <c r="Y10" s="7"/>
      <c r="Z10" s="7"/>
      <c r="AA10" s="7"/>
      <c r="AB10" s="7"/>
    </row>
    <row r="11" spans="1:28" ht="12" customHeight="1">
      <c r="A11" s="14">
        <v>1974</v>
      </c>
      <c r="B11" s="15">
        <f>SUM('Wheat flour'!B11)</f>
        <v>110.92950845730209</v>
      </c>
      <c r="C11" s="15">
        <f>SUM('Wheat flour'!D11)</f>
        <v>110.92950845730209</v>
      </c>
      <c r="D11" s="15">
        <f>SUM('Wheat flour'!F11)</f>
        <v>97.61796744242584</v>
      </c>
      <c r="E11" s="15">
        <f>SUM('Wheat flour'!H11)</f>
        <v>97.61796744242584</v>
      </c>
      <c r="F11" s="15">
        <f t="shared" si="0"/>
        <v>29.599999999999994</v>
      </c>
      <c r="G11" s="15">
        <f>SUM('Wheat flour'!K11)</f>
        <v>78.09437395394067</v>
      </c>
      <c r="H11" s="15">
        <f>SUM('Wheat flour'!L11)</f>
        <v>3.423315022638495</v>
      </c>
      <c r="I11" s="15">
        <f>SUM('Wheat flour'!M11)</f>
        <v>97.04926923429002</v>
      </c>
      <c r="J11" s="15">
        <f>SUM('Wheat flour'!P11)</f>
        <v>333.3854004527452</v>
      </c>
      <c r="K11" s="17">
        <f>SUM('Wheat flour'!Q11)</f>
        <v>4.00458048108989</v>
      </c>
      <c r="L11" s="7"/>
      <c r="M11" s="7"/>
      <c r="N11" s="7"/>
      <c r="O11" s="7"/>
      <c r="P11" s="7"/>
      <c r="Q11" s="7"/>
      <c r="R11" s="7"/>
      <c r="S11" s="7"/>
      <c r="T11" s="7"/>
      <c r="U11" s="7"/>
      <c r="V11" s="7"/>
      <c r="W11" s="7"/>
      <c r="X11" s="7"/>
      <c r="Y11" s="7"/>
      <c r="Z11" s="7"/>
      <c r="AA11" s="7"/>
      <c r="AB11" s="7"/>
    </row>
    <row r="12" spans="1:28" ht="12" customHeight="1">
      <c r="A12" s="14">
        <v>1975</v>
      </c>
      <c r="B12" s="15">
        <f>SUM('Wheat flour'!B12)</f>
        <v>114.46377227626503</v>
      </c>
      <c r="C12" s="15">
        <f>SUM('Wheat flour'!D12)</f>
        <v>114.46377227626503</v>
      </c>
      <c r="D12" s="15">
        <f>SUM('Wheat flour'!F12)</f>
        <v>100.72811960311323</v>
      </c>
      <c r="E12" s="15">
        <f>SUM('Wheat flour'!H12)</f>
        <v>100.72811960311323</v>
      </c>
      <c r="F12" s="15">
        <f t="shared" si="0"/>
        <v>29.599999999999994</v>
      </c>
      <c r="G12" s="15">
        <f>SUM('Wheat flour'!K12)</f>
        <v>80.58249568249059</v>
      </c>
      <c r="H12" s="15">
        <f>SUM('Wheat flour'!L12)</f>
        <v>3.532383372383149</v>
      </c>
      <c r="I12" s="15">
        <f>SUM('Wheat flour'!M12)</f>
        <v>100.14130241537609</v>
      </c>
      <c r="J12" s="15">
        <f>SUM('Wheat flour'!P12)</f>
        <v>343.94984715478927</v>
      </c>
      <c r="K12" s="17">
        <f>SUM('Wheat flour'!Q12)</f>
        <v>4.1334151969684765</v>
      </c>
      <c r="L12" s="7"/>
      <c r="M12" s="7"/>
      <c r="N12" s="7"/>
      <c r="O12" s="7"/>
      <c r="P12" s="7"/>
      <c r="Q12" s="7"/>
      <c r="R12" s="7"/>
      <c r="S12" s="7"/>
      <c r="T12" s="7"/>
      <c r="U12" s="7"/>
      <c r="V12" s="7"/>
      <c r="W12" s="7"/>
      <c r="X12" s="7"/>
      <c r="Y12" s="7"/>
      <c r="Z12" s="7"/>
      <c r="AA12" s="7"/>
      <c r="AB12" s="7"/>
    </row>
    <row r="13" spans="1:28" ht="12" customHeight="1">
      <c r="A13" s="10">
        <v>1976</v>
      </c>
      <c r="B13" s="11">
        <f>SUM('Wheat flour'!B13)</f>
        <v>119.02322936823086</v>
      </c>
      <c r="C13" s="11">
        <f>SUM('Wheat flour'!D13)</f>
        <v>119.02322936823086</v>
      </c>
      <c r="D13" s="11">
        <f>SUM('Wheat flour'!F13)</f>
        <v>104.74044184404316</v>
      </c>
      <c r="E13" s="11">
        <f>SUM('Wheat flour'!H13)</f>
        <v>104.74044184404316</v>
      </c>
      <c r="F13" s="11">
        <f t="shared" si="0"/>
        <v>29.599999999999994</v>
      </c>
      <c r="G13" s="11">
        <f>SUM('Wheat flour'!K13)</f>
        <v>83.79235347523453</v>
      </c>
      <c r="H13" s="11">
        <f>SUM('Wheat flour'!L13)</f>
        <v>3.673089467407541</v>
      </c>
      <c r="I13" s="11">
        <f>SUM('Wheat flour'!M13)</f>
        <v>104.1302498562701</v>
      </c>
      <c r="J13" s="11">
        <f>SUM('Wheat flour'!P13)</f>
        <v>357.6581802009824</v>
      </c>
      <c r="K13" s="13">
        <f>SUM('Wheat flour'!Q13)</f>
        <v>4.297894616647639</v>
      </c>
      <c r="L13" s="7"/>
      <c r="M13" s="7"/>
      <c r="N13" s="7"/>
      <c r="O13" s="7"/>
      <c r="P13" s="7"/>
      <c r="Q13" s="7"/>
      <c r="R13" s="7"/>
      <c r="S13" s="7"/>
      <c r="T13" s="7"/>
      <c r="U13" s="7"/>
      <c r="V13" s="7"/>
      <c r="W13" s="7"/>
      <c r="X13" s="7"/>
      <c r="Y13" s="7"/>
      <c r="Z13" s="7"/>
      <c r="AA13" s="7"/>
      <c r="AB13" s="7"/>
    </row>
    <row r="14" spans="1:28" ht="12" customHeight="1">
      <c r="A14" s="10">
        <v>1977</v>
      </c>
      <c r="B14" s="11">
        <f>SUM('Wheat flour'!B14)</f>
        <v>115.43835597782913</v>
      </c>
      <c r="C14" s="11">
        <f>SUM('Wheat flour'!D14)</f>
        <v>115.43835597782913</v>
      </c>
      <c r="D14" s="11">
        <f>SUM('Wheat flour'!F14)</f>
        <v>101.58575326048964</v>
      </c>
      <c r="E14" s="11">
        <f>SUM('Wheat flour'!H14)</f>
        <v>101.58575326048964</v>
      </c>
      <c r="F14" s="11">
        <f t="shared" si="0"/>
        <v>29.599999999999994</v>
      </c>
      <c r="G14" s="11">
        <f>SUM('Wheat flour'!K14)</f>
        <v>81.26860260839172</v>
      </c>
      <c r="H14" s="11">
        <f>SUM('Wheat flour'!L14)</f>
        <v>3.5624592924226506</v>
      </c>
      <c r="I14" s="11">
        <f>SUM('Wheat flour'!M14)</f>
        <v>100.99393971053593</v>
      </c>
      <c r="J14" s="11">
        <f>SUM('Wheat flour'!P14)</f>
        <v>347.04835958946444</v>
      </c>
      <c r="K14" s="13">
        <f>SUM('Wheat flour'!Q14)</f>
        <v>4.164912728986822</v>
      </c>
      <c r="L14" s="7"/>
      <c r="M14" s="7"/>
      <c r="N14" s="7"/>
      <c r="O14" s="7"/>
      <c r="P14" s="7"/>
      <c r="Q14" s="7"/>
      <c r="R14" s="7"/>
      <c r="S14" s="7"/>
      <c r="T14" s="7"/>
      <c r="U14" s="7"/>
      <c r="V14" s="7"/>
      <c r="W14" s="7"/>
      <c r="X14" s="7"/>
      <c r="Y14" s="7"/>
      <c r="Z14" s="7"/>
      <c r="AA14" s="7"/>
      <c r="AB14" s="7"/>
    </row>
    <row r="15" spans="1:28" ht="12" customHeight="1">
      <c r="A15" s="10">
        <v>1978</v>
      </c>
      <c r="B15" s="11">
        <f>SUM('Wheat flour'!B15)</f>
        <v>115.21859236667281</v>
      </c>
      <c r="C15" s="11">
        <f>SUM('Wheat flour'!D15)</f>
        <v>115.21859236667281</v>
      </c>
      <c r="D15" s="11">
        <f>SUM('Wheat flour'!F15)</f>
        <v>101.39236128267207</v>
      </c>
      <c r="E15" s="11">
        <f>SUM('Wheat flour'!H15)</f>
        <v>101.39236128267207</v>
      </c>
      <c r="F15" s="11">
        <f t="shared" si="0"/>
        <v>29.60000000000001</v>
      </c>
      <c r="G15" s="11">
        <f>SUM('Wheat flour'!K15)</f>
        <v>81.11388902613766</v>
      </c>
      <c r="H15" s="11">
        <f>SUM('Wheat flour'!L15)</f>
        <v>3.555677327173157</v>
      </c>
      <c r="I15" s="11">
        <f>SUM('Wheat flour'!M15)</f>
        <v>100.80167438669541</v>
      </c>
      <c r="J15" s="11">
        <f>SUM('Wheat flour'!P15)</f>
        <v>346.1796416268618</v>
      </c>
      <c r="K15" s="13">
        <f>SUM('Wheat flour'!Q15)</f>
        <v>4.161506270337255</v>
      </c>
      <c r="L15" s="7"/>
      <c r="M15" s="7"/>
      <c r="N15" s="7"/>
      <c r="O15" s="7"/>
      <c r="P15" s="7"/>
      <c r="Q15" s="7"/>
      <c r="R15" s="7"/>
      <c r="S15" s="7"/>
      <c r="T15" s="7"/>
      <c r="U15" s="7"/>
      <c r="V15" s="7"/>
      <c r="W15" s="7"/>
      <c r="X15" s="7"/>
      <c r="Y15" s="7"/>
      <c r="Z15" s="7"/>
      <c r="AA15" s="7"/>
      <c r="AB15" s="7"/>
    </row>
    <row r="16" spans="1:28" ht="12" customHeight="1">
      <c r="A16" s="10">
        <v>1979</v>
      </c>
      <c r="B16" s="11">
        <f>SUM('Wheat flour'!B16)</f>
        <v>116.32786331772589</v>
      </c>
      <c r="C16" s="11">
        <f>SUM('Wheat flour'!D16)</f>
        <v>116.32786331772589</v>
      </c>
      <c r="D16" s="11">
        <f>SUM('Wheat flour'!F16)</f>
        <v>102.3685197195988</v>
      </c>
      <c r="E16" s="11">
        <f>SUM('Wheat flour'!H16)</f>
        <v>102.3685197195988</v>
      </c>
      <c r="F16" s="11">
        <f t="shared" si="0"/>
        <v>29.599999999999994</v>
      </c>
      <c r="G16" s="11">
        <f>SUM('Wheat flour'!K16)</f>
        <v>81.89481577567904</v>
      </c>
      <c r="H16" s="11">
        <f>SUM('Wheat flour'!L16)</f>
        <v>3.589909732632506</v>
      </c>
      <c r="I16" s="11">
        <f>SUM('Wheat flour'!M16)</f>
        <v>101.77214596526521</v>
      </c>
      <c r="J16" s="11">
        <f>SUM('Wheat flour'!P16)</f>
        <v>349.6542780999193</v>
      </c>
      <c r="K16" s="13">
        <f>SUM('Wheat flour'!Q16)</f>
        <v>4.198489138728156</v>
      </c>
      <c r="L16" s="7"/>
      <c r="M16" s="7"/>
      <c r="N16" s="7"/>
      <c r="O16" s="7"/>
      <c r="P16" s="7"/>
      <c r="Q16" s="7"/>
      <c r="R16" s="7"/>
      <c r="S16" s="7"/>
      <c r="T16" s="7"/>
      <c r="U16" s="7"/>
      <c r="V16" s="7"/>
      <c r="W16" s="7"/>
      <c r="X16" s="7"/>
      <c r="Y16" s="7"/>
      <c r="Z16" s="7"/>
      <c r="AA16" s="7"/>
      <c r="AB16" s="7"/>
    </row>
    <row r="17" spans="1:28" ht="12" customHeight="1">
      <c r="A17" s="10">
        <v>1980</v>
      </c>
      <c r="B17" s="11">
        <f>SUM('Wheat flour'!B17)</f>
        <v>116.86280881410116</v>
      </c>
      <c r="C17" s="11">
        <f>SUM('Wheat flour'!D17)</f>
        <v>116.86280881410116</v>
      </c>
      <c r="D17" s="11">
        <f>SUM('Wheat flour'!F17)</f>
        <v>102.83927175640903</v>
      </c>
      <c r="E17" s="11">
        <f>SUM('Wheat flour'!H17)</f>
        <v>102.83927175640903</v>
      </c>
      <c r="F17" s="11">
        <f t="shared" si="0"/>
        <v>29.599999999999994</v>
      </c>
      <c r="G17" s="11">
        <f>SUM('Wheat flour'!K17)</f>
        <v>82.27141740512722</v>
      </c>
      <c r="H17" s="11">
        <f>SUM('Wheat flour'!L17)</f>
        <v>3.6064182972110563</v>
      </c>
      <c r="I17" s="11">
        <f>SUM('Wheat flour'!M17)</f>
        <v>102.24015551678484</v>
      </c>
      <c r="J17" s="11">
        <f>SUM('Wheat flour'!P17)</f>
        <v>351.06797572473226</v>
      </c>
      <c r="K17" s="13">
        <f>SUM('Wheat flour'!Q17)</f>
        <v>4.222018558654788</v>
      </c>
      <c r="L17" s="7"/>
      <c r="M17" s="7"/>
      <c r="N17" s="7"/>
      <c r="O17" s="7"/>
      <c r="P17" s="7"/>
      <c r="Q17" s="7"/>
      <c r="R17" s="7"/>
      <c r="S17" s="7"/>
      <c r="T17" s="7"/>
      <c r="U17" s="7"/>
      <c r="V17" s="7"/>
      <c r="W17" s="7"/>
      <c r="X17" s="7"/>
      <c r="Y17" s="7"/>
      <c r="Z17" s="7"/>
      <c r="AA17" s="7"/>
      <c r="AB17" s="7"/>
    </row>
    <row r="18" spans="1:28" ht="12" customHeight="1">
      <c r="A18" s="14">
        <v>1981</v>
      </c>
      <c r="B18" s="15">
        <f>SUM('Wheat flour'!B18)</f>
        <v>115.83205801537338</v>
      </c>
      <c r="C18" s="15">
        <f>SUM('Wheat flour'!D18)</f>
        <v>115.83205801537338</v>
      </c>
      <c r="D18" s="15">
        <f>SUM('Wheat flour'!F18)</f>
        <v>101.93221105352858</v>
      </c>
      <c r="E18" s="15">
        <f>SUM('Wheat flour'!H18)</f>
        <v>101.93221105352858</v>
      </c>
      <c r="F18" s="15">
        <f t="shared" si="0"/>
        <v>29.599999999999994</v>
      </c>
      <c r="G18" s="15">
        <f>SUM('Wheat flour'!K18)</f>
        <v>81.54576884282287</v>
      </c>
      <c r="H18" s="15">
        <f>SUM('Wheat flour'!L18)</f>
        <v>3.5746090451648382</v>
      </c>
      <c r="I18" s="15">
        <f>SUM('Wheat flour'!M18)</f>
        <v>101.33837912590057</v>
      </c>
      <c r="J18" s="15">
        <f>SUM('Wheat flour'!P18)</f>
        <v>347.85452423953546</v>
      </c>
      <c r="K18" s="17">
        <f>SUM('Wheat flour'!Q18)</f>
        <v>4.187322415186977</v>
      </c>
      <c r="L18" s="7"/>
      <c r="M18" s="7"/>
      <c r="N18" s="7"/>
      <c r="O18" s="7"/>
      <c r="P18" s="7"/>
      <c r="Q18" s="7"/>
      <c r="R18" s="7"/>
      <c r="S18" s="7"/>
      <c r="T18" s="7"/>
      <c r="U18" s="7"/>
      <c r="V18" s="7"/>
      <c r="W18" s="7"/>
      <c r="X18" s="7"/>
      <c r="Y18" s="7"/>
      <c r="Z18" s="7"/>
      <c r="AA18" s="7"/>
      <c r="AB18" s="7"/>
    </row>
    <row r="19" spans="1:28" ht="12" customHeight="1">
      <c r="A19" s="14">
        <v>1982</v>
      </c>
      <c r="B19" s="15">
        <f>SUM('Wheat flour'!B19)</f>
        <v>116.83977986202619</v>
      </c>
      <c r="C19" s="15">
        <f>SUM('Wheat flour'!D19)</f>
        <v>116.83977986202619</v>
      </c>
      <c r="D19" s="15">
        <f>SUM('Wheat flour'!F19)</f>
        <v>102.81900627858305</v>
      </c>
      <c r="E19" s="15">
        <f>SUM('Wheat flour'!H19)</f>
        <v>102.81900627858305</v>
      </c>
      <c r="F19" s="15">
        <f t="shared" si="0"/>
        <v>29.60000000000001</v>
      </c>
      <c r="G19" s="15">
        <f>SUM('Wheat flour'!K19)</f>
        <v>82.25520502286643</v>
      </c>
      <c r="H19" s="15">
        <f>SUM('Wheat flour'!L19)</f>
        <v>3.6057076174407205</v>
      </c>
      <c r="I19" s="15">
        <f>SUM('Wheat flour'!M19)</f>
        <v>102.2200081006357</v>
      </c>
      <c r="J19" s="15">
        <f>SUM('Wheat flour'!P19)</f>
        <v>350.86675656988047</v>
      </c>
      <c r="K19" s="17">
        <f>SUM('Wheat flour'!Q19)</f>
        <v>4.224056955800941</v>
      </c>
      <c r="L19" s="7"/>
      <c r="M19" s="7"/>
      <c r="N19" s="7"/>
      <c r="O19" s="7"/>
      <c r="P19" s="7"/>
      <c r="Q19" s="7"/>
      <c r="R19" s="7"/>
      <c r="S19" s="7"/>
      <c r="T19" s="7"/>
      <c r="U19" s="7"/>
      <c r="V19" s="7"/>
      <c r="W19" s="7"/>
      <c r="X19" s="7"/>
      <c r="Y19" s="7"/>
      <c r="Z19" s="7"/>
      <c r="AA19" s="7"/>
      <c r="AB19" s="7"/>
    </row>
    <row r="20" spans="1:28" ht="12" customHeight="1">
      <c r="A20" s="14">
        <v>1983</v>
      </c>
      <c r="B20" s="15">
        <f>SUM('Wheat flour'!B20)</f>
        <v>117.65820435021956</v>
      </c>
      <c r="C20" s="15">
        <f>SUM('Wheat flour'!D20)</f>
        <v>117.65820435021956</v>
      </c>
      <c r="D20" s="15">
        <f>SUM('Wheat flour'!F20)</f>
        <v>103.53921982819321</v>
      </c>
      <c r="E20" s="15">
        <f>SUM('Wheat flour'!H20)</f>
        <v>103.53921982819321</v>
      </c>
      <c r="F20" s="15">
        <f t="shared" si="0"/>
        <v>29.60000000000001</v>
      </c>
      <c r="G20" s="15">
        <f>SUM('Wheat flour'!K20)</f>
        <v>82.83137586255457</v>
      </c>
      <c r="H20" s="15">
        <f>SUM('Wheat flour'!L20)</f>
        <v>3.630964421372255</v>
      </c>
      <c r="I20" s="15">
        <f>SUM('Wheat flour'!M20)</f>
        <v>102.93602586369275</v>
      </c>
      <c r="J20" s="15">
        <f>SUM('Wheat flour'!P20)</f>
        <v>353.392579883464</v>
      </c>
      <c r="K20" s="17">
        <f>SUM('Wheat flour'!Q20)</f>
        <v>4.25216430557023</v>
      </c>
      <c r="L20" s="7"/>
      <c r="M20" s="7"/>
      <c r="N20" s="7"/>
      <c r="O20" s="7"/>
      <c r="P20" s="7"/>
      <c r="Q20" s="7"/>
      <c r="R20" s="7"/>
      <c r="S20" s="7"/>
      <c r="T20" s="7"/>
      <c r="U20" s="7"/>
      <c r="V20" s="7"/>
      <c r="W20" s="7"/>
      <c r="X20" s="7"/>
      <c r="Y20" s="7"/>
      <c r="Z20" s="7"/>
      <c r="AA20" s="7"/>
      <c r="AB20" s="7"/>
    </row>
    <row r="21" spans="1:28" ht="12" customHeight="1">
      <c r="A21" s="14">
        <v>1984</v>
      </c>
      <c r="B21" s="15">
        <f>SUM('Wheat flour'!B21)</f>
        <v>119.08909510346</v>
      </c>
      <c r="C21" s="15">
        <f>SUM('Wheat flour'!D21)</f>
        <v>119.08909510346</v>
      </c>
      <c r="D21" s="15">
        <f>SUM('Wheat flour'!F21)</f>
        <v>104.79840369104481</v>
      </c>
      <c r="E21" s="15">
        <f>SUM('Wheat flour'!H21)</f>
        <v>104.79840369104481</v>
      </c>
      <c r="F21" s="15">
        <f t="shared" si="0"/>
        <v>29.599999999999994</v>
      </c>
      <c r="G21" s="15">
        <f>SUM('Wheat flour'!K21)</f>
        <v>83.83872295283585</v>
      </c>
      <c r="H21" s="15">
        <f>SUM('Wheat flour'!L21)</f>
        <v>3.675122102042119</v>
      </c>
      <c r="I21" s="15">
        <f>SUM('Wheat flour'!M21)</f>
        <v>104.18787403184307</v>
      </c>
      <c r="J21" s="15">
        <f>SUM('Wheat flour'!P21)</f>
        <v>357.8550628008567</v>
      </c>
      <c r="K21" s="17">
        <f>SUM('Wheat flour'!Q21)</f>
        <v>4.300295623963179</v>
      </c>
      <c r="L21" s="7"/>
      <c r="M21" s="7"/>
      <c r="N21" s="7"/>
      <c r="O21" s="7"/>
      <c r="P21" s="7"/>
      <c r="Q21" s="7"/>
      <c r="R21" s="7"/>
      <c r="S21" s="7"/>
      <c r="T21" s="7"/>
      <c r="U21" s="7"/>
      <c r="V21" s="7"/>
      <c r="W21" s="7"/>
      <c r="X21" s="7"/>
      <c r="Y21" s="7"/>
      <c r="Z21" s="7"/>
      <c r="AA21" s="7"/>
      <c r="AB21" s="7"/>
    </row>
    <row r="22" spans="1:28" ht="12" customHeight="1">
      <c r="A22" s="14">
        <v>1985</v>
      </c>
      <c r="B22" s="15">
        <f>SUM('Wheat flour'!B22)</f>
        <v>124.58618638963733</v>
      </c>
      <c r="C22" s="15">
        <f>SUM('Wheat flour'!D22)</f>
        <v>124.58618638963733</v>
      </c>
      <c r="D22" s="15">
        <f>SUM('Wheat flour'!F22)</f>
        <v>109.63584402288086</v>
      </c>
      <c r="E22" s="15">
        <f>SUM('Wheat flour'!H22)</f>
        <v>109.63584402288086</v>
      </c>
      <c r="F22" s="15">
        <f t="shared" si="0"/>
        <v>29.599999999999994</v>
      </c>
      <c r="G22" s="15">
        <f>SUM('Wheat flour'!K22)</f>
        <v>87.70867521830469</v>
      </c>
      <c r="H22" s="15">
        <f>SUM('Wheat flour'!L22)</f>
        <v>3.8447638451859594</v>
      </c>
      <c r="I22" s="15">
        <f>SUM('Wheat flour'!M22)</f>
        <v>108.99713262909935</v>
      </c>
      <c r="J22" s="15">
        <f>SUM('Wheat flour'!P22)</f>
        <v>374.55146064083345</v>
      </c>
      <c r="K22" s="17">
        <f>SUM('Wheat flour'!Q22)</f>
        <v>4.494925653210791</v>
      </c>
      <c r="L22" s="7"/>
      <c r="M22" s="7"/>
      <c r="N22" s="7"/>
      <c r="O22" s="7"/>
      <c r="P22" s="7"/>
      <c r="Q22" s="7"/>
      <c r="R22" s="7"/>
      <c r="S22" s="7"/>
      <c r="T22" s="7"/>
      <c r="U22" s="7"/>
      <c r="V22" s="7"/>
      <c r="W22" s="7"/>
      <c r="X22" s="7"/>
      <c r="Y22" s="7"/>
      <c r="Z22" s="7"/>
      <c r="AA22" s="7"/>
      <c r="AB22" s="7"/>
    </row>
    <row r="23" spans="1:28" ht="12" customHeight="1">
      <c r="A23" s="10">
        <v>1986</v>
      </c>
      <c r="B23" s="11">
        <f>SUM('Wheat flour'!B23)</f>
        <v>125.59397923079537</v>
      </c>
      <c r="C23" s="11">
        <f>SUM('Wheat flour'!D23)</f>
        <v>125.59397923079537</v>
      </c>
      <c r="D23" s="11">
        <f>SUM('Wheat flour'!F23)</f>
        <v>110.52270172309991</v>
      </c>
      <c r="E23" s="11">
        <f>SUM('Wheat flour'!H23)</f>
        <v>110.52270172309991</v>
      </c>
      <c r="F23" s="11">
        <f t="shared" si="0"/>
        <v>29.60000000000001</v>
      </c>
      <c r="G23" s="11">
        <f>SUM('Wheat flour'!K23)</f>
        <v>88.41816137847994</v>
      </c>
      <c r="H23" s="11">
        <f>SUM('Wheat flour'!L23)</f>
        <v>3.875864608371723</v>
      </c>
      <c r="I23" s="11">
        <f>SUM('Wheat flour'!M23)</f>
        <v>109.87882371503417</v>
      </c>
      <c r="J23" s="11">
        <f>SUM('Wheat flour'!P23)</f>
        <v>377.77571662392506</v>
      </c>
      <c r="K23" s="13">
        <f>SUM('Wheat flour'!Q23)</f>
        <v>4.527058185280954</v>
      </c>
      <c r="L23" s="7"/>
      <c r="M23" s="7"/>
      <c r="N23" s="7"/>
      <c r="O23" s="7"/>
      <c r="P23" s="7"/>
      <c r="Q23" s="7"/>
      <c r="R23" s="7"/>
      <c r="S23" s="7"/>
      <c r="T23" s="7"/>
      <c r="U23" s="7"/>
      <c r="V23" s="7"/>
      <c r="W23" s="7"/>
      <c r="X23" s="7"/>
      <c r="Y23" s="7"/>
      <c r="Z23" s="7"/>
      <c r="AA23" s="7"/>
      <c r="AB23" s="7"/>
    </row>
    <row r="24" spans="1:28" ht="12" customHeight="1">
      <c r="A24" s="10">
        <v>1987</v>
      </c>
      <c r="B24" s="11">
        <f>SUM('Wheat flour'!B24)</f>
        <v>129.79742999458844</v>
      </c>
      <c r="C24" s="11">
        <f>SUM('Wheat flour'!D24)</f>
        <v>129.79742999458844</v>
      </c>
      <c r="D24" s="11">
        <f>SUM('Wheat flour'!F24)</f>
        <v>114.22173839523784</v>
      </c>
      <c r="E24" s="11">
        <f>SUM('Wheat flour'!H24)</f>
        <v>114.22173839523784</v>
      </c>
      <c r="F24" s="11">
        <f t="shared" si="0"/>
        <v>29.60000000000001</v>
      </c>
      <c r="G24" s="11">
        <f>SUM('Wheat flour'!K24)</f>
        <v>91.37739071619026</v>
      </c>
      <c r="H24" s="11">
        <f>SUM('Wheat flour'!L24)</f>
        <v>4.005584250572724</v>
      </c>
      <c r="I24" s="11">
        <f>SUM('Wheat flour'!M24)</f>
        <v>113.55631071161143</v>
      </c>
      <c r="J24" s="11">
        <f>SUM('Wheat flour'!P24)</f>
        <v>390.7905631711276</v>
      </c>
      <c r="K24" s="13">
        <f>SUM('Wheat flour'!Q24)</f>
        <v>4.6705020425536246</v>
      </c>
      <c r="L24" s="7"/>
      <c r="M24" s="7"/>
      <c r="N24" s="7"/>
      <c r="O24" s="7"/>
      <c r="P24" s="7"/>
      <c r="Q24" s="7"/>
      <c r="R24" s="7"/>
      <c r="S24" s="7"/>
      <c r="T24" s="7"/>
      <c r="U24" s="7"/>
      <c r="V24" s="7"/>
      <c r="W24" s="7"/>
      <c r="X24" s="7"/>
      <c r="Y24" s="7"/>
      <c r="Z24" s="7"/>
      <c r="AA24" s="7"/>
      <c r="AB24" s="7"/>
    </row>
    <row r="25" spans="1:28" ht="12" customHeight="1">
      <c r="A25" s="10">
        <v>1988</v>
      </c>
      <c r="B25" s="11">
        <f>SUM('Wheat flour'!B25)</f>
        <v>131.6402917515727</v>
      </c>
      <c r="C25" s="11">
        <f>SUM('Wheat flour'!D25)</f>
        <v>131.6402917515727</v>
      </c>
      <c r="D25" s="11">
        <f>SUM('Wheat flour'!F25)</f>
        <v>115.84345674138399</v>
      </c>
      <c r="E25" s="11">
        <f>SUM('Wheat flour'!H25)</f>
        <v>115.84345674138399</v>
      </c>
      <c r="F25" s="11">
        <f t="shared" si="0"/>
        <v>29.60000000000001</v>
      </c>
      <c r="G25" s="11">
        <f>SUM('Wheat flour'!K25)</f>
        <v>92.67476539310718</v>
      </c>
      <c r="H25" s="11">
        <f>SUM('Wheat flour'!L25)</f>
        <v>4.06245546928689</v>
      </c>
      <c r="I25" s="11">
        <f>SUM('Wheat flour'!M25)</f>
        <v>115.16858132654869</v>
      </c>
      <c r="J25" s="11">
        <f>SUM('Wheat flour'!P25)</f>
        <v>395.9284844197383</v>
      </c>
      <c r="K25" s="13">
        <f>SUM('Wheat flour'!Q25)</f>
        <v>4.745738028735972</v>
      </c>
      <c r="L25" s="7"/>
      <c r="M25" s="7"/>
      <c r="N25" s="7"/>
      <c r="O25" s="7"/>
      <c r="P25" s="7"/>
      <c r="Q25" s="7"/>
      <c r="R25" s="7"/>
      <c r="S25" s="7"/>
      <c r="T25" s="7"/>
      <c r="U25" s="7"/>
      <c r="V25" s="7"/>
      <c r="W25" s="7"/>
      <c r="X25" s="7"/>
      <c r="Y25" s="7"/>
      <c r="Z25" s="7"/>
      <c r="AA25" s="7"/>
      <c r="AB25" s="7"/>
    </row>
    <row r="26" spans="1:28" ht="12" customHeight="1">
      <c r="A26" s="10">
        <v>1989</v>
      </c>
      <c r="B26" s="11">
        <f>SUM('Wheat flour'!B26)</f>
        <v>129.1218514385627</v>
      </c>
      <c r="C26" s="11">
        <f>SUM('Wheat flour'!D26)</f>
        <v>129.1218514385627</v>
      </c>
      <c r="D26" s="11">
        <f>SUM('Wheat flour'!F26)</f>
        <v>113.62722926593517</v>
      </c>
      <c r="E26" s="11">
        <f>SUM('Wheat flour'!H26)</f>
        <v>113.62722926593517</v>
      </c>
      <c r="F26" s="11">
        <f t="shared" si="0"/>
        <v>29.599999999999994</v>
      </c>
      <c r="G26" s="11">
        <f>SUM('Wheat flour'!K26)</f>
        <v>90.90178341274814</v>
      </c>
      <c r="H26" s="11">
        <f>SUM('Wheat flour'!L26)</f>
        <v>3.9847357112437543</v>
      </c>
      <c r="I26" s="11">
        <f>SUM('Wheat flour'!M26)</f>
        <v>112.9652650459048</v>
      </c>
      <c r="J26" s="11">
        <f>SUM('Wheat flour'!P26)</f>
        <v>388.42696355747347</v>
      </c>
      <c r="K26" s="13">
        <f>SUM('Wheat flour'!Q26)</f>
        <v>4.653357609145337</v>
      </c>
      <c r="L26" s="7"/>
      <c r="M26" s="7"/>
      <c r="N26" s="7"/>
      <c r="O26" s="7"/>
      <c r="P26" s="7"/>
      <c r="Q26" s="7"/>
      <c r="R26" s="7"/>
      <c r="S26" s="7"/>
      <c r="T26" s="7"/>
      <c r="U26" s="7"/>
      <c r="V26" s="7"/>
      <c r="W26" s="7"/>
      <c r="X26" s="7"/>
      <c r="Y26" s="7"/>
      <c r="Z26" s="7"/>
      <c r="AA26" s="7"/>
      <c r="AB26" s="7"/>
    </row>
    <row r="27" spans="1:28" ht="12" customHeight="1">
      <c r="A27" s="10">
        <v>1990</v>
      </c>
      <c r="B27" s="11">
        <f>SUM('Wheat flour'!B27)</f>
        <v>135.56713487789403</v>
      </c>
      <c r="C27" s="11">
        <f>SUM('Wheat flour'!D27)</f>
        <v>135.56713487789403</v>
      </c>
      <c r="D27" s="11">
        <f>SUM('Wheat flour'!F27)</f>
        <v>119.29907869254674</v>
      </c>
      <c r="E27" s="11">
        <f>SUM('Wheat flour'!H27)</f>
        <v>119.29907869254674</v>
      </c>
      <c r="F27" s="11">
        <f t="shared" si="0"/>
        <v>29.599999999999994</v>
      </c>
      <c r="G27" s="11">
        <f>SUM('Wheat flour'!K27)</f>
        <v>95.4392629540374</v>
      </c>
      <c r="H27" s="11">
        <f>SUM('Wheat flour'!L27)</f>
        <v>4.183638924012599</v>
      </c>
      <c r="I27" s="11">
        <f>SUM('Wheat flour'!M27)</f>
        <v>118.60407167629516</v>
      </c>
      <c r="J27" s="11">
        <f>SUM('Wheat flour'!P27)</f>
        <v>408.242608468767</v>
      </c>
      <c r="K27" s="13">
        <f>SUM('Wheat flour'!Q27)</f>
        <v>4.876357401553778</v>
      </c>
      <c r="L27" s="7"/>
      <c r="M27" s="7"/>
      <c r="N27" s="7"/>
      <c r="O27" s="7"/>
      <c r="P27" s="7"/>
      <c r="Q27" s="7"/>
      <c r="R27" s="7"/>
      <c r="S27" s="7"/>
      <c r="T27" s="7"/>
      <c r="U27" s="7"/>
      <c r="V27" s="7"/>
      <c r="W27" s="7"/>
      <c r="X27" s="7"/>
      <c r="Y27" s="7"/>
      <c r="Z27" s="7"/>
      <c r="AA27" s="7"/>
      <c r="AB27" s="7"/>
    </row>
    <row r="28" spans="1:28" ht="12" customHeight="1">
      <c r="A28" s="14">
        <v>1991</v>
      </c>
      <c r="B28" s="15">
        <f>SUM('Wheat flour'!B28)</f>
        <v>135.68999376298288</v>
      </c>
      <c r="C28" s="15">
        <f>SUM('Wheat flour'!D28)</f>
        <v>135.68999376298288</v>
      </c>
      <c r="D28" s="15">
        <f>SUM('Wheat flour'!F28)</f>
        <v>119.40719451142493</v>
      </c>
      <c r="E28" s="15">
        <f>SUM('Wheat flour'!H28)</f>
        <v>119.40719451142493</v>
      </c>
      <c r="F28" s="15">
        <f t="shared" si="0"/>
        <v>29.599999999999994</v>
      </c>
      <c r="G28" s="15">
        <f>SUM('Wheat flour'!K28)</f>
        <v>95.52575560913996</v>
      </c>
      <c r="H28" s="15">
        <f>SUM('Wheat flour'!L28)</f>
        <v>4.187430382866409</v>
      </c>
      <c r="I28" s="15">
        <f>SUM('Wheat flour'!M28)</f>
        <v>118.71155763907126</v>
      </c>
      <c r="J28" s="15">
        <f>SUM('Wheat flour'!P28)</f>
        <v>408.50960600555425</v>
      </c>
      <c r="K28" s="17">
        <f>SUM('Wheat flour'!Q28)</f>
        <v>4.883015247887519</v>
      </c>
      <c r="L28" s="7"/>
      <c r="M28" s="7"/>
      <c r="N28" s="7"/>
      <c r="O28" s="7"/>
      <c r="P28" s="7"/>
      <c r="Q28" s="7"/>
      <c r="R28" s="7"/>
      <c r="S28" s="7"/>
      <c r="T28" s="7"/>
      <c r="U28" s="7"/>
      <c r="V28" s="7"/>
      <c r="W28" s="7"/>
      <c r="X28" s="7"/>
      <c r="Y28" s="7"/>
      <c r="Z28" s="7"/>
      <c r="AA28" s="7"/>
      <c r="AB28" s="7"/>
    </row>
    <row r="29" spans="1:28" ht="12" customHeight="1">
      <c r="A29" s="14">
        <v>1992</v>
      </c>
      <c r="B29" s="15">
        <f>SUM('Wheat flour'!B29)</f>
        <v>138.04932948518652</v>
      </c>
      <c r="C29" s="15">
        <f>SUM('Wheat flour'!D29)</f>
        <v>138.04932948518652</v>
      </c>
      <c r="D29" s="15">
        <f>SUM('Wheat flour'!F29)</f>
        <v>121.48340994696413</v>
      </c>
      <c r="E29" s="15">
        <f>SUM('Wheat flour'!H29)</f>
        <v>121.48340994696413</v>
      </c>
      <c r="F29" s="15">
        <f t="shared" si="0"/>
        <v>29.60000000000001</v>
      </c>
      <c r="G29" s="15">
        <f>SUM('Wheat flour'!K29)</f>
        <v>97.1867279575713</v>
      </c>
      <c r="H29" s="15">
        <f>SUM('Wheat flour'!L29)</f>
        <v>4.260240129646961</v>
      </c>
      <c r="I29" s="15">
        <f>SUM('Wheat flour'!M29)</f>
        <v>120.77567755542653</v>
      </c>
      <c r="J29" s="15">
        <f>SUM('Wheat flour'!P29)</f>
        <v>416.1800053389581</v>
      </c>
      <c r="K29" s="17">
        <f>SUM('Wheat flour'!Q29)</f>
        <v>4.955585687463406</v>
      </c>
      <c r="L29" s="7"/>
      <c r="M29" s="7"/>
      <c r="N29" s="7"/>
      <c r="O29" s="7"/>
      <c r="P29" s="7"/>
      <c r="Q29" s="7"/>
      <c r="R29" s="7"/>
      <c r="S29" s="7"/>
      <c r="T29" s="7"/>
      <c r="U29" s="7"/>
      <c r="V29" s="7"/>
      <c r="W29" s="7"/>
      <c r="X29" s="7"/>
      <c r="Y29" s="7"/>
      <c r="Z29" s="7"/>
      <c r="AA29" s="7"/>
      <c r="AB29" s="7"/>
    </row>
    <row r="30" spans="1:28" ht="12" customHeight="1">
      <c r="A30" s="14">
        <v>1993</v>
      </c>
      <c r="B30" s="15">
        <f>SUM('Wheat flour'!B30)</f>
        <v>142.14637975160542</v>
      </c>
      <c r="C30" s="15">
        <f>SUM('Wheat flour'!D30)</f>
        <v>142.14637975160542</v>
      </c>
      <c r="D30" s="15">
        <f>SUM('Wheat flour'!F30)</f>
        <v>125.08881418141277</v>
      </c>
      <c r="E30" s="15">
        <f>SUM('Wheat flour'!H30)</f>
        <v>125.08881418141277</v>
      </c>
      <c r="F30" s="15">
        <f t="shared" si="0"/>
        <v>29.60000000000001</v>
      </c>
      <c r="G30" s="15">
        <f>SUM('Wheat flour'!K30)</f>
        <v>100.07105134513021</v>
      </c>
      <c r="H30" s="15">
        <f>SUM('Wheat flour'!L30)</f>
        <v>4.386676223348174</v>
      </c>
      <c r="I30" s="15">
        <f>SUM('Wheat flour'!M30)</f>
        <v>124.36007759380905</v>
      </c>
      <c r="J30" s="15">
        <f>SUM('Wheat flour'!P30)</f>
        <v>428.48959624361817</v>
      </c>
      <c r="K30" s="17">
        <f>SUM('Wheat flour'!Q30)</f>
        <v>5.103568498333988</v>
      </c>
      <c r="L30" s="7"/>
      <c r="M30" s="7"/>
      <c r="N30" s="7"/>
      <c r="O30" s="7"/>
      <c r="P30" s="7"/>
      <c r="Q30" s="7"/>
      <c r="R30" s="7"/>
      <c r="S30" s="7"/>
      <c r="T30" s="7"/>
      <c r="U30" s="7"/>
      <c r="V30" s="7"/>
      <c r="W30" s="7"/>
      <c r="X30" s="7"/>
      <c r="Y30" s="7"/>
      <c r="Z30" s="7"/>
      <c r="AA30" s="7"/>
      <c r="AB30" s="7"/>
    </row>
    <row r="31" spans="1:28" ht="12" customHeight="1">
      <c r="A31" s="14">
        <v>1994</v>
      </c>
      <c r="B31" s="15">
        <f>SUM('Wheat flour'!B31)</f>
        <v>142.94416951495563</v>
      </c>
      <c r="C31" s="15">
        <f>SUM('Wheat flour'!D31)</f>
        <v>142.94416951495563</v>
      </c>
      <c r="D31" s="15">
        <f>SUM('Wheat flour'!F31)</f>
        <v>125.79086917316097</v>
      </c>
      <c r="E31" s="15">
        <f>SUM('Wheat flour'!H31)</f>
        <v>125.79086917316097</v>
      </c>
      <c r="F31" s="15">
        <f t="shared" si="0"/>
        <v>29.599999999999994</v>
      </c>
      <c r="G31" s="15">
        <f>SUM('Wheat flour'!K31)</f>
        <v>100.63269533852878</v>
      </c>
      <c r="H31" s="15">
        <f>SUM('Wheat flour'!L31)</f>
        <v>4.4112962340177</v>
      </c>
      <c r="I31" s="15">
        <f>SUM('Wheat flour'!M31)</f>
        <v>125.05804258628478</v>
      </c>
      <c r="J31" s="15">
        <f>SUM('Wheat flour'!P31)</f>
        <v>430.93009060209954</v>
      </c>
      <c r="K31" s="17">
        <f>SUM('Wheat flour'!Q31)</f>
        <v>5.131437750538099</v>
      </c>
      <c r="L31" s="7"/>
      <c r="M31" s="7"/>
      <c r="N31" s="7"/>
      <c r="O31" s="7"/>
      <c r="P31" s="7"/>
      <c r="Q31" s="7"/>
      <c r="R31" s="7"/>
      <c r="S31" s="7"/>
      <c r="T31" s="7"/>
      <c r="U31" s="7"/>
      <c r="V31" s="7"/>
      <c r="W31" s="7"/>
      <c r="X31" s="7"/>
      <c r="Y31" s="7"/>
      <c r="Z31" s="7"/>
      <c r="AA31" s="7"/>
      <c r="AB31" s="7"/>
    </row>
    <row r="32" spans="1:28" ht="12" customHeight="1">
      <c r="A32" s="14">
        <v>1995</v>
      </c>
      <c r="B32" s="15">
        <f>SUM('Wheat flour'!B32)</f>
        <v>139.96669739172867</v>
      </c>
      <c r="C32" s="15">
        <f>SUM('Wheat flour'!D32)</f>
        <v>139.96669739172867</v>
      </c>
      <c r="D32" s="15">
        <f>SUM('Wheat flour'!F32)</f>
        <v>123.17069370472123</v>
      </c>
      <c r="E32" s="15">
        <f>SUM('Wheat flour'!H32)</f>
        <v>123.17069370472123</v>
      </c>
      <c r="F32" s="15">
        <f t="shared" si="0"/>
        <v>29.60000000000001</v>
      </c>
      <c r="G32" s="15">
        <f>SUM('Wheat flour'!K32)</f>
        <v>98.53655496377698</v>
      </c>
      <c r="H32" s="15">
        <f>SUM('Wheat flour'!L32)</f>
        <v>4.319410628549128</v>
      </c>
      <c r="I32" s="15">
        <f>SUM('Wheat flour'!M32)</f>
        <v>122.45313161405349</v>
      </c>
      <c r="J32" s="15">
        <f>SUM('Wheat flour'!P32)</f>
        <v>421.8384321814778</v>
      </c>
      <c r="K32" s="17">
        <f>SUM('Wheat flour'!Q32)</f>
        <v>5.02706383536538</v>
      </c>
      <c r="L32" s="7"/>
      <c r="M32" s="7"/>
      <c r="N32" s="7"/>
      <c r="O32" s="7"/>
      <c r="P32" s="7"/>
      <c r="Q32" s="7"/>
      <c r="R32" s="7"/>
      <c r="S32" s="7"/>
      <c r="T32" s="7"/>
      <c r="U32" s="7"/>
      <c r="V32" s="7"/>
      <c r="W32" s="7"/>
      <c r="X32" s="7"/>
      <c r="Y32" s="7"/>
      <c r="Z32" s="7"/>
      <c r="AA32" s="7"/>
      <c r="AB32" s="7"/>
    </row>
    <row r="33" spans="1:28" ht="12" customHeight="1">
      <c r="A33" s="10">
        <v>1996</v>
      </c>
      <c r="B33" s="11">
        <f>SUM('Wheat flour'!B33)</f>
        <v>146.38392763009375</v>
      </c>
      <c r="C33" s="11">
        <f>SUM('Wheat flour'!D33)</f>
        <v>146.38392763009375</v>
      </c>
      <c r="D33" s="11">
        <f>SUM('Wheat flour'!F33)</f>
        <v>128.81785631448253</v>
      </c>
      <c r="E33" s="11">
        <f>SUM('Wheat flour'!H33)</f>
        <v>128.81785631448253</v>
      </c>
      <c r="F33" s="11">
        <f t="shared" si="0"/>
        <v>29.599999999999994</v>
      </c>
      <c r="G33" s="11">
        <f>SUM('Wheat flour'!K33)</f>
        <v>103.054285051586</v>
      </c>
      <c r="H33" s="11">
        <f>SUM('Wheat flour'!L33)</f>
        <v>4.517448111850346</v>
      </c>
      <c r="I33" s="11">
        <f>SUM('Wheat flour'!M33)</f>
        <v>128.06739524690136</v>
      </c>
      <c r="J33" s="11">
        <f>SUM('Wheat flour'!P33)</f>
        <v>441.14037720927263</v>
      </c>
      <c r="K33" s="13">
        <f>SUM('Wheat flour'!Q33)</f>
        <v>5.258385451613073</v>
      </c>
      <c r="L33" s="7"/>
      <c r="M33" s="7"/>
      <c r="N33" s="7"/>
      <c r="O33" s="7"/>
      <c r="P33" s="7"/>
      <c r="Q33" s="7"/>
      <c r="R33" s="7"/>
      <c r="S33" s="7"/>
      <c r="T33" s="7"/>
      <c r="U33" s="7"/>
      <c r="V33" s="7"/>
      <c r="W33" s="7"/>
      <c r="X33" s="7"/>
      <c r="Y33" s="7"/>
      <c r="Z33" s="7"/>
      <c r="AA33" s="7"/>
      <c r="AB33" s="7"/>
    </row>
    <row r="34" spans="1:28" ht="12" customHeight="1">
      <c r="A34" s="10">
        <v>1997</v>
      </c>
      <c r="B34" s="11">
        <f>SUM('Wheat flour'!B34)</f>
        <v>146.76956320357942</v>
      </c>
      <c r="C34" s="11">
        <f>SUM('Wheat flour'!D34)</f>
        <v>146.76956320357942</v>
      </c>
      <c r="D34" s="11">
        <f>SUM('Wheat flour'!F34)</f>
        <v>129.15721561914987</v>
      </c>
      <c r="E34" s="11">
        <f>SUM('Wheat flour'!H34)</f>
        <v>129.15721561914987</v>
      </c>
      <c r="F34" s="11">
        <f t="shared" si="0"/>
        <v>29.60000000000001</v>
      </c>
      <c r="G34" s="11">
        <f>SUM('Wheat flour'!K34)</f>
        <v>103.3257724953199</v>
      </c>
      <c r="H34" s="11">
        <f>SUM('Wheat flour'!L34)</f>
        <v>4.529348931301694</v>
      </c>
      <c r="I34" s="11">
        <f>SUM('Wheat flour'!M34)</f>
        <v>128.40477752793737</v>
      </c>
      <c r="J34" s="11">
        <f>SUM('Wheat flour'!P34)</f>
        <v>441.97483579422027</v>
      </c>
      <c r="K34" s="13">
        <f>SUM('Wheat flour'!Q34)</f>
        <v>5.279361833799543</v>
      </c>
      <c r="L34" s="7"/>
      <c r="M34" s="7"/>
      <c r="N34" s="7"/>
      <c r="O34" s="7"/>
      <c r="P34" s="7"/>
      <c r="Q34" s="7"/>
      <c r="R34" s="7"/>
      <c r="S34" s="7"/>
      <c r="T34" s="7"/>
      <c r="U34" s="7"/>
      <c r="V34" s="7"/>
      <c r="W34" s="7"/>
      <c r="X34" s="7"/>
      <c r="Y34" s="7"/>
      <c r="Z34" s="7"/>
      <c r="AA34" s="7"/>
      <c r="AB34" s="7"/>
    </row>
    <row r="35" spans="1:28" ht="12" customHeight="1">
      <c r="A35" s="10">
        <v>1998</v>
      </c>
      <c r="B35" s="11">
        <f>SUM('Wheat flour'!B35)</f>
        <v>142.99726166200747</v>
      </c>
      <c r="C35" s="11">
        <f>SUM('Wheat flour'!D35)</f>
        <v>142.99726166200747</v>
      </c>
      <c r="D35" s="11">
        <f>SUM('Wheat flour'!F35)</f>
        <v>125.83759026256656</v>
      </c>
      <c r="E35" s="11">
        <f>SUM('Wheat flour'!H35)</f>
        <v>125.83759026256656</v>
      </c>
      <c r="F35" s="11">
        <f t="shared" si="0"/>
        <v>29.60000000000001</v>
      </c>
      <c r="G35" s="11">
        <f>SUM('Wheat flour'!K35)</f>
        <v>100.67007221005325</v>
      </c>
      <c r="H35" s="11">
        <f>SUM('Wheat flour'!L35)</f>
        <v>4.412934672221512</v>
      </c>
      <c r="I35" s="11">
        <f>SUM('Wheat flour'!M35)</f>
        <v>125.10449149014376</v>
      </c>
      <c r="J35" s="11">
        <f>SUM('Wheat flour'!P35)</f>
        <v>430.4528082815236</v>
      </c>
      <c r="K35" s="13">
        <f>SUM('Wheat flour'!Q35)</f>
        <v>5.147198833316881</v>
      </c>
      <c r="L35" s="7"/>
      <c r="M35" s="7"/>
      <c r="N35" s="7"/>
      <c r="O35" s="7"/>
      <c r="P35" s="7"/>
      <c r="Q35" s="7"/>
      <c r="R35" s="7"/>
      <c r="S35" s="7"/>
      <c r="T35" s="7"/>
      <c r="U35" s="7"/>
      <c r="V35" s="7"/>
      <c r="W35" s="7"/>
      <c r="X35" s="7"/>
      <c r="Y35" s="7"/>
      <c r="Z35" s="7"/>
      <c r="AA35" s="7"/>
      <c r="AB35" s="7"/>
    </row>
    <row r="36" spans="1:28" ht="12" customHeight="1">
      <c r="A36" s="10">
        <v>1999</v>
      </c>
      <c r="B36" s="11">
        <f>SUM('Wheat flour'!B36)</f>
        <v>143.96413003586574</v>
      </c>
      <c r="C36" s="11">
        <f>SUM('Wheat flour'!D36)</f>
        <v>143.96413003586574</v>
      </c>
      <c r="D36" s="11">
        <f>SUM('Wheat flour'!F36)</f>
        <v>126.68843443156186</v>
      </c>
      <c r="E36" s="11">
        <f>SUM('Wheat flour'!H36)</f>
        <v>126.68843443156186</v>
      </c>
      <c r="F36" s="11">
        <f t="shared" si="0"/>
        <v>29.60000000000001</v>
      </c>
      <c r="G36" s="11">
        <f>SUM('Wheat flour'!K36)</f>
        <v>101.35074754524948</v>
      </c>
      <c r="H36" s="11">
        <f>SUM('Wheat flour'!L36)</f>
        <v>4.442772495134224</v>
      </c>
      <c r="I36" s="11">
        <f>SUM('Wheat flour'!M36)</f>
        <v>125.9503788508077</v>
      </c>
      <c r="J36" s="11">
        <f>SUM('Wheat flour'!P36)</f>
        <v>433.15996125680084</v>
      </c>
      <c r="K36" s="13">
        <f>SUM('Wheat flour'!Q36)</f>
        <v>5.18642157856899</v>
      </c>
      <c r="L36" s="7"/>
      <c r="M36" s="7"/>
      <c r="N36" s="7"/>
      <c r="O36" s="7"/>
      <c r="P36" s="7"/>
      <c r="Q36" s="7"/>
      <c r="R36" s="7"/>
      <c r="S36" s="7"/>
      <c r="T36" s="7"/>
      <c r="U36" s="7"/>
      <c r="V36" s="7"/>
      <c r="W36" s="7"/>
      <c r="X36" s="7"/>
      <c r="Y36" s="7"/>
      <c r="Z36" s="7"/>
      <c r="AA36" s="7"/>
      <c r="AB36" s="7"/>
    </row>
    <row r="37" spans="1:28" ht="12" customHeight="1">
      <c r="A37" s="10">
        <v>2000</v>
      </c>
      <c r="B37" s="11">
        <f>SUM('Wheat flour'!B37)</f>
        <v>146.3319582148775</v>
      </c>
      <c r="C37" s="11">
        <f>SUM('Wheat flour'!D37)</f>
        <v>146.3319582148775</v>
      </c>
      <c r="D37" s="11">
        <f>SUM('Wheat flour'!F37)</f>
        <v>128.7721232290922</v>
      </c>
      <c r="E37" s="11">
        <f>SUM('Wheat flour'!H37)</f>
        <v>128.7721232290922</v>
      </c>
      <c r="F37" s="11">
        <f t="shared" si="0"/>
        <v>29.60000000000001</v>
      </c>
      <c r="G37" s="11">
        <f>SUM('Wheat flour'!K37)</f>
        <v>103.01769858327374</v>
      </c>
      <c r="H37" s="11">
        <f>SUM('Wheat flour'!L37)</f>
        <v>4.515844321458575</v>
      </c>
      <c r="I37" s="11">
        <f>SUM('Wheat flour'!M37)</f>
        <v>128.02192859118986</v>
      </c>
      <c r="J37" s="11">
        <f>SUM('Wheat flour'!P37)</f>
        <v>440.75119439167656</v>
      </c>
      <c r="K37" s="13">
        <f>SUM('Wheat flour'!Q37)</f>
        <v>5.261574451333393</v>
      </c>
      <c r="L37" s="7"/>
      <c r="M37" s="7"/>
      <c r="N37" s="7"/>
      <c r="O37" s="7"/>
      <c r="P37" s="7"/>
      <c r="Q37" s="7"/>
      <c r="R37" s="7"/>
      <c r="S37" s="7"/>
      <c r="T37" s="7"/>
      <c r="U37" s="7"/>
      <c r="V37" s="7"/>
      <c r="W37" s="7"/>
      <c r="X37" s="7"/>
      <c r="Y37" s="7"/>
      <c r="Z37" s="7"/>
      <c r="AA37" s="7"/>
      <c r="AB37" s="7"/>
    </row>
    <row r="38" spans="1:28" ht="12" customHeight="1">
      <c r="A38" s="14">
        <v>2001</v>
      </c>
      <c r="B38" s="15">
        <f>SUM('Wheat flour'!B38)</f>
        <v>141.09887142526838</v>
      </c>
      <c r="C38" s="15">
        <f>SUM('Wheat flour'!D38)</f>
        <v>141.09887142526838</v>
      </c>
      <c r="D38" s="15">
        <f>SUM('Wheat flour'!F38)</f>
        <v>124.16700685423618</v>
      </c>
      <c r="E38" s="15">
        <f>SUM('Wheat flour'!H38)</f>
        <v>124.16700685423618</v>
      </c>
      <c r="F38" s="15">
        <f t="shared" si="0"/>
        <v>29.599999999999994</v>
      </c>
      <c r="G38" s="15">
        <f>SUM('Wheat flour'!K38)</f>
        <v>99.33360548338895</v>
      </c>
      <c r="H38" s="15">
        <f>SUM('Wheat flour'!L38)</f>
        <v>4.3543498294088305</v>
      </c>
      <c r="I38" s="15">
        <f>SUM('Wheat flour'!M38)</f>
        <v>123.44364048882562</v>
      </c>
      <c r="J38" s="15">
        <f>SUM('Wheat flour'!P38)</f>
        <v>425.2086171368752</v>
      </c>
      <c r="K38" s="17">
        <f>SUM('Wheat flour'!Q38)</f>
        <v>5.068640553699886</v>
      </c>
      <c r="L38" s="7"/>
      <c r="M38" s="7"/>
      <c r="N38" s="7"/>
      <c r="O38" s="7"/>
      <c r="P38" s="7"/>
      <c r="Q38" s="7"/>
      <c r="R38" s="7"/>
      <c r="S38" s="7"/>
      <c r="T38" s="7"/>
      <c r="U38" s="7"/>
      <c r="V38" s="7"/>
      <c r="W38" s="7"/>
      <c r="X38" s="7"/>
      <c r="Y38" s="7"/>
      <c r="Z38" s="7"/>
      <c r="AA38" s="7"/>
      <c r="AB38" s="7"/>
    </row>
    <row r="39" spans="1:28" ht="12" customHeight="1">
      <c r="A39" s="14">
        <v>2002</v>
      </c>
      <c r="B39" s="15">
        <f>SUM('Wheat flour'!B39)</f>
        <v>136.85532798197238</v>
      </c>
      <c r="C39" s="15">
        <f>SUM('Wheat flour'!D39)</f>
        <v>136.85532798197238</v>
      </c>
      <c r="D39" s="15">
        <f>SUM('Wheat flour'!F39)</f>
        <v>120.43268862413571</v>
      </c>
      <c r="E39" s="15">
        <f>SUM('Wheat flour'!H39)</f>
        <v>120.43268862413571</v>
      </c>
      <c r="F39" s="15">
        <f t="shared" si="0"/>
        <v>29.599999999999994</v>
      </c>
      <c r="G39" s="15">
        <f>SUM('Wheat flour'!K39)</f>
        <v>96.34615089930857</v>
      </c>
      <c r="H39" s="15">
        <f>SUM('Wheat flour'!L39)</f>
        <v>4.223392916134074</v>
      </c>
      <c r="I39" s="15">
        <f>SUM('Wheat flour'!M39)</f>
        <v>119.73107747594293</v>
      </c>
      <c r="J39" s="15">
        <f>SUM('Wheat flour'!P39)</f>
        <v>412.4807326138241</v>
      </c>
      <c r="K39" s="17">
        <f>SUM('Wheat flour'!Q39)</f>
        <v>4.9148916070551785</v>
      </c>
      <c r="L39" s="7"/>
      <c r="M39" s="7"/>
      <c r="N39" s="7"/>
      <c r="O39" s="7"/>
      <c r="P39" s="7"/>
      <c r="Q39" s="7"/>
      <c r="R39" s="7"/>
      <c r="S39" s="7"/>
      <c r="T39" s="7"/>
      <c r="U39" s="7"/>
      <c r="V39" s="7"/>
      <c r="W39" s="7"/>
      <c r="X39" s="7"/>
      <c r="Y39" s="7"/>
      <c r="Z39" s="7"/>
      <c r="AA39" s="7"/>
      <c r="AB39" s="7"/>
    </row>
    <row r="40" spans="1:28" ht="12" customHeight="1">
      <c r="A40" s="14">
        <v>2003</v>
      </c>
      <c r="B40" s="15">
        <f>SUM('Wheat flour'!B40)</f>
        <v>136.82154803521064</v>
      </c>
      <c r="C40" s="15">
        <f>SUM('Wheat flour'!D40)</f>
        <v>136.82154803521064</v>
      </c>
      <c r="D40" s="15">
        <f>SUM('Wheat flour'!F40)</f>
        <v>120.40296227098537</v>
      </c>
      <c r="E40" s="15">
        <f>SUM('Wheat flour'!H40)</f>
        <v>120.40296227098537</v>
      </c>
      <c r="F40" s="15">
        <f t="shared" si="0"/>
        <v>29.599999999999994</v>
      </c>
      <c r="G40" s="15">
        <f>SUM('Wheat flour'!K40)</f>
        <v>96.3223698167883</v>
      </c>
      <c r="H40" s="15">
        <f>SUM('Wheat flour'!L40)</f>
        <v>4.222350457722227</v>
      </c>
      <c r="I40" s="15">
        <f>SUM('Wheat flour'!M40)</f>
        <v>119.70152430119627</v>
      </c>
      <c r="J40" s="15">
        <f>SUM('Wheat flour'!P40)</f>
        <v>412.10512470381366</v>
      </c>
      <c r="K40" s="17">
        <f>SUM('Wheat flour'!Q40)</f>
        <v>4.9196305413601396</v>
      </c>
      <c r="L40" s="7"/>
      <c r="M40" s="7"/>
      <c r="N40" s="7"/>
      <c r="O40" s="7"/>
      <c r="P40" s="7"/>
      <c r="Q40" s="7"/>
      <c r="R40" s="7"/>
      <c r="S40" s="7"/>
      <c r="T40" s="7"/>
      <c r="U40" s="7"/>
      <c r="V40" s="7"/>
      <c r="W40" s="7"/>
      <c r="X40" s="7"/>
      <c r="Y40" s="7"/>
      <c r="Z40" s="7"/>
      <c r="AA40" s="7"/>
      <c r="AB40" s="7"/>
    </row>
    <row r="41" spans="1:28" ht="12" customHeight="1">
      <c r="A41" s="14">
        <v>2004</v>
      </c>
      <c r="B41" s="15">
        <f>SUM('Wheat flour'!B41)</f>
        <v>134.63618714266698</v>
      </c>
      <c r="C41" s="15">
        <f>SUM('Wheat flour'!D41)</f>
        <v>134.63618714266698</v>
      </c>
      <c r="D41" s="15">
        <f>SUM('Wheat flour'!F41)</f>
        <v>118.47984468554694</v>
      </c>
      <c r="E41" s="15">
        <f>SUM('Wheat flour'!H41)</f>
        <v>118.47984468554694</v>
      </c>
      <c r="F41" s="15">
        <f t="shared" si="0"/>
        <v>29.60000000000001</v>
      </c>
      <c r="G41" s="15">
        <f>SUM('Wheat flour'!K41)</f>
        <v>94.78387574843755</v>
      </c>
      <c r="H41" s="15">
        <f>SUM('Wheat flour'!L41)</f>
        <v>4.154909621849317</v>
      </c>
      <c r="I41" s="15">
        <f>SUM('Wheat flour'!M41)</f>
        <v>117.78961032461721</v>
      </c>
      <c r="J41" s="15">
        <f>SUM('Wheat flour'!P41)</f>
        <v>405.2440838875012</v>
      </c>
      <c r="K41" s="17">
        <f>SUM('Wheat flour'!Q41)</f>
        <v>4.847112416893999</v>
      </c>
      <c r="L41" s="7"/>
      <c r="M41" s="7"/>
      <c r="N41" s="7"/>
      <c r="O41" s="7"/>
      <c r="P41" s="7"/>
      <c r="Q41" s="7"/>
      <c r="R41" s="7"/>
      <c r="S41" s="7"/>
      <c r="T41" s="7"/>
      <c r="U41" s="7"/>
      <c r="V41" s="7"/>
      <c r="W41" s="7"/>
      <c r="X41" s="7"/>
      <c r="Y41" s="7"/>
      <c r="Z41" s="7"/>
      <c r="AA41" s="7"/>
      <c r="AB41" s="7"/>
    </row>
    <row r="42" spans="1:28" ht="12" customHeight="1">
      <c r="A42" s="14">
        <v>2005</v>
      </c>
      <c r="B42" s="15">
        <f>SUM('Wheat flour'!B42)</f>
        <v>134.3773915501925</v>
      </c>
      <c r="C42" s="15">
        <f>SUM('Wheat flour'!D42)</f>
        <v>134.3773915501925</v>
      </c>
      <c r="D42" s="15">
        <f>SUM('Wheat flour'!F42)</f>
        <v>118.2521045641694</v>
      </c>
      <c r="E42" s="15">
        <f>SUM('Wheat flour'!H42)</f>
        <v>118.2521045641694</v>
      </c>
      <c r="F42" s="15">
        <f t="shared" si="0"/>
        <v>29.60000000000001</v>
      </c>
      <c r="G42" s="15">
        <f>SUM('Wheat flour'!K42)</f>
        <v>94.60168365133552</v>
      </c>
      <c r="H42" s="15">
        <f>SUM('Wheat flour'!L42)</f>
        <v>4.146923118962653</v>
      </c>
      <c r="I42" s="15">
        <f>SUM('Wheat flour'!M42)</f>
        <v>117.56319696103172</v>
      </c>
      <c r="J42" s="15">
        <f>SUM('Wheat flour'!P42)</f>
        <v>404.7934212638655</v>
      </c>
      <c r="K42" s="17">
        <f>SUM('Wheat flour'!Q42)</f>
        <v>4.83065860568776</v>
      </c>
      <c r="L42" s="7"/>
      <c r="M42" s="7"/>
      <c r="N42" s="7"/>
      <c r="O42" s="7"/>
      <c r="P42" s="7"/>
      <c r="Q42" s="7"/>
      <c r="R42" s="7"/>
      <c r="S42" s="7"/>
      <c r="T42" s="7"/>
      <c r="U42" s="7"/>
      <c r="V42" s="7"/>
      <c r="W42" s="7"/>
      <c r="X42" s="7"/>
      <c r="Y42" s="7"/>
      <c r="Z42" s="7"/>
      <c r="AA42" s="7"/>
      <c r="AB42" s="7"/>
    </row>
    <row r="43" spans="1:28" ht="12" customHeight="1">
      <c r="A43" s="10">
        <v>2006</v>
      </c>
      <c r="B43" s="11">
        <f>SUM('Wheat flour'!B43)</f>
        <v>135.81922310097303</v>
      </c>
      <c r="C43" s="11">
        <f>SUM('Wheat flour'!D43)</f>
        <v>135.81922310097303</v>
      </c>
      <c r="D43" s="11">
        <f>SUM('Wheat flour'!F43)</f>
        <v>119.52091632885627</v>
      </c>
      <c r="E43" s="11">
        <f>SUM('Wheat flour'!H43)</f>
        <v>119.52091632885627</v>
      </c>
      <c r="F43" s="11">
        <f t="shared" si="0"/>
        <v>29.599999999999994</v>
      </c>
      <c r="G43" s="11">
        <f>SUM('Wheat flour'!K43)</f>
        <v>95.61673306308502</v>
      </c>
      <c r="H43" s="11">
        <f>SUM('Wheat flour'!L43)</f>
        <v>4.191418435642083</v>
      </c>
      <c r="I43" s="11">
        <f>SUM('Wheat flour'!M43)</f>
        <v>118.82461694123523</v>
      </c>
      <c r="J43" s="11">
        <f>SUM('Wheat flour'!P43)</f>
        <v>409.21966192442346</v>
      </c>
      <c r="K43" s="13">
        <f>SUM('Wheat flour'!Q43)</f>
        <v>4.880687574539806</v>
      </c>
      <c r="L43" s="7"/>
      <c r="M43" s="7"/>
      <c r="N43" s="7"/>
      <c r="O43" s="7"/>
      <c r="P43" s="7"/>
      <c r="Q43" s="7"/>
      <c r="R43" s="7"/>
      <c r="S43" s="7"/>
      <c r="T43" s="7"/>
      <c r="U43" s="7"/>
      <c r="V43" s="7"/>
      <c r="W43" s="7"/>
      <c r="X43" s="7"/>
      <c r="Y43" s="7"/>
      <c r="Z43" s="7"/>
      <c r="AA43" s="7"/>
      <c r="AB43" s="7"/>
    </row>
    <row r="44" spans="1:28" ht="12" customHeight="1">
      <c r="A44" s="10">
        <v>2007</v>
      </c>
      <c r="B44" s="11">
        <f>SUM('Wheat flour'!B44)</f>
        <v>138.26991249999077</v>
      </c>
      <c r="C44" s="11">
        <f>SUM('Wheat flour'!D44)</f>
        <v>138.26991249999077</v>
      </c>
      <c r="D44" s="11">
        <f>SUM('Wheat flour'!F44)</f>
        <v>121.67752299999188</v>
      </c>
      <c r="E44" s="11">
        <f>SUM('Wheat flour'!H44)</f>
        <v>121.67752299999188</v>
      </c>
      <c r="F44" s="11">
        <f t="shared" si="0"/>
        <v>29.599999999999994</v>
      </c>
      <c r="G44" s="11">
        <f>SUM('Wheat flour'!K44)</f>
        <v>97.3420183999935</v>
      </c>
      <c r="H44" s="11">
        <f>SUM('Wheat flour'!L44)</f>
        <v>4.267047381917523</v>
      </c>
      <c r="I44" s="11">
        <f>SUM('Wheat flour'!M44)</f>
        <v>120.96865975367082</v>
      </c>
      <c r="J44" s="11">
        <f>SUM('Wheat flour'!P44)</f>
        <v>416.57573416349186</v>
      </c>
      <c r="K44" s="13">
        <f>SUM('Wheat flour'!Q44)</f>
        <v>4.969357634552592</v>
      </c>
      <c r="L44" s="7"/>
      <c r="M44" s="7"/>
      <c r="N44" s="7"/>
      <c r="O44" s="7"/>
      <c r="P44" s="7"/>
      <c r="Q44" s="7"/>
      <c r="R44" s="7"/>
      <c r="S44" s="7"/>
      <c r="T44" s="7"/>
      <c r="U44" s="7"/>
      <c r="V44" s="7"/>
      <c r="W44" s="7"/>
      <c r="X44" s="7"/>
      <c r="Y44" s="7"/>
      <c r="Z44" s="7"/>
      <c r="AA44" s="7"/>
      <c r="AB44" s="7"/>
    </row>
    <row r="45" spans="1:28" ht="12" customHeight="1">
      <c r="A45" s="10">
        <v>2008</v>
      </c>
      <c r="B45" s="11">
        <f>SUM('Wheat flour'!B45)</f>
        <v>136.598284038788</v>
      </c>
      <c r="C45" s="11">
        <f>SUM('Wheat flour'!D45)</f>
        <v>136.598284038788</v>
      </c>
      <c r="D45" s="11">
        <f>SUM('Wheat flour'!F45)</f>
        <v>120.20648995413343</v>
      </c>
      <c r="E45" s="11">
        <f>SUM('Wheat flour'!H45)</f>
        <v>120.20648995413343</v>
      </c>
      <c r="F45" s="11">
        <f t="shared" si="0"/>
        <v>29.599999999999994</v>
      </c>
      <c r="G45" s="11">
        <f>SUM('Wheat flour'!K45)</f>
        <v>96.16519196330675</v>
      </c>
      <c r="H45" s="11">
        <f>SUM('Wheat flour'!L45)</f>
        <v>4.215460469624405</v>
      </c>
      <c r="I45" s="11">
        <f>SUM('Wheat flour'!M45)</f>
        <v>119.50619658361708</v>
      </c>
      <c r="J45" s="11">
        <f>SUM('Wheat flour'!P45)</f>
        <v>411.3245748313891</v>
      </c>
      <c r="K45" s="13">
        <f>SUM('Wheat flour'!Q45)</f>
        <v>4.913952324954392</v>
      </c>
      <c r="L45" s="7"/>
      <c r="M45" s="7"/>
      <c r="N45" s="7"/>
      <c r="O45" s="7"/>
      <c r="P45" s="7"/>
      <c r="Q45" s="7"/>
      <c r="R45" s="7"/>
      <c r="S45" s="7"/>
      <c r="T45" s="7"/>
      <c r="U45" s="7"/>
      <c r="V45" s="7"/>
      <c r="W45" s="7"/>
      <c r="X45" s="7"/>
      <c r="Y45" s="7"/>
      <c r="Z45" s="7"/>
      <c r="AA45" s="7"/>
      <c r="AB45" s="7"/>
    </row>
    <row r="46" spans="1:28" ht="12" customHeight="1">
      <c r="A46" s="10">
        <v>2009</v>
      </c>
      <c r="B46" s="11">
        <f>SUM('Wheat flour'!B46)</f>
        <v>134.65773898202468</v>
      </c>
      <c r="C46" s="11">
        <f>SUM('Wheat flour'!D46)</f>
        <v>134.65773898202468</v>
      </c>
      <c r="D46" s="11">
        <f>SUM('Wheat flour'!F46)</f>
        <v>118.49881030418173</v>
      </c>
      <c r="E46" s="11">
        <f>SUM('Wheat flour'!H46)</f>
        <v>118.49881030418173</v>
      </c>
      <c r="F46" s="11">
        <f t="shared" si="0"/>
        <v>29.599999999999994</v>
      </c>
      <c r="G46" s="11">
        <f>SUM('Wheat flour'!K46)</f>
        <v>94.79904824334538</v>
      </c>
      <c r="H46" s="11">
        <f>SUM('Wheat flour'!L46)</f>
        <v>4.15557471751651</v>
      </c>
      <c r="I46" s="11">
        <f>SUM('Wheat flour'!M46)</f>
        <v>117.8084654542343</v>
      </c>
      <c r="J46" s="11">
        <f>SUM('Wheat flour'!P46)</f>
        <v>405.5641002234918</v>
      </c>
      <c r="K46" s="13">
        <f>SUM('Wheat flour'!Q46)</f>
        <v>4.8423416420092265</v>
      </c>
      <c r="L46" s="7"/>
      <c r="M46" s="7"/>
      <c r="N46" s="7"/>
      <c r="O46" s="7"/>
      <c r="P46" s="7"/>
      <c r="Q46" s="7"/>
      <c r="R46" s="7"/>
      <c r="S46" s="7"/>
      <c r="T46" s="7"/>
      <c r="U46" s="7"/>
      <c r="V46" s="7"/>
      <c r="W46" s="7"/>
      <c r="X46" s="7"/>
      <c r="Y46" s="7"/>
      <c r="Z46" s="7"/>
      <c r="AA46" s="7"/>
      <c r="AB46" s="7"/>
    </row>
    <row r="47" spans="1:11" ht="12" customHeight="1">
      <c r="A47" s="10">
        <v>2010</v>
      </c>
      <c r="B47" s="11">
        <f>SUM('Wheat flour'!B47)</f>
        <v>134.81490424783397</v>
      </c>
      <c r="C47" s="11">
        <f>SUM('Wheat flour'!D47)</f>
        <v>134.81490424783397</v>
      </c>
      <c r="D47" s="11">
        <f>SUM('Wheat flour'!F47)</f>
        <v>118.6371157380939</v>
      </c>
      <c r="E47" s="11">
        <f>SUM('Wheat flour'!H47)</f>
        <v>118.6371157380939</v>
      </c>
      <c r="F47" s="11">
        <f t="shared" si="0"/>
        <v>29.599999999999994</v>
      </c>
      <c r="G47" s="11">
        <f>SUM('Wheat flour'!K47)</f>
        <v>94.90969259047512</v>
      </c>
      <c r="H47" s="11">
        <f>SUM('Wheat flour'!L47)</f>
        <v>4.160424880678361</v>
      </c>
      <c r="I47" s="11">
        <f>SUM('Wheat flour'!M47)</f>
        <v>117.9459651547912</v>
      </c>
      <c r="J47" s="11">
        <f>SUM('Wheat flour'!P47)</f>
        <v>406.14608335038537</v>
      </c>
      <c r="K47" s="13">
        <f>SUM('Wheat flour'!Q47)</f>
        <v>4.845631829170312</v>
      </c>
    </row>
    <row r="48" spans="1:11" ht="12" customHeight="1">
      <c r="A48" s="14">
        <v>2011</v>
      </c>
      <c r="B48" s="15">
        <f>SUM('Wheat flour'!B48)</f>
        <v>132.46497688654676</v>
      </c>
      <c r="C48" s="15">
        <f>SUM('Wheat flour'!D48)</f>
        <v>132.46497688654676</v>
      </c>
      <c r="D48" s="15">
        <f>SUM('Wheat flour'!F48)</f>
        <v>116.56917966016115</v>
      </c>
      <c r="E48" s="15">
        <f>SUM('Wheat flour'!H48)</f>
        <v>116.56917966016115</v>
      </c>
      <c r="F48" s="15">
        <f t="shared" si="0"/>
        <v>29.60000000000001</v>
      </c>
      <c r="G48" s="15">
        <f>SUM('Wheat flour'!K48)</f>
        <v>93.25534372812892</v>
      </c>
      <c r="H48" s="15">
        <f>SUM('Wheat flour'!L48)</f>
        <v>4.087905478493322</v>
      </c>
      <c r="I48" s="15">
        <f>SUM('Wheat flour'!M48)</f>
        <v>115.89007636254644</v>
      </c>
      <c r="J48" s="15">
        <f>SUM('Wheat flour'!P48)</f>
        <v>395.95776090536697</v>
      </c>
      <c r="K48" s="17">
        <f>SUM('Wheat flour'!Q48)</f>
        <v>4.828753181772768</v>
      </c>
    </row>
    <row r="49" spans="1:11" ht="12" customHeight="1">
      <c r="A49" s="14">
        <v>2012</v>
      </c>
      <c r="B49" s="15">
        <f>SUM('Wheat flour'!B49)</f>
        <v>134.32963000491924</v>
      </c>
      <c r="C49" s="15">
        <f>SUM('Wheat flour'!D49)</f>
        <v>134.32963000491924</v>
      </c>
      <c r="D49" s="15">
        <f>SUM('Wheat flour'!F49)</f>
        <v>118.21007440432894</v>
      </c>
      <c r="E49" s="15">
        <f>SUM('Wheat flour'!H49)</f>
        <v>118.21007440432894</v>
      </c>
      <c r="F49" s="15">
        <f aca="true" t="shared" si="1" ref="F49:F54">100-(G49/B49*100)</f>
        <v>29.599999999999994</v>
      </c>
      <c r="G49" s="15">
        <f>SUM('Wheat flour'!K49)</f>
        <v>94.56805952346315</v>
      </c>
      <c r="H49" s="15">
        <f>SUM('Wheat flour'!L49)</f>
        <v>4.1454491845901655</v>
      </c>
      <c r="I49" s="15">
        <f>SUM('Wheat flour'!M49)</f>
        <v>117.5214116585389</v>
      </c>
      <c r="J49" s="15">
        <f>SUM('Wheat flour'!P49)</f>
        <v>401.53148983334125</v>
      </c>
      <c r="K49" s="17">
        <f>SUM('Wheat flour'!Q49)</f>
        <v>4.896725485772454</v>
      </c>
    </row>
    <row r="50" spans="1:11" ht="12" customHeight="1">
      <c r="A50" s="14">
        <v>2013</v>
      </c>
      <c r="B50" s="15">
        <f>SUM('Wheat flour'!B50)</f>
        <v>135.02216769445926</v>
      </c>
      <c r="C50" s="15">
        <f>SUM('Wheat flour'!D50)</f>
        <v>135.02216769445926</v>
      </c>
      <c r="D50" s="15">
        <f>SUM('Wheat flour'!F50)</f>
        <v>118.81950757112415</v>
      </c>
      <c r="E50" s="15">
        <f>SUM('Wheat flour'!H50)</f>
        <v>118.81950757112415</v>
      </c>
      <c r="F50" s="15">
        <f t="shared" si="1"/>
        <v>29.599999999999994</v>
      </c>
      <c r="G50" s="15">
        <f>SUM('Wheat flour'!K50)</f>
        <v>95.05560605689932</v>
      </c>
      <c r="H50" s="15">
        <f>SUM('Wheat flour'!L50)</f>
        <v>4.166821087425724</v>
      </c>
      <c r="I50" s="15">
        <f>SUM('Wheat flour'!M50)</f>
        <v>118.12729441797556</v>
      </c>
      <c r="J50" s="15">
        <f>SUM('Wheat flour'!P50)</f>
        <v>403.6015892614165</v>
      </c>
      <c r="K50" s="17">
        <f>SUM('Wheat flour'!Q50)</f>
        <v>4.921970600748982</v>
      </c>
    </row>
    <row r="51" spans="1:11" ht="12" customHeight="1">
      <c r="A51" s="14">
        <v>2014</v>
      </c>
      <c r="B51" s="15">
        <f>SUM('Wheat flour'!B51)</f>
        <v>134.67349014128013</v>
      </c>
      <c r="C51" s="15">
        <f>SUM('Wheat flour'!D51)</f>
        <v>134.67349014128013</v>
      </c>
      <c r="D51" s="15">
        <f>SUM('Wheat flour'!F51)</f>
        <v>118.5126713243265</v>
      </c>
      <c r="E51" s="15">
        <f>SUM('Wheat flour'!H51)</f>
        <v>118.5126713243265</v>
      </c>
      <c r="F51" s="15">
        <f t="shared" si="1"/>
        <v>29.60000000000001</v>
      </c>
      <c r="G51" s="15">
        <f>SUM('Wheat flour'!K51)</f>
        <v>94.8101370594612</v>
      </c>
      <c r="H51" s="15">
        <f>SUM('Wheat flour'!L51)</f>
        <v>4.156060802606518</v>
      </c>
      <c r="I51" s="15">
        <f>SUM('Wheat flour'!M51)</f>
        <v>117.82224572349348</v>
      </c>
      <c r="J51" s="15">
        <f>SUM('Wheat flour'!P51)</f>
        <v>402.5593395552694</v>
      </c>
      <c r="K51" s="17">
        <f>SUM('Wheat flour'!Q51)</f>
        <v>4.909260238478895</v>
      </c>
    </row>
    <row r="52" spans="1:11" ht="12" customHeight="1">
      <c r="A52" s="30">
        <v>2015</v>
      </c>
      <c r="B52" s="31">
        <f>SUM('Wheat flour'!B52)</f>
        <v>133.04135739666074</v>
      </c>
      <c r="C52" s="31">
        <f>SUM('Wheat flour'!D52)</f>
        <v>133.04135739666074</v>
      </c>
      <c r="D52" s="31">
        <f>SUM('Wheat flour'!F52)</f>
        <v>117.07639450906146</v>
      </c>
      <c r="E52" s="31">
        <f>SUM('Wheat flour'!H52)</f>
        <v>117.07639450906146</v>
      </c>
      <c r="F52" s="31">
        <f t="shared" si="1"/>
        <v>29.599999999999994</v>
      </c>
      <c r="G52" s="31">
        <f>SUM('Wheat flour'!K52)</f>
        <v>93.66111560724917</v>
      </c>
      <c r="H52" s="31">
        <f>SUM('Wheat flour'!L52)</f>
        <v>4.1056927389479085</v>
      </c>
      <c r="I52" s="31">
        <f>SUM('Wheat flour'!M52)</f>
        <v>116.39433630280372</v>
      </c>
      <c r="J52" s="31">
        <f>SUM('Wheat flour'!P52)</f>
        <v>397.6806490345794</v>
      </c>
      <c r="K52" s="33">
        <f>SUM('Wheat flour'!Q52)</f>
        <v>4.849764012616822</v>
      </c>
    </row>
    <row r="53" spans="1:11" ht="12" customHeight="1">
      <c r="A53" s="53">
        <v>2016</v>
      </c>
      <c r="B53" s="54">
        <f>SUM('Wheat flour'!B53)</f>
        <v>131.661973625144</v>
      </c>
      <c r="C53" s="54">
        <f>SUM('Wheat flour'!D53)</f>
        <v>131.661973625144</v>
      </c>
      <c r="D53" s="54">
        <f>SUM('Wheat flour'!F53)</f>
        <v>115.86253679012671</v>
      </c>
      <c r="E53" s="54">
        <f>SUM('Wheat flour'!H53)</f>
        <v>115.86253679012671</v>
      </c>
      <c r="F53" s="54">
        <f t="shared" si="1"/>
        <v>29.599999999999994</v>
      </c>
      <c r="G53" s="54">
        <f>SUM('Wheat flour'!K53)</f>
        <v>92.69002943210137</v>
      </c>
      <c r="H53" s="54">
        <f>SUM('Wheat flour'!L53)</f>
        <v>4.06312457784554</v>
      </c>
      <c r="I53" s="54">
        <f>SUM('Wheat flour'!M53)</f>
        <v>115.18755021963212</v>
      </c>
      <c r="J53" s="54">
        <f>SUM('Wheat flour'!P53)</f>
        <v>393.5574632504097</v>
      </c>
      <c r="K53" s="56">
        <f>SUM('Wheat flour'!Q53)</f>
        <v>4.799481259151338</v>
      </c>
    </row>
    <row r="54" spans="1:11" ht="12" customHeight="1">
      <c r="A54" s="53">
        <v>2017</v>
      </c>
      <c r="B54" s="54">
        <f>SUM('Wheat flour'!B54)</f>
        <v>131.7865855419617</v>
      </c>
      <c r="C54" s="54">
        <f>SUM('Wheat flour'!D54)</f>
        <v>131.7865855419617</v>
      </c>
      <c r="D54" s="54">
        <f>SUM('Wheat flour'!F54)</f>
        <v>115.9721952769263</v>
      </c>
      <c r="E54" s="54">
        <f>SUM('Wheat flour'!H54)</f>
        <v>115.9721952769263</v>
      </c>
      <c r="F54" s="54">
        <f t="shared" si="1"/>
        <v>29.599999999999994</v>
      </c>
      <c r="G54" s="54">
        <f>SUM('Wheat flour'!K54)</f>
        <v>92.77775622154104</v>
      </c>
      <c r="H54" s="54">
        <f>SUM('Wheat flour'!L54)</f>
        <v>4.066970135738785</v>
      </c>
      <c r="I54" s="54">
        <f>SUM('Wheat flour'!M54)</f>
        <v>115.29656986312669</v>
      </c>
      <c r="J54" s="54">
        <f>SUM('Wheat flour'!P54)</f>
        <v>397.09430242727416</v>
      </c>
      <c r="K54" s="56">
        <f>SUM('Wheat flour'!Q54)</f>
        <v>4.735233409624672</v>
      </c>
    </row>
    <row r="55" spans="1:11" ht="12" customHeight="1">
      <c r="A55" s="74">
        <v>2018</v>
      </c>
      <c r="B55" s="75">
        <f>SUM('Wheat flour'!B55)</f>
        <v>132.07855921817378</v>
      </c>
      <c r="C55" s="75">
        <f>SUM('Wheat flour'!D55)</f>
        <v>132.07855921817378</v>
      </c>
      <c r="D55" s="75">
        <f>SUM('Wheat flour'!F55)</f>
        <v>116.22913211199293</v>
      </c>
      <c r="E55" s="75">
        <f>SUM('Wheat flour'!H55)</f>
        <v>116.22913211199293</v>
      </c>
      <c r="F55" s="75">
        <f>100-(G55/B55*100)</f>
        <v>29.599999999999994</v>
      </c>
      <c r="G55" s="75">
        <f>SUM('Wheat flour'!K55)</f>
        <v>92.98330568959435</v>
      </c>
      <c r="H55" s="75">
        <f>SUM('Wheat flour'!L55)</f>
        <v>4.075980523379478</v>
      </c>
      <c r="I55" s="75">
        <f>SUM('Wheat flour'!M55)</f>
        <v>115.55200984754651</v>
      </c>
      <c r="J55" s="75">
        <f>SUM('Wheat flour'!P55)</f>
        <v>397.99642609064284</v>
      </c>
      <c r="K55" s="77">
        <f>SUM('Wheat flour'!Q55)</f>
        <v>4.745238255716056</v>
      </c>
    </row>
    <row r="56" spans="1:11" ht="12" customHeight="1" thickBot="1">
      <c r="A56" s="57">
        <v>2019</v>
      </c>
      <c r="B56" s="58">
        <f>SUM('Wheat flour'!B56)</f>
        <v>131.06489434934062</v>
      </c>
      <c r="C56" s="58">
        <f>SUM('Wheat flour'!D56)</f>
        <v>131.06489434934062</v>
      </c>
      <c r="D56" s="58">
        <f>SUM('Wheat flour'!F56)</f>
        <v>115.33710702741975</v>
      </c>
      <c r="E56" s="58">
        <f>SUM('Wheat flour'!H56)</f>
        <v>115.33710702741975</v>
      </c>
      <c r="F56" s="58">
        <f>100-(G56/B56*100)</f>
        <v>29.60000000000001</v>
      </c>
      <c r="G56" s="58">
        <f>SUM('Wheat flour'!K56)</f>
        <v>92.26968562193579</v>
      </c>
      <c r="H56" s="58">
        <f>SUM('Wheat flour'!L56)</f>
        <v>4.044698547810884</v>
      </c>
      <c r="I56" s="58">
        <f>SUM('Wheat flour'!M56)</f>
        <v>114.66518148116465</v>
      </c>
      <c r="J56" s="58">
        <f>SUM('Wheat flour'!P56)</f>
        <v>395.0280532155782</v>
      </c>
      <c r="K56" s="60">
        <f>SUM('Wheat flour'!Q56)</f>
        <v>4.706947420665941</v>
      </c>
    </row>
    <row r="57" spans="1:17" s="8" customFormat="1" ht="12" customHeight="1" thickTop="1">
      <c r="A57" s="138" t="s">
        <v>59</v>
      </c>
      <c r="B57" s="139"/>
      <c r="C57" s="139"/>
      <c r="D57" s="139"/>
      <c r="E57" s="139"/>
      <c r="F57" s="139"/>
      <c r="G57" s="139"/>
      <c r="H57" s="139"/>
      <c r="I57" s="139"/>
      <c r="J57" s="139"/>
      <c r="K57" s="140"/>
      <c r="L57" s="39"/>
      <c r="M57" s="39"/>
      <c r="N57" s="39"/>
      <c r="O57" s="39"/>
      <c r="P57" s="39"/>
      <c r="Q57" s="39"/>
    </row>
    <row r="58" spans="1:17" s="8" customFormat="1" ht="12" customHeight="1">
      <c r="A58" s="110"/>
      <c r="B58" s="111"/>
      <c r="C58" s="111"/>
      <c r="D58" s="111"/>
      <c r="E58" s="111"/>
      <c r="F58" s="111"/>
      <c r="G58" s="111"/>
      <c r="H58" s="111"/>
      <c r="I58" s="111"/>
      <c r="J58" s="111"/>
      <c r="K58" s="112"/>
      <c r="L58" s="39"/>
      <c r="M58" s="39"/>
      <c r="N58" s="39"/>
      <c r="O58" s="39"/>
      <c r="P58" s="39"/>
      <c r="Q58" s="39"/>
    </row>
    <row r="59" spans="1:17" ht="12" customHeight="1">
      <c r="A59" s="110" t="s">
        <v>64</v>
      </c>
      <c r="B59" s="111"/>
      <c r="C59" s="111"/>
      <c r="D59" s="111"/>
      <c r="E59" s="111"/>
      <c r="F59" s="111"/>
      <c r="G59" s="111"/>
      <c r="H59" s="111"/>
      <c r="I59" s="111"/>
      <c r="J59" s="111"/>
      <c r="K59" s="112"/>
      <c r="L59" s="27"/>
      <c r="M59" s="27"/>
      <c r="N59" s="27"/>
      <c r="O59" s="27"/>
      <c r="P59" s="27"/>
      <c r="Q59" s="27"/>
    </row>
    <row r="60" spans="1:17" ht="12" customHeight="1">
      <c r="A60" s="110"/>
      <c r="B60" s="111"/>
      <c r="C60" s="111"/>
      <c r="D60" s="111"/>
      <c r="E60" s="111"/>
      <c r="F60" s="111"/>
      <c r="G60" s="111"/>
      <c r="H60" s="111"/>
      <c r="I60" s="111"/>
      <c r="J60" s="111"/>
      <c r="K60" s="112"/>
      <c r="L60" s="27"/>
      <c r="M60" s="27"/>
      <c r="N60" s="27"/>
      <c r="O60" s="27"/>
      <c r="P60" s="27"/>
      <c r="Q60" s="27"/>
    </row>
    <row r="61" spans="1:17" ht="12" customHeight="1">
      <c r="A61" s="110"/>
      <c r="B61" s="111"/>
      <c r="C61" s="111"/>
      <c r="D61" s="111"/>
      <c r="E61" s="111"/>
      <c r="F61" s="111"/>
      <c r="G61" s="111"/>
      <c r="H61" s="111"/>
      <c r="I61" s="111"/>
      <c r="J61" s="111"/>
      <c r="K61" s="112"/>
      <c r="L61" s="27"/>
      <c r="M61" s="27"/>
      <c r="N61" s="27"/>
      <c r="O61" s="27"/>
      <c r="P61" s="27"/>
      <c r="Q61" s="27"/>
    </row>
    <row r="62" spans="1:17" ht="12" customHeight="1">
      <c r="A62" s="134"/>
      <c r="B62" s="135"/>
      <c r="C62" s="135"/>
      <c r="D62" s="135"/>
      <c r="E62" s="135"/>
      <c r="F62" s="135"/>
      <c r="G62" s="135"/>
      <c r="H62" s="135"/>
      <c r="I62" s="135"/>
      <c r="J62" s="135"/>
      <c r="K62" s="136"/>
      <c r="L62" s="27"/>
      <c r="M62" s="27"/>
      <c r="N62" s="27"/>
      <c r="O62" s="27"/>
      <c r="P62" s="27"/>
      <c r="Q62" s="27"/>
    </row>
    <row r="63" spans="1:17" ht="12" customHeight="1">
      <c r="A63" s="95" t="s">
        <v>67</v>
      </c>
      <c r="B63" s="96"/>
      <c r="C63" s="96"/>
      <c r="D63" s="96"/>
      <c r="E63" s="96"/>
      <c r="F63" s="96"/>
      <c r="G63" s="96"/>
      <c r="H63" s="96"/>
      <c r="I63" s="96"/>
      <c r="J63" s="96"/>
      <c r="K63" s="97"/>
      <c r="L63" s="40"/>
      <c r="M63" s="40"/>
      <c r="N63" s="40"/>
      <c r="O63" s="40"/>
      <c r="P63" s="40"/>
      <c r="Q63" s="40"/>
    </row>
    <row r="64" spans="1:17" ht="12" customHeight="1">
      <c r="A64" s="95"/>
      <c r="B64" s="96"/>
      <c r="C64" s="96"/>
      <c r="D64" s="96"/>
      <c r="E64" s="96"/>
      <c r="F64" s="96"/>
      <c r="G64" s="96"/>
      <c r="H64" s="96"/>
      <c r="I64" s="96"/>
      <c r="J64" s="96"/>
      <c r="K64" s="97"/>
      <c r="L64" s="40"/>
      <c r="M64" s="40"/>
      <c r="N64" s="40"/>
      <c r="O64" s="40"/>
      <c r="P64" s="40"/>
      <c r="Q64" s="40"/>
    </row>
    <row r="65" spans="1:17" ht="12" customHeight="1">
      <c r="A65" s="95"/>
      <c r="B65" s="96"/>
      <c r="C65" s="96"/>
      <c r="D65" s="96"/>
      <c r="E65" s="96"/>
      <c r="F65" s="96"/>
      <c r="G65" s="96"/>
      <c r="H65" s="96"/>
      <c r="I65" s="96"/>
      <c r="J65" s="96"/>
      <c r="K65" s="97"/>
      <c r="L65" s="40"/>
      <c r="M65" s="40"/>
      <c r="N65" s="40"/>
      <c r="O65" s="40"/>
      <c r="P65" s="40"/>
      <c r="Q65" s="40"/>
    </row>
  </sheetData>
  <sheetProtection/>
  <mergeCells count="14">
    <mergeCell ref="A1:K1"/>
    <mergeCell ref="A63:K65"/>
    <mergeCell ref="A59:K61"/>
    <mergeCell ref="A57:K58"/>
    <mergeCell ref="F2:F5"/>
    <mergeCell ref="D2:D5"/>
    <mergeCell ref="A62:K62"/>
    <mergeCell ref="A2:A5"/>
    <mergeCell ref="B2:B5"/>
    <mergeCell ref="E2:E5"/>
    <mergeCell ref="G2:I5"/>
    <mergeCell ref="K2:K5"/>
    <mergeCell ref="C2:C5"/>
    <mergeCell ref="J2:J5"/>
  </mergeCells>
  <printOptions horizontalCentered="1"/>
  <pageMargins left="0.5" right="0.5" top="0.61" bottom="0.56" header="0.5" footer="0.5"/>
  <pageSetup fitToHeight="1" fitToWidth="1" horizontalDpi="600" verticalDpi="600" orientation="landscape" scale="79" r:id="rId1"/>
</worksheet>
</file>

<file path=xl/worksheets/sheet6.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48</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43" t="s">
        <v>34</v>
      </c>
      <c r="C6" s="43" t="s">
        <v>35</v>
      </c>
      <c r="D6" s="43" t="s">
        <v>34</v>
      </c>
      <c r="E6" s="43" t="s">
        <v>35</v>
      </c>
      <c r="F6" s="43" t="s">
        <v>34</v>
      </c>
      <c r="G6" s="43" t="s">
        <v>35</v>
      </c>
      <c r="H6" s="51" t="s">
        <v>34</v>
      </c>
      <c r="I6" s="43" t="s">
        <v>35</v>
      </c>
      <c r="J6" s="43" t="s">
        <v>35</v>
      </c>
      <c r="K6" s="43" t="s">
        <v>34</v>
      </c>
      <c r="L6" s="43" t="s">
        <v>36</v>
      </c>
      <c r="M6" s="43" t="s">
        <v>37</v>
      </c>
      <c r="N6" s="43" t="s">
        <v>38</v>
      </c>
      <c r="O6" s="43" t="s">
        <v>39</v>
      </c>
      <c r="P6" s="43" t="s">
        <v>38</v>
      </c>
      <c r="Q6" s="43" t="s">
        <v>40</v>
      </c>
      <c r="R6" s="27"/>
      <c r="S6" s="27"/>
      <c r="T6" s="27"/>
      <c r="U6" s="27"/>
      <c r="V6" s="27"/>
    </row>
    <row r="7" spans="1:22" ht="12" customHeight="1">
      <c r="A7" s="10">
        <v>1970</v>
      </c>
      <c r="B7" s="11">
        <f>'[1]Pcc'!E10</f>
        <v>1.2087378402641171</v>
      </c>
      <c r="C7" s="11">
        <v>0</v>
      </c>
      <c r="D7" s="11">
        <f aca="true" t="shared" si="0" ref="D7:D48">+B7-B7*(C7/100)</f>
        <v>1.2087378402641171</v>
      </c>
      <c r="E7" s="11">
        <v>12</v>
      </c>
      <c r="F7" s="11">
        <f aca="true" t="shared" si="1" ref="F7:F48">+(D7-D7*(E7)/100)</f>
        <v>1.063689299432423</v>
      </c>
      <c r="G7" s="11">
        <v>0</v>
      </c>
      <c r="H7" s="11">
        <f>F7-(F7*G7/100)</f>
        <v>1.063689299432423</v>
      </c>
      <c r="I7" s="11">
        <v>20</v>
      </c>
      <c r="J7" s="18">
        <f aca="true" t="shared" si="2" ref="J7:J48">100-(K7/B7*100)</f>
        <v>29.60000000000001</v>
      </c>
      <c r="K7" s="20">
        <f>+H7-H7*I7/100</f>
        <v>0.8509514395459383</v>
      </c>
      <c r="L7" s="21">
        <f aca="true" t="shared" si="3" ref="L7:L48">+(K7/365)*16</f>
        <v>0.03730198091160278</v>
      </c>
      <c r="M7" s="20">
        <f aca="true" t="shared" si="4" ref="M7:M39">+L7*28.3495</f>
        <v>1.057492507853483</v>
      </c>
      <c r="N7" s="11">
        <v>80</v>
      </c>
      <c r="O7" s="11">
        <v>16</v>
      </c>
      <c r="P7" s="20">
        <f aca="true" t="shared" si="5" ref="P7:P48">+Q7*N7</f>
        <v>5.287462539267414</v>
      </c>
      <c r="Q7" s="13">
        <f aca="true" t="shared" si="6" ref="Q7:Q48">+M7/O7</f>
        <v>0.06609328174084268</v>
      </c>
      <c r="R7" s="7"/>
      <c r="S7" s="7"/>
      <c r="T7" s="7"/>
      <c r="U7" s="7"/>
      <c r="V7" s="7"/>
    </row>
    <row r="8" spans="1:22" ht="12" customHeight="1">
      <c r="A8" s="14">
        <v>1971</v>
      </c>
      <c r="B8" s="15">
        <f>'[1]Pcc'!E11</f>
        <v>1.1500198579911465</v>
      </c>
      <c r="C8" s="15">
        <v>0</v>
      </c>
      <c r="D8" s="15">
        <f t="shared" si="0"/>
        <v>1.1500198579911465</v>
      </c>
      <c r="E8" s="15">
        <v>12</v>
      </c>
      <c r="F8" s="15">
        <f t="shared" si="1"/>
        <v>1.0120174750322088</v>
      </c>
      <c r="G8" s="15">
        <v>0</v>
      </c>
      <c r="H8" s="15">
        <f aca="true" t="shared" si="7" ref="H8:H54">F8-(F8*G8/100)</f>
        <v>1.0120174750322088</v>
      </c>
      <c r="I8" s="15">
        <v>20</v>
      </c>
      <c r="J8" s="19">
        <f t="shared" si="2"/>
        <v>29.60000000000001</v>
      </c>
      <c r="K8" s="22">
        <f aca="true" t="shared" si="8" ref="K8:K54">+H8-H8*I8/100</f>
        <v>0.8096139800257671</v>
      </c>
      <c r="L8" s="23">
        <f t="shared" si="3"/>
        <v>0.03548992789154048</v>
      </c>
      <c r="M8" s="22">
        <f t="shared" si="4"/>
        <v>1.0061217107612268</v>
      </c>
      <c r="N8" s="15">
        <v>80</v>
      </c>
      <c r="O8" s="15">
        <v>16</v>
      </c>
      <c r="P8" s="22">
        <f t="shared" si="5"/>
        <v>5.030608553806134</v>
      </c>
      <c r="Q8" s="17">
        <f t="shared" si="6"/>
        <v>0.06288260692257668</v>
      </c>
      <c r="R8" s="7"/>
      <c r="S8" s="7"/>
      <c r="T8" s="7"/>
      <c r="U8" s="7"/>
      <c r="V8" s="7"/>
    </row>
    <row r="9" spans="1:22" ht="12" customHeight="1">
      <c r="A9" s="14">
        <v>1972</v>
      </c>
      <c r="B9" s="15">
        <f>'[1]Pcc'!E12</f>
        <v>1.0507522126011748</v>
      </c>
      <c r="C9" s="15">
        <v>0</v>
      </c>
      <c r="D9" s="15">
        <f t="shared" si="0"/>
        <v>1.0507522126011748</v>
      </c>
      <c r="E9" s="15">
        <v>12</v>
      </c>
      <c r="F9" s="15">
        <f t="shared" si="1"/>
        <v>0.9246619470890338</v>
      </c>
      <c r="G9" s="15">
        <v>0</v>
      </c>
      <c r="H9" s="15">
        <f t="shared" si="7"/>
        <v>0.9246619470890338</v>
      </c>
      <c r="I9" s="15">
        <v>20</v>
      </c>
      <c r="J9" s="19">
        <f t="shared" si="2"/>
        <v>29.60000000000001</v>
      </c>
      <c r="K9" s="22">
        <f t="shared" si="8"/>
        <v>0.7397295576712271</v>
      </c>
      <c r="L9" s="23">
        <f t="shared" si="3"/>
        <v>0.032426501158190776</v>
      </c>
      <c r="M9" s="22">
        <f t="shared" si="4"/>
        <v>0.9192750945841294</v>
      </c>
      <c r="N9" s="15">
        <v>80</v>
      </c>
      <c r="O9" s="15">
        <v>16</v>
      </c>
      <c r="P9" s="22">
        <f t="shared" si="5"/>
        <v>4.596375472920647</v>
      </c>
      <c r="Q9" s="17">
        <f t="shared" si="6"/>
        <v>0.057454693411508086</v>
      </c>
      <c r="R9" s="7"/>
      <c r="S9" s="7"/>
      <c r="T9" s="7"/>
      <c r="U9" s="7"/>
      <c r="V9" s="7"/>
    </row>
    <row r="10" spans="1:22" ht="12" customHeight="1">
      <c r="A10" s="14">
        <v>1973</v>
      </c>
      <c r="B10" s="15">
        <f>'[1]Pcc'!E13</f>
        <v>1.2740242197312606</v>
      </c>
      <c r="C10" s="15">
        <v>0</v>
      </c>
      <c r="D10" s="15">
        <f t="shared" si="0"/>
        <v>1.2740242197312606</v>
      </c>
      <c r="E10" s="15">
        <v>12</v>
      </c>
      <c r="F10" s="15">
        <f t="shared" si="1"/>
        <v>1.1211413133635093</v>
      </c>
      <c r="G10" s="15">
        <v>0</v>
      </c>
      <c r="H10" s="15">
        <f t="shared" si="7"/>
        <v>1.1211413133635093</v>
      </c>
      <c r="I10" s="15">
        <v>20</v>
      </c>
      <c r="J10" s="19">
        <f t="shared" si="2"/>
        <v>29.60000000000001</v>
      </c>
      <c r="K10" s="22">
        <f t="shared" si="8"/>
        <v>0.8969130506908074</v>
      </c>
      <c r="L10" s="23">
        <f t="shared" si="3"/>
        <v>0.03931673646863813</v>
      </c>
      <c r="M10" s="22">
        <f t="shared" si="4"/>
        <v>1.1146098205176567</v>
      </c>
      <c r="N10" s="15">
        <v>80</v>
      </c>
      <c r="O10" s="15">
        <v>16</v>
      </c>
      <c r="P10" s="22">
        <f t="shared" si="5"/>
        <v>5.573049102588284</v>
      </c>
      <c r="Q10" s="17">
        <f t="shared" si="6"/>
        <v>0.06966311378235354</v>
      </c>
      <c r="R10" s="7"/>
      <c r="S10" s="7"/>
      <c r="T10" s="7"/>
      <c r="U10" s="7"/>
      <c r="V10" s="7"/>
    </row>
    <row r="11" spans="1:22" ht="12" customHeight="1">
      <c r="A11" s="14">
        <v>1974</v>
      </c>
      <c r="B11" s="15">
        <f>'[1]Pcc'!E14</f>
        <v>1.2413352619615654</v>
      </c>
      <c r="C11" s="15">
        <v>0</v>
      </c>
      <c r="D11" s="15">
        <f t="shared" si="0"/>
        <v>1.2413352619615654</v>
      </c>
      <c r="E11" s="15">
        <v>12</v>
      </c>
      <c r="F11" s="15">
        <f t="shared" si="1"/>
        <v>1.0923750305261777</v>
      </c>
      <c r="G11" s="15">
        <v>0</v>
      </c>
      <c r="H11" s="15">
        <f t="shared" si="7"/>
        <v>1.0923750305261777</v>
      </c>
      <c r="I11" s="15">
        <v>20</v>
      </c>
      <c r="J11" s="19">
        <f t="shared" si="2"/>
        <v>29.599999999999994</v>
      </c>
      <c r="K11" s="22">
        <f t="shared" si="8"/>
        <v>0.8739000244209422</v>
      </c>
      <c r="L11" s="23">
        <f t="shared" si="3"/>
        <v>0.03830794627598651</v>
      </c>
      <c r="M11" s="22">
        <f t="shared" si="4"/>
        <v>1.0860111229510794</v>
      </c>
      <c r="N11" s="15">
        <v>80</v>
      </c>
      <c r="O11" s="15">
        <v>16</v>
      </c>
      <c r="P11" s="22">
        <f t="shared" si="5"/>
        <v>5.430055614755397</v>
      </c>
      <c r="Q11" s="17">
        <f t="shared" si="6"/>
        <v>0.06787569518444246</v>
      </c>
      <c r="R11" s="7"/>
      <c r="S11" s="7"/>
      <c r="T11" s="7"/>
      <c r="U11" s="7"/>
      <c r="V11" s="7"/>
    </row>
    <row r="12" spans="1:22" ht="12" customHeight="1">
      <c r="A12" s="14">
        <v>1975</v>
      </c>
      <c r="B12" s="15">
        <f>'[1]Pcc'!E15</f>
        <v>0.9796632407609883</v>
      </c>
      <c r="C12" s="15">
        <v>0</v>
      </c>
      <c r="D12" s="15">
        <f t="shared" si="0"/>
        <v>0.9796632407609883</v>
      </c>
      <c r="E12" s="15">
        <v>12</v>
      </c>
      <c r="F12" s="15">
        <f t="shared" si="1"/>
        <v>0.8621036518696698</v>
      </c>
      <c r="G12" s="15">
        <v>0</v>
      </c>
      <c r="H12" s="15">
        <f t="shared" si="7"/>
        <v>0.8621036518696698</v>
      </c>
      <c r="I12" s="15">
        <v>20</v>
      </c>
      <c r="J12" s="19">
        <f t="shared" si="2"/>
        <v>29.599999999999994</v>
      </c>
      <c r="K12" s="22">
        <f t="shared" si="8"/>
        <v>0.6896829214957358</v>
      </c>
      <c r="L12" s="23">
        <f t="shared" si="3"/>
        <v>0.030232676010771984</v>
      </c>
      <c r="M12" s="22">
        <f t="shared" si="4"/>
        <v>0.8570812485673803</v>
      </c>
      <c r="N12" s="15">
        <v>80</v>
      </c>
      <c r="O12" s="15">
        <v>16</v>
      </c>
      <c r="P12" s="22">
        <f t="shared" si="5"/>
        <v>4.285406242836902</v>
      </c>
      <c r="Q12" s="17">
        <f t="shared" si="6"/>
        <v>0.05356757803546127</v>
      </c>
      <c r="R12" s="7"/>
      <c r="S12" s="7"/>
      <c r="T12" s="7"/>
      <c r="U12" s="7"/>
      <c r="V12" s="7"/>
    </row>
    <row r="13" spans="1:22" ht="12" customHeight="1">
      <c r="A13" s="10">
        <v>1976</v>
      </c>
      <c r="B13" s="11">
        <f>'[1]Pcc'!E16</f>
        <v>0.8048089546051268</v>
      </c>
      <c r="C13" s="11">
        <v>0</v>
      </c>
      <c r="D13" s="11">
        <f t="shared" si="0"/>
        <v>0.8048089546051268</v>
      </c>
      <c r="E13" s="11">
        <v>12</v>
      </c>
      <c r="F13" s="11">
        <f t="shared" si="1"/>
        <v>0.7082318800525116</v>
      </c>
      <c r="G13" s="11">
        <v>0</v>
      </c>
      <c r="H13" s="11">
        <f t="shared" si="7"/>
        <v>0.7082318800525116</v>
      </c>
      <c r="I13" s="11">
        <v>20</v>
      </c>
      <c r="J13" s="18">
        <f t="shared" si="2"/>
        <v>29.60000000000001</v>
      </c>
      <c r="K13" s="20">
        <f t="shared" si="8"/>
        <v>0.5665855040420092</v>
      </c>
      <c r="L13" s="21">
        <f t="shared" si="3"/>
        <v>0.024836624834718213</v>
      </c>
      <c r="M13" s="20">
        <f t="shared" si="4"/>
        <v>0.7041058957518439</v>
      </c>
      <c r="N13" s="11">
        <v>80</v>
      </c>
      <c r="O13" s="11">
        <v>16</v>
      </c>
      <c r="P13" s="20">
        <f t="shared" si="5"/>
        <v>3.5205294787592196</v>
      </c>
      <c r="Q13" s="13">
        <f t="shared" si="6"/>
        <v>0.044006618484490244</v>
      </c>
      <c r="R13" s="7"/>
      <c r="S13" s="7"/>
      <c r="T13" s="7"/>
      <c r="U13" s="7"/>
      <c r="V13" s="7"/>
    </row>
    <row r="14" spans="1:22" ht="12" customHeight="1">
      <c r="A14" s="10">
        <v>1977</v>
      </c>
      <c r="B14" s="11">
        <f>'[1]Pcc'!E17</f>
        <v>0.735836918682903</v>
      </c>
      <c r="C14" s="11">
        <v>0</v>
      </c>
      <c r="D14" s="11">
        <f t="shared" si="0"/>
        <v>0.735836918682903</v>
      </c>
      <c r="E14" s="11">
        <v>12</v>
      </c>
      <c r="F14" s="11">
        <f t="shared" si="1"/>
        <v>0.6475364884409547</v>
      </c>
      <c r="G14" s="11">
        <v>0</v>
      </c>
      <c r="H14" s="11">
        <f t="shared" si="7"/>
        <v>0.6475364884409547</v>
      </c>
      <c r="I14" s="11">
        <v>20</v>
      </c>
      <c r="J14" s="18">
        <f t="shared" si="2"/>
        <v>29.599999999999994</v>
      </c>
      <c r="K14" s="20">
        <f t="shared" si="8"/>
        <v>0.5180291907527638</v>
      </c>
      <c r="L14" s="21">
        <f t="shared" si="3"/>
        <v>0.022708128909710194</v>
      </c>
      <c r="M14" s="20">
        <f t="shared" si="4"/>
        <v>0.6437641005258291</v>
      </c>
      <c r="N14" s="11">
        <v>80</v>
      </c>
      <c r="O14" s="11">
        <v>16</v>
      </c>
      <c r="P14" s="20">
        <f t="shared" si="5"/>
        <v>3.2188205026291454</v>
      </c>
      <c r="Q14" s="13">
        <f t="shared" si="6"/>
        <v>0.04023525628286432</v>
      </c>
      <c r="R14" s="7"/>
      <c r="S14" s="7"/>
      <c r="T14" s="7"/>
      <c r="U14" s="7"/>
      <c r="V14" s="7"/>
    </row>
    <row r="15" spans="1:22" ht="12" customHeight="1">
      <c r="A15" s="10">
        <v>1978</v>
      </c>
      <c r="B15" s="11">
        <f>'[1]Pcc'!E18</f>
        <v>0.7484298595339474</v>
      </c>
      <c r="C15" s="11">
        <v>0</v>
      </c>
      <c r="D15" s="11">
        <f t="shared" si="0"/>
        <v>0.7484298595339474</v>
      </c>
      <c r="E15" s="11">
        <v>12</v>
      </c>
      <c r="F15" s="11">
        <f t="shared" si="1"/>
        <v>0.6586182763898737</v>
      </c>
      <c r="G15" s="11">
        <v>0</v>
      </c>
      <c r="H15" s="11">
        <f t="shared" si="7"/>
        <v>0.6586182763898737</v>
      </c>
      <c r="I15" s="11">
        <v>20</v>
      </c>
      <c r="J15" s="18">
        <f t="shared" si="2"/>
        <v>29.599999999999994</v>
      </c>
      <c r="K15" s="20">
        <f t="shared" si="8"/>
        <v>0.526894621111899</v>
      </c>
      <c r="L15" s="21">
        <f t="shared" si="3"/>
        <v>0.023096750514494203</v>
      </c>
      <c r="M15" s="20">
        <f t="shared" si="4"/>
        <v>0.6547813287106534</v>
      </c>
      <c r="N15" s="11">
        <v>80</v>
      </c>
      <c r="O15" s="11">
        <v>16</v>
      </c>
      <c r="P15" s="20">
        <f t="shared" si="5"/>
        <v>3.273906643553267</v>
      </c>
      <c r="Q15" s="13">
        <f t="shared" si="6"/>
        <v>0.04092383304441584</v>
      </c>
      <c r="R15" s="7"/>
      <c r="S15" s="7"/>
      <c r="T15" s="7"/>
      <c r="U15" s="7"/>
      <c r="V15" s="7"/>
    </row>
    <row r="16" spans="1:22" ht="12" customHeight="1">
      <c r="A16" s="10">
        <v>1979</v>
      </c>
      <c r="B16" s="11">
        <f>'[1]Pcc'!E19</f>
        <v>0.7004221294083488</v>
      </c>
      <c r="C16" s="11">
        <v>0</v>
      </c>
      <c r="D16" s="11">
        <f t="shared" si="0"/>
        <v>0.7004221294083488</v>
      </c>
      <c r="E16" s="11">
        <v>12</v>
      </c>
      <c r="F16" s="11">
        <f t="shared" si="1"/>
        <v>0.6163714738793469</v>
      </c>
      <c r="G16" s="11">
        <v>0</v>
      </c>
      <c r="H16" s="11">
        <f t="shared" si="7"/>
        <v>0.6163714738793469</v>
      </c>
      <c r="I16" s="11">
        <v>20</v>
      </c>
      <c r="J16" s="18">
        <f t="shared" si="2"/>
        <v>29.60000000000001</v>
      </c>
      <c r="K16" s="20">
        <f t="shared" si="8"/>
        <v>0.4930971791034775</v>
      </c>
      <c r="L16" s="21">
        <f t="shared" si="3"/>
        <v>0.021615218810015453</v>
      </c>
      <c r="M16" s="20">
        <f t="shared" si="4"/>
        <v>0.612780645654533</v>
      </c>
      <c r="N16" s="11">
        <v>80</v>
      </c>
      <c r="O16" s="11">
        <v>16</v>
      </c>
      <c r="P16" s="20">
        <f t="shared" si="5"/>
        <v>3.0639032282726655</v>
      </c>
      <c r="Q16" s="13">
        <f t="shared" si="6"/>
        <v>0.038298790353408316</v>
      </c>
      <c r="R16" s="7"/>
      <c r="S16" s="7"/>
      <c r="T16" s="7"/>
      <c r="U16" s="7"/>
      <c r="V16" s="7"/>
    </row>
    <row r="17" spans="1:22" ht="12" customHeight="1">
      <c r="A17" s="10">
        <v>1980</v>
      </c>
      <c r="B17" s="11">
        <f>'[1]Pcc'!E20</f>
        <v>0.7122070558310627</v>
      </c>
      <c r="C17" s="11">
        <v>0</v>
      </c>
      <c r="D17" s="11">
        <f t="shared" si="0"/>
        <v>0.7122070558310627</v>
      </c>
      <c r="E17" s="11">
        <v>12</v>
      </c>
      <c r="F17" s="11">
        <f t="shared" si="1"/>
        <v>0.6267422091313352</v>
      </c>
      <c r="G17" s="11">
        <v>0</v>
      </c>
      <c r="H17" s="11">
        <f t="shared" si="7"/>
        <v>0.6267422091313352</v>
      </c>
      <c r="I17" s="11">
        <v>20</v>
      </c>
      <c r="J17" s="18">
        <f t="shared" si="2"/>
        <v>29.60000000000001</v>
      </c>
      <c r="K17" s="20">
        <f t="shared" si="8"/>
        <v>0.5013937673050681</v>
      </c>
      <c r="L17" s="21">
        <f t="shared" si="3"/>
        <v>0.02197890486816737</v>
      </c>
      <c r="M17" s="20">
        <f t="shared" si="4"/>
        <v>0.6230909635601107</v>
      </c>
      <c r="N17" s="11">
        <v>80</v>
      </c>
      <c r="O17" s="11">
        <v>16</v>
      </c>
      <c r="P17" s="20">
        <f t="shared" si="5"/>
        <v>3.1154548178005537</v>
      </c>
      <c r="Q17" s="13">
        <f t="shared" si="6"/>
        <v>0.03894318522250692</v>
      </c>
      <c r="R17" s="7"/>
      <c r="S17" s="7"/>
      <c r="T17" s="7"/>
      <c r="U17" s="7"/>
      <c r="V17" s="7"/>
    </row>
    <row r="18" spans="1:22" ht="12" customHeight="1">
      <c r="A18" s="14">
        <v>1981</v>
      </c>
      <c r="B18" s="15">
        <f>'[1]Pcc'!E21</f>
        <v>0.6849045807361851</v>
      </c>
      <c r="C18" s="15">
        <v>0</v>
      </c>
      <c r="D18" s="15">
        <f t="shared" si="0"/>
        <v>0.6849045807361851</v>
      </c>
      <c r="E18" s="15">
        <v>12</v>
      </c>
      <c r="F18" s="15">
        <f t="shared" si="1"/>
        <v>0.6027160310478429</v>
      </c>
      <c r="G18" s="15">
        <v>0</v>
      </c>
      <c r="H18" s="15">
        <f t="shared" si="7"/>
        <v>0.6027160310478429</v>
      </c>
      <c r="I18" s="15">
        <v>20</v>
      </c>
      <c r="J18" s="19">
        <f t="shared" si="2"/>
        <v>29.60000000000001</v>
      </c>
      <c r="K18" s="22">
        <f t="shared" si="8"/>
        <v>0.4821728248382743</v>
      </c>
      <c r="L18" s="23">
        <f t="shared" si="3"/>
        <v>0.021136343006609284</v>
      </c>
      <c r="M18" s="22">
        <f t="shared" si="4"/>
        <v>0.5992047560658699</v>
      </c>
      <c r="N18" s="15">
        <v>80</v>
      </c>
      <c r="O18" s="15">
        <v>16</v>
      </c>
      <c r="P18" s="22">
        <f t="shared" si="5"/>
        <v>2.9960237803293492</v>
      </c>
      <c r="Q18" s="17">
        <f t="shared" si="6"/>
        <v>0.03745029725411687</v>
      </c>
      <c r="R18" s="7"/>
      <c r="S18" s="7"/>
      <c r="T18" s="7"/>
      <c r="U18" s="7"/>
      <c r="V18" s="7"/>
    </row>
    <row r="19" spans="1:22" ht="12" customHeight="1">
      <c r="A19" s="14">
        <v>1982</v>
      </c>
      <c r="B19" s="15">
        <f>'[1]Pcc'!E22</f>
        <v>0.6395653170788688</v>
      </c>
      <c r="C19" s="15">
        <v>0</v>
      </c>
      <c r="D19" s="15">
        <f t="shared" si="0"/>
        <v>0.6395653170788688</v>
      </c>
      <c r="E19" s="15">
        <v>12</v>
      </c>
      <c r="F19" s="15">
        <f t="shared" si="1"/>
        <v>0.5628174790294045</v>
      </c>
      <c r="G19" s="15">
        <v>0</v>
      </c>
      <c r="H19" s="15">
        <f t="shared" si="7"/>
        <v>0.5628174790294045</v>
      </c>
      <c r="I19" s="15">
        <v>20</v>
      </c>
      <c r="J19" s="19">
        <f t="shared" si="2"/>
        <v>29.60000000000001</v>
      </c>
      <c r="K19" s="22">
        <f t="shared" si="8"/>
        <v>0.4502539832235236</v>
      </c>
      <c r="L19" s="23">
        <f t="shared" si="3"/>
        <v>0.019737160908428433</v>
      </c>
      <c r="M19" s="22">
        <f t="shared" si="4"/>
        <v>0.5595386431734919</v>
      </c>
      <c r="N19" s="15">
        <v>80</v>
      </c>
      <c r="O19" s="15">
        <v>16</v>
      </c>
      <c r="P19" s="22">
        <f t="shared" si="5"/>
        <v>2.7976932158674597</v>
      </c>
      <c r="Q19" s="17">
        <f t="shared" si="6"/>
        <v>0.03497116519834324</v>
      </c>
      <c r="R19" s="7"/>
      <c r="S19" s="7"/>
      <c r="T19" s="7"/>
      <c r="U19" s="7"/>
      <c r="V19" s="7"/>
    </row>
    <row r="20" spans="1:22" ht="12" customHeight="1">
      <c r="A20" s="14">
        <v>1983</v>
      </c>
      <c r="B20" s="15">
        <f>'[1]Pcc'!E23</f>
        <v>0.6720326415854485</v>
      </c>
      <c r="C20" s="15">
        <v>0</v>
      </c>
      <c r="D20" s="15">
        <f t="shared" si="0"/>
        <v>0.6720326415854485</v>
      </c>
      <c r="E20" s="15">
        <v>12</v>
      </c>
      <c r="F20" s="15">
        <f t="shared" si="1"/>
        <v>0.5913887245951946</v>
      </c>
      <c r="G20" s="15">
        <v>0</v>
      </c>
      <c r="H20" s="15">
        <f t="shared" si="7"/>
        <v>0.5913887245951946</v>
      </c>
      <c r="I20" s="15">
        <v>20</v>
      </c>
      <c r="J20" s="19">
        <f t="shared" si="2"/>
        <v>29.60000000000001</v>
      </c>
      <c r="K20" s="22">
        <f t="shared" si="8"/>
        <v>0.47311097967615573</v>
      </c>
      <c r="L20" s="23">
        <f t="shared" si="3"/>
        <v>0.020739111437858882</v>
      </c>
      <c r="M20" s="22">
        <f t="shared" si="4"/>
        <v>0.5879434397075803</v>
      </c>
      <c r="N20" s="15">
        <v>80</v>
      </c>
      <c r="O20" s="15">
        <v>16</v>
      </c>
      <c r="P20" s="22">
        <f t="shared" si="5"/>
        <v>2.9397171985379016</v>
      </c>
      <c r="Q20" s="17">
        <f t="shared" si="6"/>
        <v>0.03674646498172377</v>
      </c>
      <c r="R20" s="7"/>
      <c r="S20" s="7"/>
      <c r="T20" s="7"/>
      <c r="U20" s="7"/>
      <c r="V20" s="7"/>
    </row>
    <row r="21" spans="1:22" ht="12" customHeight="1">
      <c r="A21" s="14">
        <v>1984</v>
      </c>
      <c r="B21" s="15">
        <f>'[1]Pcc'!E24</f>
        <v>0.6661427023812053</v>
      </c>
      <c r="C21" s="15">
        <v>0</v>
      </c>
      <c r="D21" s="15">
        <f t="shared" si="0"/>
        <v>0.6661427023812053</v>
      </c>
      <c r="E21" s="15">
        <v>12</v>
      </c>
      <c r="F21" s="15">
        <f t="shared" si="1"/>
        <v>0.5862055780954607</v>
      </c>
      <c r="G21" s="15">
        <v>0</v>
      </c>
      <c r="H21" s="15">
        <f t="shared" si="7"/>
        <v>0.5862055780954607</v>
      </c>
      <c r="I21" s="15">
        <v>20</v>
      </c>
      <c r="J21" s="19">
        <f t="shared" si="2"/>
        <v>29.599999999999994</v>
      </c>
      <c r="K21" s="22">
        <f t="shared" si="8"/>
        <v>0.4689644624763686</v>
      </c>
      <c r="L21" s="23">
        <f t="shared" si="3"/>
        <v>0.020557346300333967</v>
      </c>
      <c r="M21" s="22">
        <f t="shared" si="4"/>
        <v>0.5827904889413178</v>
      </c>
      <c r="N21" s="15">
        <v>80</v>
      </c>
      <c r="O21" s="15">
        <v>16</v>
      </c>
      <c r="P21" s="22">
        <f t="shared" si="5"/>
        <v>2.913952444706589</v>
      </c>
      <c r="Q21" s="17">
        <f t="shared" si="6"/>
        <v>0.03642440555883236</v>
      </c>
      <c r="R21" s="7"/>
      <c r="S21" s="7"/>
      <c r="T21" s="7"/>
      <c r="U21" s="7"/>
      <c r="V21" s="7"/>
    </row>
    <row r="22" spans="1:22" ht="12" customHeight="1">
      <c r="A22" s="14">
        <v>1985</v>
      </c>
      <c r="B22" s="15">
        <f>'[1]Pcc'!E25</f>
        <v>0.6602994929843172</v>
      </c>
      <c r="C22" s="15">
        <v>0</v>
      </c>
      <c r="D22" s="15">
        <f t="shared" si="0"/>
        <v>0.6602994929843172</v>
      </c>
      <c r="E22" s="15">
        <v>12</v>
      </c>
      <c r="F22" s="15">
        <f t="shared" si="1"/>
        <v>0.5810635538261991</v>
      </c>
      <c r="G22" s="15">
        <v>0</v>
      </c>
      <c r="H22" s="15">
        <f t="shared" si="7"/>
        <v>0.5810635538261991</v>
      </c>
      <c r="I22" s="15">
        <v>20</v>
      </c>
      <c r="J22" s="19">
        <f t="shared" si="2"/>
        <v>29.60000000000001</v>
      </c>
      <c r="K22" s="22">
        <f t="shared" si="8"/>
        <v>0.4648508430609593</v>
      </c>
      <c r="L22" s="23">
        <f t="shared" si="3"/>
        <v>0.02037702325746671</v>
      </c>
      <c r="M22" s="22">
        <f t="shared" si="4"/>
        <v>0.5776784208375524</v>
      </c>
      <c r="N22" s="15">
        <v>80</v>
      </c>
      <c r="O22" s="15">
        <v>16</v>
      </c>
      <c r="P22" s="22">
        <f t="shared" si="5"/>
        <v>2.888392104187762</v>
      </c>
      <c r="Q22" s="17">
        <f t="shared" si="6"/>
        <v>0.036104901302347024</v>
      </c>
      <c r="R22" s="7"/>
      <c r="S22" s="7"/>
      <c r="T22" s="7"/>
      <c r="U22" s="7"/>
      <c r="V22" s="7"/>
    </row>
    <row r="23" spans="1:22" ht="12" customHeight="1">
      <c r="A23" s="10">
        <v>1986</v>
      </c>
      <c r="B23" s="11">
        <f>'[1]Pcc'!E26</f>
        <v>0.6543202664018227</v>
      </c>
      <c r="C23" s="11">
        <v>0</v>
      </c>
      <c r="D23" s="11">
        <f t="shared" si="0"/>
        <v>0.6543202664018227</v>
      </c>
      <c r="E23" s="11">
        <v>12</v>
      </c>
      <c r="F23" s="11">
        <f t="shared" si="1"/>
        <v>0.575801834433604</v>
      </c>
      <c r="G23" s="11">
        <v>0</v>
      </c>
      <c r="H23" s="11">
        <f t="shared" si="7"/>
        <v>0.575801834433604</v>
      </c>
      <c r="I23" s="11">
        <v>20</v>
      </c>
      <c r="J23" s="18">
        <f t="shared" si="2"/>
        <v>29.60000000000001</v>
      </c>
      <c r="K23" s="20">
        <f t="shared" si="8"/>
        <v>0.4606414675468832</v>
      </c>
      <c r="L23" s="21">
        <f t="shared" si="3"/>
        <v>0.02019250268698666</v>
      </c>
      <c r="M23" s="20">
        <f t="shared" si="4"/>
        <v>0.5724473549247283</v>
      </c>
      <c r="N23" s="11">
        <v>80</v>
      </c>
      <c r="O23" s="11">
        <v>16</v>
      </c>
      <c r="P23" s="20">
        <f t="shared" si="5"/>
        <v>2.8622367746236415</v>
      </c>
      <c r="Q23" s="13">
        <f t="shared" si="6"/>
        <v>0.03577795968279552</v>
      </c>
      <c r="R23" s="7"/>
      <c r="S23" s="7"/>
      <c r="T23" s="7"/>
      <c r="U23" s="7"/>
      <c r="V23" s="7"/>
    </row>
    <row r="24" spans="1:22" ht="12" customHeight="1">
      <c r="A24" s="10">
        <v>1987</v>
      </c>
      <c r="B24" s="11">
        <f>'[1]Pcc'!E27</f>
        <v>0.6485127220990637</v>
      </c>
      <c r="C24" s="11">
        <v>0</v>
      </c>
      <c r="D24" s="11">
        <f t="shared" si="0"/>
        <v>0.6485127220990637</v>
      </c>
      <c r="E24" s="11">
        <v>12</v>
      </c>
      <c r="F24" s="11">
        <f t="shared" si="1"/>
        <v>0.5706911954471761</v>
      </c>
      <c r="G24" s="11">
        <v>0</v>
      </c>
      <c r="H24" s="11">
        <f t="shared" si="7"/>
        <v>0.5706911954471761</v>
      </c>
      <c r="I24" s="11">
        <v>20</v>
      </c>
      <c r="J24" s="18">
        <f t="shared" si="2"/>
        <v>29.60000000000001</v>
      </c>
      <c r="K24" s="20">
        <f t="shared" si="8"/>
        <v>0.45655295635774085</v>
      </c>
      <c r="L24" s="21">
        <f t="shared" si="3"/>
        <v>0.020013280278695488</v>
      </c>
      <c r="M24" s="20">
        <f t="shared" si="4"/>
        <v>0.5673664892608777</v>
      </c>
      <c r="N24" s="11">
        <v>80</v>
      </c>
      <c r="O24" s="11">
        <v>16</v>
      </c>
      <c r="P24" s="20">
        <f t="shared" si="5"/>
        <v>2.836832446304389</v>
      </c>
      <c r="Q24" s="13">
        <f t="shared" si="6"/>
        <v>0.03546040557880486</v>
      </c>
      <c r="R24" s="7"/>
      <c r="S24" s="7"/>
      <c r="T24" s="7"/>
      <c r="U24" s="7"/>
      <c r="V24" s="7"/>
    </row>
    <row r="25" spans="1:22" ht="12" customHeight="1">
      <c r="A25" s="10">
        <v>1988</v>
      </c>
      <c r="B25" s="11">
        <f>'[1]Pcc'!E28</f>
        <v>0.6426729950283021</v>
      </c>
      <c r="C25" s="11">
        <v>0</v>
      </c>
      <c r="D25" s="11">
        <f t="shared" si="0"/>
        <v>0.6426729950283021</v>
      </c>
      <c r="E25" s="11">
        <v>12</v>
      </c>
      <c r="F25" s="11">
        <f t="shared" si="1"/>
        <v>0.5655522356249059</v>
      </c>
      <c r="G25" s="11">
        <v>0</v>
      </c>
      <c r="H25" s="11">
        <f t="shared" si="7"/>
        <v>0.5655522356249059</v>
      </c>
      <c r="I25" s="11">
        <v>20</v>
      </c>
      <c r="J25" s="18">
        <f t="shared" si="2"/>
        <v>29.60000000000001</v>
      </c>
      <c r="K25" s="20">
        <f t="shared" si="8"/>
        <v>0.45244178849992467</v>
      </c>
      <c r="L25" s="21">
        <f t="shared" si="3"/>
        <v>0.01983306470136656</v>
      </c>
      <c r="M25" s="20">
        <f t="shared" si="4"/>
        <v>0.5622574677513913</v>
      </c>
      <c r="N25" s="11">
        <v>80</v>
      </c>
      <c r="O25" s="11">
        <v>16</v>
      </c>
      <c r="P25" s="20">
        <f t="shared" si="5"/>
        <v>2.8112873387569564</v>
      </c>
      <c r="Q25" s="13">
        <f t="shared" si="6"/>
        <v>0.035141091734461956</v>
      </c>
      <c r="R25" s="7"/>
      <c r="S25" s="7"/>
      <c r="T25" s="7"/>
      <c r="U25" s="7"/>
      <c r="V25" s="7"/>
    </row>
    <row r="26" spans="1:22" ht="12" customHeight="1">
      <c r="A26" s="10">
        <v>1989</v>
      </c>
      <c r="B26" s="11">
        <f>'[1]Pcc'!E29</f>
        <v>0.6368185067255833</v>
      </c>
      <c r="C26" s="11">
        <v>0</v>
      </c>
      <c r="D26" s="11">
        <f t="shared" si="0"/>
        <v>0.6368185067255833</v>
      </c>
      <c r="E26" s="11">
        <v>12</v>
      </c>
      <c r="F26" s="11">
        <f t="shared" si="1"/>
        <v>0.5604002859185133</v>
      </c>
      <c r="G26" s="11">
        <v>0</v>
      </c>
      <c r="H26" s="11">
        <f t="shared" si="7"/>
        <v>0.5604002859185133</v>
      </c>
      <c r="I26" s="11">
        <v>20</v>
      </c>
      <c r="J26" s="18">
        <f t="shared" si="2"/>
        <v>29.599999999999994</v>
      </c>
      <c r="K26" s="20">
        <f t="shared" si="8"/>
        <v>0.44832022873481064</v>
      </c>
      <c r="L26" s="21">
        <f t="shared" si="3"/>
        <v>0.019652393588375262</v>
      </c>
      <c r="M26" s="20">
        <f t="shared" si="4"/>
        <v>0.5571355320336445</v>
      </c>
      <c r="N26" s="11">
        <v>80</v>
      </c>
      <c r="O26" s="11">
        <v>16</v>
      </c>
      <c r="P26" s="20">
        <f t="shared" si="5"/>
        <v>2.7856776601682225</v>
      </c>
      <c r="Q26" s="13">
        <f t="shared" si="6"/>
        <v>0.03482097075210278</v>
      </c>
      <c r="R26" s="7"/>
      <c r="S26" s="7"/>
      <c r="T26" s="7"/>
      <c r="U26" s="7"/>
      <c r="V26" s="7"/>
    </row>
    <row r="27" spans="1:22" ht="12" customHeight="1">
      <c r="A27" s="10">
        <v>1990</v>
      </c>
      <c r="B27" s="11">
        <f>'[1]Pcc'!E30</f>
        <v>0.6305824442308543</v>
      </c>
      <c r="C27" s="11">
        <v>0</v>
      </c>
      <c r="D27" s="11">
        <f t="shared" si="0"/>
        <v>0.6305824442308543</v>
      </c>
      <c r="E27" s="11">
        <v>12</v>
      </c>
      <c r="F27" s="11">
        <f t="shared" si="1"/>
        <v>0.5549125509231518</v>
      </c>
      <c r="G27" s="11">
        <v>0</v>
      </c>
      <c r="H27" s="11">
        <f t="shared" si="7"/>
        <v>0.5549125509231518</v>
      </c>
      <c r="I27" s="11">
        <v>20</v>
      </c>
      <c r="J27" s="18">
        <f t="shared" si="2"/>
        <v>29.599999999999994</v>
      </c>
      <c r="K27" s="20">
        <f t="shared" si="8"/>
        <v>0.4439300407385215</v>
      </c>
      <c r="L27" s="21">
        <f t="shared" si="3"/>
        <v>0.019459946991277656</v>
      </c>
      <c r="M27" s="20">
        <f t="shared" si="4"/>
        <v>0.5516797672292258</v>
      </c>
      <c r="N27" s="11">
        <v>80</v>
      </c>
      <c r="O27" s="11">
        <v>16</v>
      </c>
      <c r="P27" s="20">
        <f t="shared" si="5"/>
        <v>2.7583988361461294</v>
      </c>
      <c r="Q27" s="13">
        <f t="shared" si="6"/>
        <v>0.034479985451826616</v>
      </c>
      <c r="R27" s="7"/>
      <c r="S27" s="7"/>
      <c r="T27" s="7"/>
      <c r="U27" s="7"/>
      <c r="V27" s="7"/>
    </row>
    <row r="28" spans="1:22" ht="12" customHeight="1">
      <c r="A28" s="14">
        <v>1991</v>
      </c>
      <c r="B28" s="15">
        <f>'[1]Pcc'!E31</f>
        <v>0.6224964170725993</v>
      </c>
      <c r="C28" s="15">
        <v>0</v>
      </c>
      <c r="D28" s="15">
        <f t="shared" si="0"/>
        <v>0.6224964170725993</v>
      </c>
      <c r="E28" s="15">
        <v>12</v>
      </c>
      <c r="F28" s="15">
        <f t="shared" si="1"/>
        <v>0.5477968470238874</v>
      </c>
      <c r="G28" s="15">
        <v>0</v>
      </c>
      <c r="H28" s="15">
        <f t="shared" si="7"/>
        <v>0.5477968470238874</v>
      </c>
      <c r="I28" s="15">
        <v>20</v>
      </c>
      <c r="J28" s="19">
        <f t="shared" si="2"/>
        <v>29.599999999999994</v>
      </c>
      <c r="K28" s="22">
        <f t="shared" si="8"/>
        <v>0.4382374776191099</v>
      </c>
      <c r="L28" s="23">
        <f t="shared" si="3"/>
        <v>0.019210409977823997</v>
      </c>
      <c r="M28" s="22">
        <f t="shared" si="4"/>
        <v>0.5446055176663214</v>
      </c>
      <c r="N28" s="15">
        <v>80</v>
      </c>
      <c r="O28" s="15">
        <v>16</v>
      </c>
      <c r="P28" s="22">
        <f t="shared" si="5"/>
        <v>2.7230275883316066</v>
      </c>
      <c r="Q28" s="17">
        <f t="shared" si="6"/>
        <v>0.034037844854145086</v>
      </c>
      <c r="R28" s="7"/>
      <c r="S28" s="7"/>
      <c r="T28" s="7"/>
      <c r="U28" s="7"/>
      <c r="V28" s="7"/>
    </row>
    <row r="29" spans="1:22" ht="12" customHeight="1">
      <c r="A29" s="14">
        <v>1992</v>
      </c>
      <c r="B29" s="15">
        <f>'[1]Pcc'!E32</f>
        <v>0.6001677023987714</v>
      </c>
      <c r="C29" s="15">
        <v>0</v>
      </c>
      <c r="D29" s="15">
        <f t="shared" si="0"/>
        <v>0.6001677023987714</v>
      </c>
      <c r="E29" s="15">
        <v>12</v>
      </c>
      <c r="F29" s="15">
        <f t="shared" si="1"/>
        <v>0.5281475781109188</v>
      </c>
      <c r="G29" s="15">
        <v>0</v>
      </c>
      <c r="H29" s="15">
        <f t="shared" si="7"/>
        <v>0.5281475781109188</v>
      </c>
      <c r="I29" s="15">
        <v>20</v>
      </c>
      <c r="J29" s="19">
        <f t="shared" si="2"/>
        <v>29.599999999999994</v>
      </c>
      <c r="K29" s="22">
        <f t="shared" si="8"/>
        <v>0.4225180624887351</v>
      </c>
      <c r="L29" s="23">
        <f t="shared" si="3"/>
        <v>0.018521339725533593</v>
      </c>
      <c r="M29" s="22">
        <f t="shared" si="4"/>
        <v>0.5250707205490146</v>
      </c>
      <c r="N29" s="15">
        <v>80</v>
      </c>
      <c r="O29" s="15">
        <v>16</v>
      </c>
      <c r="P29" s="22">
        <f t="shared" si="5"/>
        <v>2.625353602745073</v>
      </c>
      <c r="Q29" s="17">
        <f t="shared" si="6"/>
        <v>0.03281692003431341</v>
      </c>
      <c r="R29" s="7"/>
      <c r="S29" s="7"/>
      <c r="T29" s="7"/>
      <c r="U29" s="7"/>
      <c r="V29" s="7"/>
    </row>
    <row r="30" spans="1:22" ht="12" customHeight="1">
      <c r="A30" s="14">
        <v>1993</v>
      </c>
      <c r="B30" s="15">
        <f>'[1]Pcc'!E33</f>
        <v>0.6127377947185509</v>
      </c>
      <c r="C30" s="15">
        <v>0</v>
      </c>
      <c r="D30" s="15">
        <f t="shared" si="0"/>
        <v>0.6127377947185509</v>
      </c>
      <c r="E30" s="15">
        <v>12</v>
      </c>
      <c r="F30" s="15">
        <f t="shared" si="1"/>
        <v>0.5392092593523248</v>
      </c>
      <c r="G30" s="15">
        <v>0</v>
      </c>
      <c r="H30" s="15">
        <f t="shared" si="7"/>
        <v>0.5392092593523248</v>
      </c>
      <c r="I30" s="15">
        <v>20</v>
      </c>
      <c r="J30" s="19">
        <f t="shared" si="2"/>
        <v>29.60000000000001</v>
      </c>
      <c r="K30" s="22">
        <f t="shared" si="8"/>
        <v>0.4313674074818598</v>
      </c>
      <c r="L30" s="23">
        <f t="shared" si="3"/>
        <v>0.018909256218382894</v>
      </c>
      <c r="M30" s="22">
        <f t="shared" si="4"/>
        <v>0.5360679591630458</v>
      </c>
      <c r="N30" s="15">
        <v>80</v>
      </c>
      <c r="O30" s="15">
        <v>16</v>
      </c>
      <c r="P30" s="22">
        <f t="shared" si="5"/>
        <v>2.6803397958152293</v>
      </c>
      <c r="Q30" s="17">
        <f t="shared" si="6"/>
        <v>0.033504247447690365</v>
      </c>
      <c r="R30" s="7"/>
      <c r="S30" s="7"/>
      <c r="T30" s="7"/>
      <c r="U30" s="7"/>
      <c r="V30" s="7"/>
    </row>
    <row r="31" spans="1:22" ht="12" customHeight="1">
      <c r="A31" s="14">
        <v>1994</v>
      </c>
      <c r="B31" s="15">
        <f>'[1]Pcc'!E34</f>
        <v>0.5665018574444771</v>
      </c>
      <c r="C31" s="15">
        <v>0</v>
      </c>
      <c r="D31" s="15">
        <f t="shared" si="0"/>
        <v>0.5665018574444771</v>
      </c>
      <c r="E31" s="15">
        <v>12</v>
      </c>
      <c r="F31" s="15">
        <f t="shared" si="1"/>
        <v>0.49852163455113985</v>
      </c>
      <c r="G31" s="15">
        <v>0</v>
      </c>
      <c r="H31" s="15">
        <f t="shared" si="7"/>
        <v>0.49852163455113985</v>
      </c>
      <c r="I31" s="15">
        <v>20</v>
      </c>
      <c r="J31" s="19">
        <f t="shared" si="2"/>
        <v>29.60000000000001</v>
      </c>
      <c r="K31" s="22">
        <f t="shared" si="8"/>
        <v>0.3988173076409119</v>
      </c>
      <c r="L31" s="23">
        <f t="shared" si="3"/>
        <v>0.017482402526724904</v>
      </c>
      <c r="M31" s="22">
        <f t="shared" si="4"/>
        <v>0.49561737043138765</v>
      </c>
      <c r="N31" s="15">
        <v>80</v>
      </c>
      <c r="O31" s="15">
        <v>16</v>
      </c>
      <c r="P31" s="22">
        <f t="shared" si="5"/>
        <v>2.478086852156938</v>
      </c>
      <c r="Q31" s="17">
        <f t="shared" si="6"/>
        <v>0.030976085651961728</v>
      </c>
      <c r="R31" s="7"/>
      <c r="S31" s="7"/>
      <c r="T31" s="7"/>
      <c r="U31" s="7"/>
      <c r="V31" s="7"/>
    </row>
    <row r="32" spans="1:22" ht="12" customHeight="1">
      <c r="A32" s="14">
        <v>1995</v>
      </c>
      <c r="B32" s="15">
        <f>'[1]Pcc'!E35</f>
        <v>0.5608366912663558</v>
      </c>
      <c r="C32" s="15">
        <v>0</v>
      </c>
      <c r="D32" s="15">
        <f t="shared" si="0"/>
        <v>0.5608366912663558</v>
      </c>
      <c r="E32" s="15">
        <v>12</v>
      </c>
      <c r="F32" s="15">
        <f t="shared" si="1"/>
        <v>0.4935362883143931</v>
      </c>
      <c r="G32" s="15">
        <v>0</v>
      </c>
      <c r="H32" s="15">
        <f t="shared" si="7"/>
        <v>0.4935362883143931</v>
      </c>
      <c r="I32" s="15">
        <v>20</v>
      </c>
      <c r="J32" s="19">
        <f t="shared" si="2"/>
        <v>29.60000000000001</v>
      </c>
      <c r="K32" s="22">
        <f t="shared" si="8"/>
        <v>0.3948290306515145</v>
      </c>
      <c r="L32" s="23">
        <f t="shared" si="3"/>
        <v>0.017307573946367758</v>
      </c>
      <c r="M32" s="22">
        <f t="shared" si="4"/>
        <v>0.49066106759255274</v>
      </c>
      <c r="N32" s="15">
        <v>80</v>
      </c>
      <c r="O32" s="15">
        <v>16</v>
      </c>
      <c r="P32" s="22">
        <f t="shared" si="5"/>
        <v>2.453305337962764</v>
      </c>
      <c r="Q32" s="17">
        <f t="shared" si="6"/>
        <v>0.030666316724534546</v>
      </c>
      <c r="R32" s="7"/>
      <c r="S32" s="7"/>
      <c r="T32" s="7"/>
      <c r="U32" s="7"/>
      <c r="V32" s="7"/>
    </row>
    <row r="33" spans="1:22" ht="12" customHeight="1">
      <c r="A33" s="10">
        <v>1996</v>
      </c>
      <c r="B33" s="11">
        <f>'[1]Pcc'!E36</f>
        <v>0.5778952903401442</v>
      </c>
      <c r="C33" s="11">
        <v>0</v>
      </c>
      <c r="D33" s="11">
        <f t="shared" si="0"/>
        <v>0.5778952903401442</v>
      </c>
      <c r="E33" s="11">
        <v>12</v>
      </c>
      <c r="F33" s="11">
        <f t="shared" si="1"/>
        <v>0.5085478554993269</v>
      </c>
      <c r="G33" s="11">
        <v>0</v>
      </c>
      <c r="H33" s="11">
        <f t="shared" si="7"/>
        <v>0.5085478554993269</v>
      </c>
      <c r="I33" s="11">
        <v>20</v>
      </c>
      <c r="J33" s="18">
        <f t="shared" si="2"/>
        <v>29.60000000000001</v>
      </c>
      <c r="K33" s="20">
        <f t="shared" si="8"/>
        <v>0.4068382843994615</v>
      </c>
      <c r="L33" s="21">
        <f t="shared" si="3"/>
        <v>0.017834006987373655</v>
      </c>
      <c r="M33" s="20">
        <f t="shared" si="4"/>
        <v>0.5055851810885494</v>
      </c>
      <c r="N33" s="11">
        <v>80</v>
      </c>
      <c r="O33" s="11">
        <v>16</v>
      </c>
      <c r="P33" s="20">
        <f t="shared" si="5"/>
        <v>2.527925905442747</v>
      </c>
      <c r="Q33" s="13">
        <f t="shared" si="6"/>
        <v>0.03159907381803434</v>
      </c>
      <c r="R33" s="7"/>
      <c r="S33" s="7"/>
      <c r="T33" s="7"/>
      <c r="U33" s="7"/>
      <c r="V33" s="7"/>
    </row>
    <row r="34" spans="1:22" ht="12" customHeight="1">
      <c r="A34" s="10">
        <v>1997</v>
      </c>
      <c r="B34" s="11">
        <f>'[1]Pcc'!E37</f>
        <v>0.5444811320754717</v>
      </c>
      <c r="C34" s="11">
        <v>0</v>
      </c>
      <c r="D34" s="11">
        <f t="shared" si="0"/>
        <v>0.5444811320754717</v>
      </c>
      <c r="E34" s="11">
        <v>12</v>
      </c>
      <c r="F34" s="11">
        <f t="shared" si="1"/>
        <v>0.47914339622641505</v>
      </c>
      <c r="G34" s="11">
        <v>0</v>
      </c>
      <c r="H34" s="11">
        <f t="shared" si="7"/>
        <v>0.47914339622641505</v>
      </c>
      <c r="I34" s="11">
        <v>20</v>
      </c>
      <c r="J34" s="18">
        <f t="shared" si="2"/>
        <v>29.599999999999994</v>
      </c>
      <c r="K34" s="20">
        <f t="shared" si="8"/>
        <v>0.38331471698113206</v>
      </c>
      <c r="L34" s="21">
        <f t="shared" si="3"/>
        <v>0.016802836908761953</v>
      </c>
      <c r="M34" s="20">
        <f t="shared" si="4"/>
        <v>0.47635202494494694</v>
      </c>
      <c r="N34" s="11">
        <v>80</v>
      </c>
      <c r="O34" s="11">
        <v>16</v>
      </c>
      <c r="P34" s="20">
        <f t="shared" si="5"/>
        <v>2.381760124724735</v>
      </c>
      <c r="Q34" s="13">
        <f t="shared" si="6"/>
        <v>0.029772001559059184</v>
      </c>
      <c r="R34" s="7"/>
      <c r="S34" s="7"/>
      <c r="T34" s="7"/>
      <c r="U34" s="7"/>
      <c r="V34" s="7"/>
    </row>
    <row r="35" spans="1:22" ht="12" customHeight="1">
      <c r="A35" s="10">
        <v>1998</v>
      </c>
      <c r="B35" s="11">
        <f>'[1]Pcc'!E38</f>
        <v>0.5936335234100194</v>
      </c>
      <c r="C35" s="11">
        <v>0</v>
      </c>
      <c r="D35" s="11">
        <f t="shared" si="0"/>
        <v>0.5936335234100194</v>
      </c>
      <c r="E35" s="11">
        <v>12</v>
      </c>
      <c r="F35" s="11">
        <f t="shared" si="1"/>
        <v>0.522397500600817</v>
      </c>
      <c r="G35" s="11">
        <v>0</v>
      </c>
      <c r="H35" s="11">
        <f t="shared" si="7"/>
        <v>0.522397500600817</v>
      </c>
      <c r="I35" s="11">
        <v>20</v>
      </c>
      <c r="J35" s="18">
        <f t="shared" si="2"/>
        <v>29.60000000000001</v>
      </c>
      <c r="K35" s="20">
        <f t="shared" si="8"/>
        <v>0.41791800048065364</v>
      </c>
      <c r="L35" s="21">
        <f t="shared" si="3"/>
        <v>0.01831969317175468</v>
      </c>
      <c r="M35" s="20">
        <f t="shared" si="4"/>
        <v>0.5193541415726594</v>
      </c>
      <c r="N35" s="11">
        <v>80</v>
      </c>
      <c r="O35" s="11">
        <v>16</v>
      </c>
      <c r="P35" s="20">
        <f t="shared" si="5"/>
        <v>2.5967707078632967</v>
      </c>
      <c r="Q35" s="13">
        <f t="shared" si="6"/>
        <v>0.03245963384829121</v>
      </c>
      <c r="R35" s="7"/>
      <c r="S35" s="7"/>
      <c r="T35" s="7"/>
      <c r="U35" s="7"/>
      <c r="V35" s="7"/>
    </row>
    <row r="36" spans="1:22" ht="12" customHeight="1">
      <c r="A36" s="10">
        <v>1999</v>
      </c>
      <c r="B36" s="11">
        <f>'[1]Pcc'!E39</f>
        <v>0.5322005831743403</v>
      </c>
      <c r="C36" s="11">
        <v>0</v>
      </c>
      <c r="D36" s="11">
        <f t="shared" si="0"/>
        <v>0.5322005831743403</v>
      </c>
      <c r="E36" s="11">
        <v>12</v>
      </c>
      <c r="F36" s="11">
        <f t="shared" si="1"/>
        <v>0.46833651319341946</v>
      </c>
      <c r="G36" s="11">
        <v>0</v>
      </c>
      <c r="H36" s="11">
        <f t="shared" si="7"/>
        <v>0.46833651319341946</v>
      </c>
      <c r="I36" s="11">
        <v>20</v>
      </c>
      <c r="J36" s="18">
        <f t="shared" si="2"/>
        <v>29.599999999999994</v>
      </c>
      <c r="K36" s="20">
        <f t="shared" si="8"/>
        <v>0.37466921055473557</v>
      </c>
      <c r="L36" s="21">
        <f t="shared" si="3"/>
        <v>0.016423855805139092</v>
      </c>
      <c r="M36" s="20">
        <f t="shared" si="4"/>
        <v>0.4656081001477907</v>
      </c>
      <c r="N36" s="11">
        <v>80</v>
      </c>
      <c r="O36" s="11">
        <v>16</v>
      </c>
      <c r="P36" s="20">
        <f t="shared" si="5"/>
        <v>2.3280405007389535</v>
      </c>
      <c r="Q36" s="13">
        <f t="shared" si="6"/>
        <v>0.02910050625923692</v>
      </c>
      <c r="R36" s="7"/>
      <c r="S36" s="7"/>
      <c r="T36" s="7"/>
      <c r="U36" s="7"/>
      <c r="V36" s="7"/>
    </row>
    <row r="37" spans="1:22" ht="12" customHeight="1">
      <c r="A37" s="10">
        <v>2000</v>
      </c>
      <c r="B37" s="11">
        <f>'[1]Pcc'!E40</f>
        <v>0.5261659358806446</v>
      </c>
      <c r="C37" s="11">
        <v>0</v>
      </c>
      <c r="D37" s="11">
        <f t="shared" si="0"/>
        <v>0.5261659358806446</v>
      </c>
      <c r="E37" s="11">
        <v>12</v>
      </c>
      <c r="F37" s="11">
        <f t="shared" si="1"/>
        <v>0.4630260235749673</v>
      </c>
      <c r="G37" s="11">
        <v>0</v>
      </c>
      <c r="H37" s="11">
        <f t="shared" si="7"/>
        <v>0.4630260235749673</v>
      </c>
      <c r="I37" s="11">
        <v>20</v>
      </c>
      <c r="J37" s="18">
        <f t="shared" si="2"/>
        <v>29.599999999999994</v>
      </c>
      <c r="K37" s="20">
        <f t="shared" si="8"/>
        <v>0.37042081885997385</v>
      </c>
      <c r="L37" s="21">
        <f t="shared" si="3"/>
        <v>0.016237624936327622</v>
      </c>
      <c r="M37" s="20">
        <f t="shared" si="4"/>
        <v>0.4603285481324199</v>
      </c>
      <c r="N37" s="11">
        <v>80</v>
      </c>
      <c r="O37" s="11">
        <v>16</v>
      </c>
      <c r="P37" s="20">
        <f t="shared" si="5"/>
        <v>2.3016427406620994</v>
      </c>
      <c r="Q37" s="13">
        <f t="shared" si="6"/>
        <v>0.028770534258276245</v>
      </c>
      <c r="R37" s="7"/>
      <c r="S37" s="7"/>
      <c r="T37" s="7"/>
      <c r="U37" s="7"/>
      <c r="V37" s="7"/>
    </row>
    <row r="38" spans="1:22" ht="12" customHeight="1">
      <c r="A38" s="14">
        <v>2001</v>
      </c>
      <c r="B38" s="15">
        <f>'[1]Pcc'!E41</f>
        <v>0.5207093219035382</v>
      </c>
      <c r="C38" s="15">
        <v>0</v>
      </c>
      <c r="D38" s="15">
        <f t="shared" si="0"/>
        <v>0.5207093219035382</v>
      </c>
      <c r="E38" s="15">
        <v>12</v>
      </c>
      <c r="F38" s="15">
        <f t="shared" si="1"/>
        <v>0.45822420327511365</v>
      </c>
      <c r="G38" s="15">
        <v>0</v>
      </c>
      <c r="H38" s="15">
        <f t="shared" si="7"/>
        <v>0.45822420327511365</v>
      </c>
      <c r="I38" s="15">
        <v>20</v>
      </c>
      <c r="J38" s="19">
        <f t="shared" si="2"/>
        <v>29.599999999999994</v>
      </c>
      <c r="K38" s="22">
        <f t="shared" si="8"/>
        <v>0.36657936262009094</v>
      </c>
      <c r="L38" s="23">
        <f t="shared" si="3"/>
        <v>0.016069232334031385</v>
      </c>
      <c r="M38" s="22">
        <f t="shared" si="4"/>
        <v>0.45555470205362275</v>
      </c>
      <c r="N38" s="15">
        <v>80</v>
      </c>
      <c r="O38" s="15">
        <v>16</v>
      </c>
      <c r="P38" s="22">
        <f t="shared" si="5"/>
        <v>2.277773510268114</v>
      </c>
      <c r="Q38" s="17">
        <f t="shared" si="6"/>
        <v>0.028472168878351422</v>
      </c>
      <c r="R38" s="7"/>
      <c r="S38" s="7"/>
      <c r="T38" s="7"/>
      <c r="U38" s="7"/>
      <c r="V38" s="7"/>
    </row>
    <row r="39" spans="1:22" ht="12" customHeight="1">
      <c r="A39" s="14">
        <v>2002</v>
      </c>
      <c r="B39" s="15">
        <f>'[1]Pcc'!E42</f>
        <v>0.5155035316036721</v>
      </c>
      <c r="C39" s="15">
        <v>0</v>
      </c>
      <c r="D39" s="15">
        <f t="shared" si="0"/>
        <v>0.5155035316036721</v>
      </c>
      <c r="E39" s="15">
        <v>12</v>
      </c>
      <c r="F39" s="15">
        <f t="shared" si="1"/>
        <v>0.45364310781123146</v>
      </c>
      <c r="G39" s="15">
        <v>0</v>
      </c>
      <c r="H39" s="15">
        <f t="shared" si="7"/>
        <v>0.45364310781123146</v>
      </c>
      <c r="I39" s="15">
        <v>20</v>
      </c>
      <c r="J39" s="19">
        <f t="shared" si="2"/>
        <v>29.60000000000001</v>
      </c>
      <c r="K39" s="22">
        <f t="shared" si="8"/>
        <v>0.36291448624898515</v>
      </c>
      <c r="L39" s="23">
        <f t="shared" si="3"/>
        <v>0.015908580219133595</v>
      </c>
      <c r="M39" s="22">
        <f t="shared" si="4"/>
        <v>0.45100029492232785</v>
      </c>
      <c r="N39" s="15">
        <v>80</v>
      </c>
      <c r="O39" s="15">
        <v>16</v>
      </c>
      <c r="P39" s="22">
        <f t="shared" si="5"/>
        <v>2.2550014746116394</v>
      </c>
      <c r="Q39" s="17">
        <f t="shared" si="6"/>
        <v>0.02818751843264549</v>
      </c>
      <c r="R39" s="7"/>
      <c r="S39" s="7"/>
      <c r="T39" s="7"/>
      <c r="U39" s="7"/>
      <c r="V39" s="7"/>
    </row>
    <row r="40" spans="1:22" ht="12" customHeight="1">
      <c r="A40" s="14">
        <v>2003</v>
      </c>
      <c r="B40" s="15">
        <f>'[1]Pcc'!E43</f>
        <v>0.5106425643974968</v>
      </c>
      <c r="C40" s="15">
        <v>0</v>
      </c>
      <c r="D40" s="15">
        <f t="shared" si="0"/>
        <v>0.5106425643974968</v>
      </c>
      <c r="E40" s="15">
        <v>12</v>
      </c>
      <c r="F40" s="15">
        <f t="shared" si="1"/>
        <v>0.44936545666979716</v>
      </c>
      <c r="G40" s="15">
        <v>0</v>
      </c>
      <c r="H40" s="15">
        <f t="shared" si="7"/>
        <v>0.44936545666979716</v>
      </c>
      <c r="I40" s="15">
        <v>20</v>
      </c>
      <c r="J40" s="19">
        <f t="shared" si="2"/>
        <v>29.60000000000001</v>
      </c>
      <c r="K40" s="22">
        <f t="shared" si="8"/>
        <v>0.3594923653358377</v>
      </c>
      <c r="L40" s="23">
        <f t="shared" si="3"/>
        <v>0.01575856943937919</v>
      </c>
      <c r="M40" s="22">
        <f aca="true" t="shared" si="9" ref="M40:M45">+L40*28.3495</f>
        <v>0.44674756432168033</v>
      </c>
      <c r="N40" s="15">
        <v>80</v>
      </c>
      <c r="O40" s="15">
        <v>16</v>
      </c>
      <c r="P40" s="22">
        <f t="shared" si="5"/>
        <v>2.233737821608402</v>
      </c>
      <c r="Q40" s="17">
        <f t="shared" si="6"/>
        <v>0.02792172277010502</v>
      </c>
      <c r="R40" s="7"/>
      <c r="S40" s="7"/>
      <c r="T40" s="7"/>
      <c r="U40" s="7"/>
      <c r="V40" s="7"/>
    </row>
    <row r="41" spans="1:22" ht="12" customHeight="1">
      <c r="A41" s="14">
        <v>2004</v>
      </c>
      <c r="B41" s="15">
        <f>'[1]Pcc'!E44</f>
        <v>0.5059688686089131</v>
      </c>
      <c r="C41" s="15">
        <v>0</v>
      </c>
      <c r="D41" s="15">
        <f t="shared" si="0"/>
        <v>0.5059688686089131</v>
      </c>
      <c r="E41" s="15">
        <v>12</v>
      </c>
      <c r="F41" s="15">
        <f t="shared" si="1"/>
        <v>0.4452526043758435</v>
      </c>
      <c r="G41" s="15">
        <v>0</v>
      </c>
      <c r="H41" s="15">
        <f t="shared" si="7"/>
        <v>0.4452526043758435</v>
      </c>
      <c r="I41" s="15">
        <v>20</v>
      </c>
      <c r="J41" s="19">
        <f t="shared" si="2"/>
        <v>29.599999999999994</v>
      </c>
      <c r="K41" s="22">
        <f t="shared" si="8"/>
        <v>0.35620208350067484</v>
      </c>
      <c r="L41" s="23">
        <f t="shared" si="3"/>
        <v>0.015614337906878897</v>
      </c>
      <c r="M41" s="22">
        <f t="shared" si="9"/>
        <v>0.4426586724910633</v>
      </c>
      <c r="N41" s="15">
        <v>80</v>
      </c>
      <c r="O41" s="15">
        <v>16</v>
      </c>
      <c r="P41" s="22">
        <f t="shared" si="5"/>
        <v>2.2132933624553166</v>
      </c>
      <c r="Q41" s="17">
        <f t="shared" si="6"/>
        <v>0.027666167030691455</v>
      </c>
      <c r="R41" s="7"/>
      <c r="S41" s="7"/>
      <c r="T41" s="7"/>
      <c r="U41" s="7"/>
      <c r="V41" s="7"/>
    </row>
    <row r="42" spans="1:22" ht="12" customHeight="1">
      <c r="A42" s="14">
        <v>2005</v>
      </c>
      <c r="B42" s="15">
        <f>'[1]Pcc'!E45</f>
        <v>0.4891458473405907</v>
      </c>
      <c r="C42" s="15">
        <v>0</v>
      </c>
      <c r="D42" s="15">
        <f t="shared" si="0"/>
        <v>0.4891458473405907</v>
      </c>
      <c r="E42" s="15">
        <v>12</v>
      </c>
      <c r="F42" s="15">
        <f t="shared" si="1"/>
        <v>0.4304483456597198</v>
      </c>
      <c r="G42" s="15">
        <v>0</v>
      </c>
      <c r="H42" s="15">
        <f t="shared" si="7"/>
        <v>0.4304483456597198</v>
      </c>
      <c r="I42" s="15">
        <v>20</v>
      </c>
      <c r="J42" s="19">
        <f t="shared" si="2"/>
        <v>29.599999999999994</v>
      </c>
      <c r="K42" s="22">
        <f t="shared" si="8"/>
        <v>0.34435867652777585</v>
      </c>
      <c r="L42" s="23">
        <f t="shared" si="3"/>
        <v>0.015095174861491544</v>
      </c>
      <c r="M42" s="22">
        <f t="shared" si="9"/>
        <v>0.4279406597358545</v>
      </c>
      <c r="N42" s="15">
        <v>80</v>
      </c>
      <c r="O42" s="15">
        <v>16</v>
      </c>
      <c r="P42" s="22">
        <f t="shared" si="5"/>
        <v>2.1397032986792723</v>
      </c>
      <c r="Q42" s="17">
        <f t="shared" si="6"/>
        <v>0.026746291233490906</v>
      </c>
      <c r="R42" s="7"/>
      <c r="S42" s="7"/>
      <c r="T42" s="7"/>
      <c r="U42" s="7"/>
      <c r="V42" s="7"/>
    </row>
    <row r="43" spans="1:22" ht="12" customHeight="1">
      <c r="A43" s="10">
        <v>2006</v>
      </c>
      <c r="B43" s="11">
        <f>'[1]Pcc'!E46</f>
        <v>0.48917078520078444</v>
      </c>
      <c r="C43" s="11">
        <v>0</v>
      </c>
      <c r="D43" s="11">
        <f t="shared" si="0"/>
        <v>0.48917078520078444</v>
      </c>
      <c r="E43" s="11">
        <v>12</v>
      </c>
      <c r="F43" s="11">
        <f t="shared" si="1"/>
        <v>0.4304702909766903</v>
      </c>
      <c r="G43" s="11">
        <v>0</v>
      </c>
      <c r="H43" s="11">
        <f t="shared" si="7"/>
        <v>0.4304702909766903</v>
      </c>
      <c r="I43" s="11">
        <v>20</v>
      </c>
      <c r="J43" s="18">
        <f t="shared" si="2"/>
        <v>29.599999999999994</v>
      </c>
      <c r="K43" s="20">
        <f t="shared" si="8"/>
        <v>0.34437623278135227</v>
      </c>
      <c r="L43" s="21">
        <f t="shared" si="3"/>
        <v>0.015095944450689415</v>
      </c>
      <c r="M43" s="20">
        <f t="shared" si="9"/>
        <v>0.42796247720481956</v>
      </c>
      <c r="N43" s="11">
        <v>80</v>
      </c>
      <c r="O43" s="11">
        <v>16</v>
      </c>
      <c r="P43" s="20">
        <f t="shared" si="5"/>
        <v>2.1398123860240976</v>
      </c>
      <c r="Q43" s="13">
        <f t="shared" si="6"/>
        <v>0.026747654825301222</v>
      </c>
      <c r="R43" s="7"/>
      <c r="S43" s="7"/>
      <c r="T43" s="7"/>
      <c r="U43" s="7"/>
      <c r="V43" s="7"/>
    </row>
    <row r="44" spans="1:22" ht="12" customHeight="1">
      <c r="A44" s="10">
        <v>2007</v>
      </c>
      <c r="B44" s="11">
        <f>'[1]Pcc'!E47</f>
        <v>0.48887716452548746</v>
      </c>
      <c r="C44" s="11">
        <v>0</v>
      </c>
      <c r="D44" s="11">
        <f t="shared" si="0"/>
        <v>0.48887716452548746</v>
      </c>
      <c r="E44" s="11">
        <v>12</v>
      </c>
      <c r="F44" s="11">
        <f t="shared" si="1"/>
        <v>0.430211904782429</v>
      </c>
      <c r="G44" s="11">
        <v>0</v>
      </c>
      <c r="H44" s="11">
        <f t="shared" si="7"/>
        <v>0.430211904782429</v>
      </c>
      <c r="I44" s="11">
        <v>20</v>
      </c>
      <c r="J44" s="18">
        <f t="shared" si="2"/>
        <v>29.60000000000001</v>
      </c>
      <c r="K44" s="20">
        <f t="shared" si="8"/>
        <v>0.3441695238259432</v>
      </c>
      <c r="L44" s="21">
        <f t="shared" si="3"/>
        <v>0.01508688323620573</v>
      </c>
      <c r="M44" s="20">
        <f t="shared" si="9"/>
        <v>0.4277055963048143</v>
      </c>
      <c r="N44" s="11">
        <v>80</v>
      </c>
      <c r="O44" s="11">
        <v>16</v>
      </c>
      <c r="P44" s="20">
        <f t="shared" si="5"/>
        <v>2.1385279815240716</v>
      </c>
      <c r="Q44" s="13">
        <f t="shared" si="6"/>
        <v>0.026731599769050894</v>
      </c>
      <c r="R44" s="7"/>
      <c r="S44" s="7"/>
      <c r="T44" s="7"/>
      <c r="U44" s="7"/>
      <c r="V44" s="7"/>
    </row>
    <row r="45" spans="1:22" ht="12" customHeight="1">
      <c r="A45" s="10">
        <v>2008</v>
      </c>
      <c r="B45" s="11">
        <f>'[1]Pcc'!E48</f>
        <v>0.48858266675034195</v>
      </c>
      <c r="C45" s="11">
        <v>0</v>
      </c>
      <c r="D45" s="11">
        <f t="shared" si="0"/>
        <v>0.48858266675034195</v>
      </c>
      <c r="E45" s="11">
        <v>12</v>
      </c>
      <c r="F45" s="11">
        <f t="shared" si="1"/>
        <v>0.42995274674030093</v>
      </c>
      <c r="G45" s="11">
        <v>0</v>
      </c>
      <c r="H45" s="11">
        <f t="shared" si="7"/>
        <v>0.42995274674030093</v>
      </c>
      <c r="I45" s="11">
        <v>20</v>
      </c>
      <c r="J45" s="18">
        <f t="shared" si="2"/>
        <v>29.599999999999994</v>
      </c>
      <c r="K45" s="20">
        <f t="shared" si="8"/>
        <v>0.34396219739224076</v>
      </c>
      <c r="L45" s="21">
        <f t="shared" si="3"/>
        <v>0.015077794954180417</v>
      </c>
      <c r="M45" s="20">
        <f t="shared" si="9"/>
        <v>0.4274479480535377</v>
      </c>
      <c r="N45" s="11">
        <v>80</v>
      </c>
      <c r="O45" s="11">
        <v>16</v>
      </c>
      <c r="P45" s="20">
        <f t="shared" si="5"/>
        <v>2.1372397402676886</v>
      </c>
      <c r="Q45" s="13">
        <f t="shared" si="6"/>
        <v>0.026715496753346106</v>
      </c>
      <c r="R45" s="7"/>
      <c r="S45" s="7"/>
      <c r="T45" s="7"/>
      <c r="U45" s="7"/>
      <c r="V45" s="7"/>
    </row>
    <row r="46" spans="1:22" ht="12" customHeight="1">
      <c r="A46" s="10">
        <v>2009</v>
      </c>
      <c r="B46" s="11">
        <f>'[1]Pcc'!E49</f>
        <v>0.4871986914216228</v>
      </c>
      <c r="C46" s="11">
        <v>0</v>
      </c>
      <c r="D46" s="11">
        <f t="shared" si="0"/>
        <v>0.4871986914216228</v>
      </c>
      <c r="E46" s="11">
        <v>12</v>
      </c>
      <c r="F46" s="11">
        <f t="shared" si="1"/>
        <v>0.42873484845102805</v>
      </c>
      <c r="G46" s="11">
        <v>0</v>
      </c>
      <c r="H46" s="11">
        <f t="shared" si="7"/>
        <v>0.42873484845102805</v>
      </c>
      <c r="I46" s="11">
        <v>20</v>
      </c>
      <c r="J46" s="18">
        <f t="shared" si="2"/>
        <v>29.60000000000001</v>
      </c>
      <c r="K46" s="20">
        <f t="shared" si="8"/>
        <v>0.34298787876082243</v>
      </c>
      <c r="L46" s="21">
        <f t="shared" si="3"/>
        <v>0.015035085096364819</v>
      </c>
      <c r="M46" s="20">
        <f aca="true" t="shared" si="10" ref="M46:M51">+L46*28.3495</f>
        <v>0.4262371449393944</v>
      </c>
      <c r="N46" s="11">
        <v>80</v>
      </c>
      <c r="O46" s="11">
        <v>16</v>
      </c>
      <c r="P46" s="20">
        <f t="shared" si="5"/>
        <v>2.131185724696972</v>
      </c>
      <c r="Q46" s="13">
        <f t="shared" si="6"/>
        <v>0.02663982155871215</v>
      </c>
      <c r="R46" s="7"/>
      <c r="S46" s="7"/>
      <c r="T46" s="7"/>
      <c r="U46" s="7"/>
      <c r="V46" s="7"/>
    </row>
    <row r="47" spans="1:17" ht="12" customHeight="1">
      <c r="A47" s="10">
        <v>2010</v>
      </c>
      <c r="B47" s="11">
        <f>'[1]Pcc'!E50</f>
        <v>0.48595801519618687</v>
      </c>
      <c r="C47" s="11">
        <v>0</v>
      </c>
      <c r="D47" s="11">
        <f t="shared" si="0"/>
        <v>0.48595801519618687</v>
      </c>
      <c r="E47" s="11">
        <v>12</v>
      </c>
      <c r="F47" s="11">
        <f t="shared" si="1"/>
        <v>0.4276430533726444</v>
      </c>
      <c r="G47" s="11">
        <v>0</v>
      </c>
      <c r="H47" s="11">
        <f t="shared" si="7"/>
        <v>0.4276430533726444</v>
      </c>
      <c r="I47" s="11">
        <v>20</v>
      </c>
      <c r="J47" s="18">
        <f t="shared" si="2"/>
        <v>29.60000000000001</v>
      </c>
      <c r="K47" s="20">
        <f t="shared" si="8"/>
        <v>0.34211444269811553</v>
      </c>
      <c r="L47" s="21">
        <f t="shared" si="3"/>
        <v>0.01499679748813657</v>
      </c>
      <c r="M47" s="20">
        <f t="shared" si="10"/>
        <v>0.42515171038992766</v>
      </c>
      <c r="N47" s="11">
        <v>80</v>
      </c>
      <c r="O47" s="11">
        <v>16</v>
      </c>
      <c r="P47" s="20">
        <f t="shared" si="5"/>
        <v>2.1257585519496383</v>
      </c>
      <c r="Q47" s="13">
        <f t="shared" si="6"/>
        <v>0.02657198189937048</v>
      </c>
    </row>
    <row r="48" spans="1:17" ht="12" customHeight="1">
      <c r="A48" s="30">
        <v>2011</v>
      </c>
      <c r="B48" s="31">
        <f>'[1]Pcc'!E51</f>
        <v>0.486976939816508</v>
      </c>
      <c r="C48" s="31">
        <v>0</v>
      </c>
      <c r="D48" s="31">
        <f t="shared" si="0"/>
        <v>0.486976939816508</v>
      </c>
      <c r="E48" s="31">
        <v>12</v>
      </c>
      <c r="F48" s="31">
        <f t="shared" si="1"/>
        <v>0.42853970703852706</v>
      </c>
      <c r="G48" s="31">
        <v>0</v>
      </c>
      <c r="H48" s="15">
        <f t="shared" si="7"/>
        <v>0.42853970703852706</v>
      </c>
      <c r="I48" s="31">
        <v>20</v>
      </c>
      <c r="J48" s="41">
        <f t="shared" si="2"/>
        <v>29.60000000000001</v>
      </c>
      <c r="K48" s="22">
        <f t="shared" si="8"/>
        <v>0.3428317656308216</v>
      </c>
      <c r="L48" s="37">
        <f t="shared" si="3"/>
        <v>0.015028241781077112</v>
      </c>
      <c r="M48" s="42">
        <f t="shared" si="10"/>
        <v>0.42604314037264557</v>
      </c>
      <c r="N48" s="31">
        <v>80</v>
      </c>
      <c r="O48" s="15">
        <v>16</v>
      </c>
      <c r="P48" s="42">
        <f t="shared" si="5"/>
        <v>2.1302157018632277</v>
      </c>
      <c r="Q48" s="33">
        <f t="shared" si="6"/>
        <v>0.026627696273290348</v>
      </c>
    </row>
    <row r="49" spans="1:17" ht="12" customHeight="1">
      <c r="A49" s="14">
        <v>2012</v>
      </c>
      <c r="B49" s="15">
        <f>'[1]Pcc'!E52</f>
        <v>0.4864122671538777</v>
      </c>
      <c r="C49" s="15">
        <v>0</v>
      </c>
      <c r="D49" s="15">
        <f aca="true" t="shared" si="11" ref="D49:D54">+B49-B49*(C49/100)</f>
        <v>0.4864122671538777</v>
      </c>
      <c r="E49" s="15">
        <v>12</v>
      </c>
      <c r="F49" s="15">
        <f aca="true" t="shared" si="12" ref="F49:F54">+(D49-D49*(E49)/100)</f>
        <v>0.4280427950954124</v>
      </c>
      <c r="G49" s="15">
        <v>0</v>
      </c>
      <c r="H49" s="15">
        <f t="shared" si="7"/>
        <v>0.4280427950954124</v>
      </c>
      <c r="I49" s="15">
        <v>20</v>
      </c>
      <c r="J49" s="19">
        <f aca="true" t="shared" si="13" ref="J49:J54">100-(K49/B49*100)</f>
        <v>29.60000000000001</v>
      </c>
      <c r="K49" s="22">
        <f t="shared" si="8"/>
        <v>0.3424342360763299</v>
      </c>
      <c r="L49" s="23">
        <f aca="true" t="shared" si="14" ref="L49:L54">+(K49/365)*16</f>
        <v>0.015010815828003503</v>
      </c>
      <c r="M49" s="22">
        <f t="shared" si="10"/>
        <v>0.42554912331598527</v>
      </c>
      <c r="N49" s="15">
        <v>80</v>
      </c>
      <c r="O49" s="15">
        <v>16</v>
      </c>
      <c r="P49" s="22">
        <f aca="true" t="shared" si="15" ref="P49:P54">+Q49*N49</f>
        <v>2.1277456165799262</v>
      </c>
      <c r="Q49" s="17">
        <f aca="true" t="shared" si="16" ref="Q49:Q54">+M49/O49</f>
        <v>0.02659682020724908</v>
      </c>
    </row>
    <row r="50" spans="1:17" ht="12" customHeight="1">
      <c r="A50" s="14">
        <v>2013</v>
      </c>
      <c r="B50" s="15">
        <f>'[1]Pcc'!E53</f>
        <v>0.48730247004864435</v>
      </c>
      <c r="C50" s="15">
        <v>0</v>
      </c>
      <c r="D50" s="15">
        <f t="shared" si="11"/>
        <v>0.48730247004864435</v>
      </c>
      <c r="E50" s="15">
        <v>12</v>
      </c>
      <c r="F50" s="15">
        <f t="shared" si="12"/>
        <v>0.42882617364280706</v>
      </c>
      <c r="G50" s="15">
        <v>0</v>
      </c>
      <c r="H50" s="15">
        <f t="shared" si="7"/>
        <v>0.42882617364280706</v>
      </c>
      <c r="I50" s="15">
        <v>20</v>
      </c>
      <c r="J50" s="19">
        <f t="shared" si="13"/>
        <v>29.599999999999994</v>
      </c>
      <c r="K50" s="22">
        <f t="shared" si="8"/>
        <v>0.34306093891424566</v>
      </c>
      <c r="L50" s="23">
        <f t="shared" si="14"/>
        <v>0.015038287733227207</v>
      </c>
      <c r="M50" s="22">
        <f t="shared" si="10"/>
        <v>0.4263279380931247</v>
      </c>
      <c r="N50" s="15">
        <v>80</v>
      </c>
      <c r="O50" s="15">
        <v>16</v>
      </c>
      <c r="P50" s="22">
        <f t="shared" si="15"/>
        <v>2.1316396904656236</v>
      </c>
      <c r="Q50" s="17">
        <f t="shared" si="16"/>
        <v>0.026645496130820293</v>
      </c>
    </row>
    <row r="51" spans="1:17" ht="12" customHeight="1">
      <c r="A51" s="14">
        <v>2014</v>
      </c>
      <c r="B51" s="15">
        <f>'[1]Pcc'!E54</f>
        <v>0.4867737040133567</v>
      </c>
      <c r="C51" s="15">
        <v>0</v>
      </c>
      <c r="D51" s="15">
        <f t="shared" si="11"/>
        <v>0.4867737040133567</v>
      </c>
      <c r="E51" s="15">
        <v>12</v>
      </c>
      <c r="F51" s="15">
        <f t="shared" si="12"/>
        <v>0.42836085953175385</v>
      </c>
      <c r="G51" s="15">
        <v>0</v>
      </c>
      <c r="H51" s="15">
        <f t="shared" si="7"/>
        <v>0.42836085953175385</v>
      </c>
      <c r="I51" s="15">
        <v>20</v>
      </c>
      <c r="J51" s="19">
        <f t="shared" si="13"/>
        <v>29.60000000000001</v>
      </c>
      <c r="K51" s="22">
        <f t="shared" si="8"/>
        <v>0.34268868762540305</v>
      </c>
      <c r="L51" s="23">
        <f t="shared" si="14"/>
        <v>0.015021969868510818</v>
      </c>
      <c r="M51" s="22">
        <f t="shared" si="10"/>
        <v>0.42586533478734745</v>
      </c>
      <c r="N51" s="15">
        <v>80</v>
      </c>
      <c r="O51" s="15">
        <v>16</v>
      </c>
      <c r="P51" s="22">
        <f t="shared" si="15"/>
        <v>2.1293266739367374</v>
      </c>
      <c r="Q51" s="17">
        <f t="shared" si="16"/>
        <v>0.026616583424209216</v>
      </c>
    </row>
    <row r="52" spans="1:17" ht="12" customHeight="1">
      <c r="A52" s="30">
        <v>2015</v>
      </c>
      <c r="B52" s="31">
        <f>'[1]Pcc'!E55</f>
        <v>0.4874556247762303</v>
      </c>
      <c r="C52" s="31">
        <v>0</v>
      </c>
      <c r="D52" s="31">
        <f t="shared" si="11"/>
        <v>0.4874556247762303</v>
      </c>
      <c r="E52" s="31">
        <v>12</v>
      </c>
      <c r="F52" s="31">
        <f t="shared" si="12"/>
        <v>0.42896094980308264</v>
      </c>
      <c r="G52" s="31">
        <v>0</v>
      </c>
      <c r="H52" s="31">
        <f t="shared" si="7"/>
        <v>0.42896094980308264</v>
      </c>
      <c r="I52" s="31">
        <v>20</v>
      </c>
      <c r="J52" s="41">
        <f t="shared" si="13"/>
        <v>29.60000000000001</v>
      </c>
      <c r="K52" s="42">
        <f t="shared" si="8"/>
        <v>0.3431687598424661</v>
      </c>
      <c r="L52" s="37">
        <f t="shared" si="14"/>
        <v>0.015043014130080705</v>
      </c>
      <c r="M52" s="42">
        <f>+L52*28.3495</f>
        <v>0.42646192908072295</v>
      </c>
      <c r="N52" s="31">
        <v>80</v>
      </c>
      <c r="O52" s="31">
        <v>16</v>
      </c>
      <c r="P52" s="42">
        <f t="shared" si="15"/>
        <v>2.132309645403615</v>
      </c>
      <c r="Q52" s="33">
        <f t="shared" si="16"/>
        <v>0.026653870567545184</v>
      </c>
    </row>
    <row r="53" spans="1:17" ht="12" customHeight="1">
      <c r="A53" s="53">
        <v>2016</v>
      </c>
      <c r="B53" s="54">
        <f>'[1]Pcc'!E56</f>
        <v>0.48678403994331276</v>
      </c>
      <c r="C53" s="54">
        <v>0</v>
      </c>
      <c r="D53" s="54">
        <f t="shared" si="11"/>
        <v>0.48678403994331276</v>
      </c>
      <c r="E53" s="54">
        <v>12</v>
      </c>
      <c r="F53" s="54">
        <f t="shared" si="12"/>
        <v>0.4283699551501152</v>
      </c>
      <c r="G53" s="54">
        <v>0</v>
      </c>
      <c r="H53" s="54">
        <f t="shared" si="7"/>
        <v>0.4283699551501152</v>
      </c>
      <c r="I53" s="54">
        <v>20</v>
      </c>
      <c r="J53" s="64">
        <f t="shared" si="13"/>
        <v>29.60000000000001</v>
      </c>
      <c r="K53" s="65">
        <f t="shared" si="8"/>
        <v>0.3426959641200922</v>
      </c>
      <c r="L53" s="66">
        <f t="shared" si="14"/>
        <v>0.015022288838141027</v>
      </c>
      <c r="M53" s="65">
        <f>+L53*28.3495</f>
        <v>0.42587437741687906</v>
      </c>
      <c r="N53" s="54">
        <v>80</v>
      </c>
      <c r="O53" s="54">
        <v>16</v>
      </c>
      <c r="P53" s="65">
        <f t="shared" si="15"/>
        <v>2.129371887084395</v>
      </c>
      <c r="Q53" s="56">
        <f t="shared" si="16"/>
        <v>0.02661714858855494</v>
      </c>
    </row>
    <row r="54" spans="1:17" ht="12" customHeight="1">
      <c r="A54" s="53">
        <v>2017</v>
      </c>
      <c r="B54" s="54">
        <f>'[1]Pcc'!E57</f>
        <v>0.4876521332717905</v>
      </c>
      <c r="C54" s="54">
        <v>0</v>
      </c>
      <c r="D54" s="54">
        <f t="shared" si="11"/>
        <v>0.4876521332717905</v>
      </c>
      <c r="E54" s="54">
        <v>12</v>
      </c>
      <c r="F54" s="54">
        <f t="shared" si="12"/>
        <v>0.4291338772791757</v>
      </c>
      <c r="G54" s="54">
        <v>0</v>
      </c>
      <c r="H54" s="54">
        <f t="shared" si="7"/>
        <v>0.4291338772791757</v>
      </c>
      <c r="I54" s="54">
        <v>20</v>
      </c>
      <c r="J54" s="64">
        <f t="shared" si="13"/>
        <v>29.599999999999994</v>
      </c>
      <c r="K54" s="65">
        <f t="shared" si="8"/>
        <v>0.34330710182334057</v>
      </c>
      <c r="L54" s="66">
        <f t="shared" si="14"/>
        <v>0.01504907843609164</v>
      </c>
      <c r="M54" s="65">
        <f>+L54*28.3495</f>
        <v>0.42663384912397995</v>
      </c>
      <c r="N54" s="54">
        <v>80</v>
      </c>
      <c r="O54" s="54">
        <v>16</v>
      </c>
      <c r="P54" s="65">
        <f t="shared" si="15"/>
        <v>2.1331692456198996</v>
      </c>
      <c r="Q54" s="56">
        <f t="shared" si="16"/>
        <v>0.026664615570248747</v>
      </c>
    </row>
    <row r="55" spans="1:17" ht="12" customHeight="1">
      <c r="A55" s="74">
        <v>2018</v>
      </c>
      <c r="B55" s="75">
        <f>'[1]Pcc'!E58</f>
        <v>0.48760856307719735</v>
      </c>
      <c r="C55" s="75">
        <v>0</v>
      </c>
      <c r="D55" s="75">
        <f>+B55-B55*(C55/100)</f>
        <v>0.48760856307719735</v>
      </c>
      <c r="E55" s="75">
        <v>12</v>
      </c>
      <c r="F55" s="75">
        <f>+(D55-D55*(E55)/100)</f>
        <v>0.42909553550793367</v>
      </c>
      <c r="G55" s="75">
        <v>0</v>
      </c>
      <c r="H55" s="75">
        <f>F55-(F55*G55/100)</f>
        <v>0.42909553550793367</v>
      </c>
      <c r="I55" s="75">
        <v>20</v>
      </c>
      <c r="J55" s="80">
        <f>100-(K55/B55*100)</f>
        <v>29.60000000000001</v>
      </c>
      <c r="K55" s="81">
        <f>+H55-H55*I55/100</f>
        <v>0.3432764284063469</v>
      </c>
      <c r="L55" s="82">
        <f>+(K55/365)*16</f>
        <v>0.015047733847949454</v>
      </c>
      <c r="M55" s="81">
        <f>+L55*28.3495</f>
        <v>0.42659573072244306</v>
      </c>
      <c r="N55" s="75">
        <v>80</v>
      </c>
      <c r="O55" s="75">
        <v>16</v>
      </c>
      <c r="P55" s="81">
        <f>+Q55*N55</f>
        <v>2.1329786536122155</v>
      </c>
      <c r="Q55" s="77">
        <f>+M55/O55</f>
        <v>0.02666223317015269</v>
      </c>
    </row>
    <row r="56" spans="1:17" ht="12" customHeight="1" thickBot="1">
      <c r="A56" s="57">
        <v>2019</v>
      </c>
      <c r="B56" s="58">
        <f>'[1]Pcc'!E59</f>
        <v>0.48794218009640905</v>
      </c>
      <c r="C56" s="58">
        <v>0</v>
      </c>
      <c r="D56" s="58">
        <f>+B56-B56*(C56/100)</f>
        <v>0.48794218009640905</v>
      </c>
      <c r="E56" s="58">
        <v>12</v>
      </c>
      <c r="F56" s="58">
        <f>+(D56-D56*(E56)/100)</f>
        <v>0.42938911848483996</v>
      </c>
      <c r="G56" s="58">
        <v>0</v>
      </c>
      <c r="H56" s="58">
        <f>F56-(F56*G56/100)</f>
        <v>0.42938911848483996</v>
      </c>
      <c r="I56" s="58">
        <v>20</v>
      </c>
      <c r="J56" s="67">
        <f>100-(K56/B56*100)</f>
        <v>29.60000000000001</v>
      </c>
      <c r="K56" s="68">
        <f>+H56-H56*I56/100</f>
        <v>0.34351129478787196</v>
      </c>
      <c r="L56" s="69">
        <f>+(K56/365)*16</f>
        <v>0.015058029360564251</v>
      </c>
      <c r="M56" s="68">
        <f>+L56*28.3495</f>
        <v>0.42688760335731624</v>
      </c>
      <c r="N56" s="58">
        <v>80</v>
      </c>
      <c r="O56" s="58">
        <v>16</v>
      </c>
      <c r="P56" s="68">
        <f>+Q56*N56</f>
        <v>2.1344380167865813</v>
      </c>
      <c r="Q56" s="60">
        <f>+M56/O56</f>
        <v>0.026680475209832265</v>
      </c>
    </row>
    <row r="57" spans="1:17" s="8" customFormat="1" ht="12" customHeight="1" thickTop="1">
      <c r="A57" s="121" t="s">
        <v>62</v>
      </c>
      <c r="B57" s="141"/>
      <c r="C57" s="141"/>
      <c r="D57" s="141"/>
      <c r="E57" s="141"/>
      <c r="F57" s="141"/>
      <c r="G57" s="141"/>
      <c r="H57" s="141"/>
      <c r="I57" s="141"/>
      <c r="J57" s="141"/>
      <c r="K57" s="141"/>
      <c r="L57" s="141"/>
      <c r="M57" s="141"/>
      <c r="N57" s="141"/>
      <c r="O57" s="141"/>
      <c r="P57" s="141"/>
      <c r="Q57" s="142"/>
    </row>
    <row r="58" spans="1:17" s="8" customFormat="1" ht="12" customHeight="1">
      <c r="A58" s="110"/>
      <c r="B58" s="111"/>
      <c r="C58" s="111"/>
      <c r="D58" s="111"/>
      <c r="E58" s="111"/>
      <c r="F58" s="111"/>
      <c r="G58" s="111"/>
      <c r="H58" s="111"/>
      <c r="I58" s="111"/>
      <c r="J58" s="111"/>
      <c r="K58" s="111"/>
      <c r="L58" s="111"/>
      <c r="M58" s="111"/>
      <c r="N58" s="111"/>
      <c r="O58" s="111"/>
      <c r="P58" s="111"/>
      <c r="Q58" s="112"/>
    </row>
    <row r="59" spans="1:17" s="8" customFormat="1" ht="12" customHeight="1">
      <c r="A59" s="110"/>
      <c r="B59" s="111"/>
      <c r="C59" s="111"/>
      <c r="D59" s="111"/>
      <c r="E59" s="111"/>
      <c r="F59" s="111"/>
      <c r="G59" s="111"/>
      <c r="H59" s="111"/>
      <c r="I59" s="111"/>
      <c r="J59" s="111"/>
      <c r="K59" s="111"/>
      <c r="L59" s="111"/>
      <c r="M59" s="111"/>
      <c r="N59" s="111"/>
      <c r="O59" s="111"/>
      <c r="P59" s="111"/>
      <c r="Q59" s="112"/>
    </row>
    <row r="60" spans="1:17" s="8" customFormat="1" ht="12" customHeight="1">
      <c r="A60" s="131"/>
      <c r="B60" s="132"/>
      <c r="C60" s="132"/>
      <c r="D60" s="132"/>
      <c r="E60" s="132"/>
      <c r="F60" s="132"/>
      <c r="G60" s="132"/>
      <c r="H60" s="132"/>
      <c r="I60" s="132"/>
      <c r="J60" s="132"/>
      <c r="K60" s="132"/>
      <c r="L60" s="132"/>
      <c r="M60" s="132"/>
      <c r="N60" s="132"/>
      <c r="O60" s="132"/>
      <c r="P60" s="132"/>
      <c r="Q60" s="133"/>
    </row>
    <row r="61" spans="1:17" s="8" customFormat="1" ht="12" customHeight="1">
      <c r="A61" s="95" t="s">
        <v>67</v>
      </c>
      <c r="B61" s="96"/>
      <c r="C61" s="96"/>
      <c r="D61" s="96"/>
      <c r="E61" s="96"/>
      <c r="F61" s="96"/>
      <c r="G61" s="96"/>
      <c r="H61" s="96"/>
      <c r="I61" s="96"/>
      <c r="J61" s="96"/>
      <c r="K61" s="96"/>
      <c r="L61" s="96"/>
      <c r="M61" s="96"/>
      <c r="N61" s="96"/>
      <c r="O61" s="96"/>
      <c r="P61" s="96"/>
      <c r="Q61" s="97"/>
    </row>
    <row r="62" spans="1:17" s="8" customFormat="1" ht="12" customHeight="1">
      <c r="A62" s="95"/>
      <c r="B62" s="96"/>
      <c r="C62" s="96"/>
      <c r="D62" s="96"/>
      <c r="E62" s="96"/>
      <c r="F62" s="96"/>
      <c r="G62" s="96"/>
      <c r="H62" s="96"/>
      <c r="I62" s="96"/>
      <c r="J62" s="96"/>
      <c r="K62" s="96"/>
      <c r="L62" s="96"/>
      <c r="M62" s="96"/>
      <c r="N62" s="96"/>
      <c r="O62" s="96"/>
      <c r="P62" s="96"/>
      <c r="Q62" s="97"/>
    </row>
  </sheetData>
  <sheetProtection/>
  <mergeCells count="20">
    <mergeCell ref="O2:O5"/>
    <mergeCell ref="K2:M5"/>
    <mergeCell ref="C2:C5"/>
    <mergeCell ref="N2:N5"/>
    <mergeCell ref="A61:Q62"/>
    <mergeCell ref="A57:Q59"/>
    <mergeCell ref="A60:Q60"/>
    <mergeCell ref="J2:J5"/>
    <mergeCell ref="E2:E5"/>
    <mergeCell ref="H3:H5"/>
    <mergeCell ref="B2:B5"/>
    <mergeCell ref="I3:I5"/>
    <mergeCell ref="A2:A5"/>
    <mergeCell ref="F2:F5"/>
    <mergeCell ref="A1:Q1"/>
    <mergeCell ref="D2:D5"/>
    <mergeCell ref="G3:G5"/>
    <mergeCell ref="Q2:Q5"/>
    <mergeCell ref="P2:P5"/>
    <mergeCell ref="G2:I2"/>
  </mergeCells>
  <printOptions horizontalCentered="1"/>
  <pageMargins left="0.5" right="0.5" top="0.61" bottom="0.56" header="0.5" footer="0.5"/>
  <pageSetup fitToHeight="1" fitToWidth="1"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49</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44" t="s">
        <v>34</v>
      </c>
      <c r="C6" s="44" t="s">
        <v>35</v>
      </c>
      <c r="D6" s="44" t="s">
        <v>34</v>
      </c>
      <c r="E6" s="44" t="s">
        <v>35</v>
      </c>
      <c r="F6" s="44" t="s">
        <v>34</v>
      </c>
      <c r="G6" s="44" t="s">
        <v>35</v>
      </c>
      <c r="H6" s="51" t="s">
        <v>34</v>
      </c>
      <c r="I6" s="44" t="s">
        <v>35</v>
      </c>
      <c r="J6" s="44" t="s">
        <v>35</v>
      </c>
      <c r="K6" s="44" t="s">
        <v>34</v>
      </c>
      <c r="L6" s="44" t="s">
        <v>36</v>
      </c>
      <c r="M6" s="44" t="s">
        <v>37</v>
      </c>
      <c r="N6" s="44" t="s">
        <v>38</v>
      </c>
      <c r="O6" s="44" t="s">
        <v>39</v>
      </c>
      <c r="P6" s="44" t="s">
        <v>38</v>
      </c>
      <c r="Q6" s="44" t="s">
        <v>40</v>
      </c>
      <c r="R6" s="27"/>
      <c r="S6" s="27"/>
      <c r="T6" s="27"/>
      <c r="U6" s="27"/>
      <c r="V6" s="27"/>
    </row>
    <row r="7" spans="1:22" ht="12" customHeight="1">
      <c r="A7" s="10">
        <v>1970</v>
      </c>
      <c r="B7" s="11">
        <f>'[1]Pcc'!F10</f>
        <v>7.7341316366526245</v>
      </c>
      <c r="C7" s="11">
        <v>0</v>
      </c>
      <c r="D7" s="11">
        <f aca="true" t="shared" si="0" ref="D7:D47">+B7-B7*(C7/100)</f>
        <v>7.7341316366526245</v>
      </c>
      <c r="E7" s="11">
        <v>12</v>
      </c>
      <c r="F7" s="11">
        <f aca="true" t="shared" si="1" ref="F7:F47">+(D7-D7*(E7)/100)</f>
        <v>6.806035840254309</v>
      </c>
      <c r="G7" s="11">
        <v>0</v>
      </c>
      <c r="H7" s="11">
        <f>F7-(F7*G7/100)</f>
        <v>6.806035840254309</v>
      </c>
      <c r="I7" s="11">
        <v>33</v>
      </c>
      <c r="J7" s="18">
        <f aca="true" t="shared" si="2" ref="J7:J47">100-(K7/B7*100)</f>
        <v>41.040000000000006</v>
      </c>
      <c r="K7" s="11">
        <f>+H7-H7*I7/100</f>
        <v>4.560044012970387</v>
      </c>
      <c r="L7" s="12">
        <f aca="true" t="shared" si="3" ref="L7:L47">+(K7/365)*16</f>
        <v>0.1998923402945923</v>
      </c>
      <c r="M7" s="11">
        <f aca="true" t="shared" si="4" ref="M7:M39">+L7*28.3495</f>
        <v>5.666847901181544</v>
      </c>
      <c r="N7" s="11">
        <v>103</v>
      </c>
      <c r="O7" s="11">
        <v>28.3495</v>
      </c>
      <c r="P7" s="11">
        <f aca="true" t="shared" si="5" ref="P7:P47">+Q7*N7</f>
        <v>20.588911050343008</v>
      </c>
      <c r="Q7" s="13">
        <f aca="true" t="shared" si="6" ref="Q7:Q47">+M7/O7</f>
        <v>0.1998923402945923</v>
      </c>
      <c r="R7" s="7"/>
      <c r="S7" s="7"/>
      <c r="T7" s="7"/>
      <c r="U7" s="7"/>
      <c r="V7" s="7"/>
    </row>
    <row r="8" spans="1:22" ht="12" customHeight="1">
      <c r="A8" s="14">
        <v>1971</v>
      </c>
      <c r="B8" s="15">
        <f>'[1]Pcc'!F11</f>
        <v>7.098950916857976</v>
      </c>
      <c r="C8" s="15">
        <v>0</v>
      </c>
      <c r="D8" s="15">
        <f t="shared" si="0"/>
        <v>7.098950916857976</v>
      </c>
      <c r="E8" s="15">
        <v>12</v>
      </c>
      <c r="F8" s="15">
        <f t="shared" si="1"/>
        <v>6.247076806835018</v>
      </c>
      <c r="G8" s="15">
        <v>0</v>
      </c>
      <c r="H8" s="15">
        <f aca="true" t="shared" si="7" ref="H8:H47">F8-(F8*G8/100)</f>
        <v>6.247076806835018</v>
      </c>
      <c r="I8" s="15">
        <v>33</v>
      </c>
      <c r="J8" s="19">
        <f t="shared" si="2"/>
        <v>41.04</v>
      </c>
      <c r="K8" s="15">
        <f aca="true" t="shared" si="8" ref="K8:K47">+H8-H8*I8/100</f>
        <v>4.185541460579462</v>
      </c>
      <c r="L8" s="16">
        <f t="shared" si="3"/>
        <v>0.18347579005279835</v>
      </c>
      <c r="M8" s="15">
        <f t="shared" si="4"/>
        <v>5.201446910101807</v>
      </c>
      <c r="N8" s="15">
        <v>103</v>
      </c>
      <c r="O8" s="15">
        <v>28.3495</v>
      </c>
      <c r="P8" s="15">
        <f t="shared" si="5"/>
        <v>18.898006375438232</v>
      </c>
      <c r="Q8" s="17">
        <f t="shared" si="6"/>
        <v>0.18347579005279838</v>
      </c>
      <c r="R8" s="7"/>
      <c r="S8" s="7"/>
      <c r="T8" s="7"/>
      <c r="U8" s="7"/>
      <c r="V8" s="7"/>
    </row>
    <row r="9" spans="1:22" ht="12" customHeight="1">
      <c r="A9" s="14">
        <v>1972</v>
      </c>
      <c r="B9" s="15">
        <f>'[1]Pcc'!F12</f>
        <v>7.006045463030776</v>
      </c>
      <c r="C9" s="15">
        <v>0</v>
      </c>
      <c r="D9" s="15">
        <f t="shared" si="0"/>
        <v>7.006045463030776</v>
      </c>
      <c r="E9" s="15">
        <v>12</v>
      </c>
      <c r="F9" s="15">
        <f t="shared" si="1"/>
        <v>6.165320007467082</v>
      </c>
      <c r="G9" s="15">
        <v>0</v>
      </c>
      <c r="H9" s="15">
        <f t="shared" si="7"/>
        <v>6.165320007467082</v>
      </c>
      <c r="I9" s="15">
        <v>33</v>
      </c>
      <c r="J9" s="19">
        <f t="shared" si="2"/>
        <v>41.039999999999985</v>
      </c>
      <c r="K9" s="15">
        <f t="shared" si="8"/>
        <v>4.130764405002946</v>
      </c>
      <c r="L9" s="16">
        <f t="shared" si="3"/>
        <v>0.18107460405492365</v>
      </c>
      <c r="M9" s="15">
        <f t="shared" si="4"/>
        <v>5.1333744876550575</v>
      </c>
      <c r="N9" s="15">
        <v>103</v>
      </c>
      <c r="O9" s="15">
        <v>28.3495</v>
      </c>
      <c r="P9" s="15">
        <f t="shared" si="5"/>
        <v>18.650684217657137</v>
      </c>
      <c r="Q9" s="17">
        <f t="shared" si="6"/>
        <v>0.18107460405492365</v>
      </c>
      <c r="R9" s="7"/>
      <c r="S9" s="7"/>
      <c r="T9" s="7"/>
      <c r="U9" s="7"/>
      <c r="V9" s="7"/>
    </row>
    <row r="10" spans="1:22" ht="12" customHeight="1">
      <c r="A10" s="14">
        <v>1973</v>
      </c>
      <c r="B10" s="15">
        <f>'[1]Pcc'!F13</f>
        <v>7.573026518472877</v>
      </c>
      <c r="C10" s="15">
        <v>0</v>
      </c>
      <c r="D10" s="15">
        <f t="shared" si="0"/>
        <v>7.573026518472877</v>
      </c>
      <c r="E10" s="15">
        <v>12</v>
      </c>
      <c r="F10" s="15">
        <f t="shared" si="1"/>
        <v>6.664263336256131</v>
      </c>
      <c r="G10" s="15">
        <v>0</v>
      </c>
      <c r="H10" s="15">
        <f t="shared" si="7"/>
        <v>6.664263336256131</v>
      </c>
      <c r="I10" s="15">
        <v>33</v>
      </c>
      <c r="J10" s="19">
        <f t="shared" si="2"/>
        <v>41.04</v>
      </c>
      <c r="K10" s="15">
        <f t="shared" si="8"/>
        <v>4.465056435291608</v>
      </c>
      <c r="L10" s="16">
        <f t="shared" si="3"/>
        <v>0.19572850127305677</v>
      </c>
      <c r="M10" s="15">
        <f t="shared" si="4"/>
        <v>5.548805146840523</v>
      </c>
      <c r="N10" s="15">
        <v>103</v>
      </c>
      <c r="O10" s="15">
        <v>28.3495</v>
      </c>
      <c r="P10" s="15">
        <f t="shared" si="5"/>
        <v>20.16003563112485</v>
      </c>
      <c r="Q10" s="17">
        <f t="shared" si="6"/>
        <v>0.19572850127305677</v>
      </c>
      <c r="R10" s="7"/>
      <c r="S10" s="7"/>
      <c r="T10" s="7"/>
      <c r="U10" s="7"/>
      <c r="V10" s="7"/>
    </row>
    <row r="11" spans="1:22" ht="12" customHeight="1">
      <c r="A11" s="14">
        <v>1974</v>
      </c>
      <c r="B11" s="15">
        <f>'[1]Pcc'!F14</f>
        <v>7.633385306107113</v>
      </c>
      <c r="C11" s="15">
        <v>0</v>
      </c>
      <c r="D11" s="15">
        <f t="shared" si="0"/>
        <v>7.633385306107113</v>
      </c>
      <c r="E11" s="15">
        <v>12</v>
      </c>
      <c r="F11" s="15">
        <f t="shared" si="1"/>
        <v>6.717379069374259</v>
      </c>
      <c r="G11" s="15">
        <v>0</v>
      </c>
      <c r="H11" s="15">
        <f t="shared" si="7"/>
        <v>6.717379069374259</v>
      </c>
      <c r="I11" s="15">
        <v>33</v>
      </c>
      <c r="J11" s="19">
        <f t="shared" si="2"/>
        <v>41.039999999999985</v>
      </c>
      <c r="K11" s="15">
        <f t="shared" si="8"/>
        <v>4.500643976480754</v>
      </c>
      <c r="L11" s="16">
        <f t="shared" si="3"/>
        <v>0.1972885030786084</v>
      </c>
      <c r="M11" s="15">
        <f t="shared" si="4"/>
        <v>5.593030418027008</v>
      </c>
      <c r="N11" s="15">
        <v>103</v>
      </c>
      <c r="O11" s="15">
        <v>28.3495</v>
      </c>
      <c r="P11" s="15">
        <f t="shared" si="5"/>
        <v>20.320715817096662</v>
      </c>
      <c r="Q11" s="17">
        <f t="shared" si="6"/>
        <v>0.19728850307860837</v>
      </c>
      <c r="R11" s="7"/>
      <c r="S11" s="7"/>
      <c r="T11" s="7"/>
      <c r="U11" s="7"/>
      <c r="V11" s="7"/>
    </row>
    <row r="12" spans="1:22" ht="12" customHeight="1">
      <c r="A12" s="14">
        <v>1975</v>
      </c>
      <c r="B12" s="15">
        <f>'[1]Pcc'!F15</f>
        <v>7.138495610219096</v>
      </c>
      <c r="C12" s="15">
        <v>0</v>
      </c>
      <c r="D12" s="15">
        <f t="shared" si="0"/>
        <v>7.138495610219096</v>
      </c>
      <c r="E12" s="15">
        <v>12</v>
      </c>
      <c r="F12" s="15">
        <f t="shared" si="1"/>
        <v>6.281876136992805</v>
      </c>
      <c r="G12" s="15">
        <v>0</v>
      </c>
      <c r="H12" s="15">
        <f t="shared" si="7"/>
        <v>6.281876136992805</v>
      </c>
      <c r="I12" s="15">
        <v>33</v>
      </c>
      <c r="J12" s="19">
        <f t="shared" si="2"/>
        <v>41.04</v>
      </c>
      <c r="K12" s="15">
        <f t="shared" si="8"/>
        <v>4.208857011785179</v>
      </c>
      <c r="L12" s="16">
        <f t="shared" si="3"/>
        <v>0.184497841612501</v>
      </c>
      <c r="M12" s="15">
        <f t="shared" si="4"/>
        <v>5.230421560793596</v>
      </c>
      <c r="N12" s="15">
        <v>103</v>
      </c>
      <c r="O12" s="15">
        <v>28.3495</v>
      </c>
      <c r="P12" s="15">
        <f t="shared" si="5"/>
        <v>19.0032776860876</v>
      </c>
      <c r="Q12" s="17">
        <f t="shared" si="6"/>
        <v>0.18449784161250096</v>
      </c>
      <c r="R12" s="7"/>
      <c r="S12" s="7"/>
      <c r="T12" s="7"/>
      <c r="U12" s="7"/>
      <c r="V12" s="7"/>
    </row>
    <row r="13" spans="1:22" ht="12" customHeight="1">
      <c r="A13" s="10">
        <v>1976</v>
      </c>
      <c r="B13" s="11">
        <f>'[1]Pcc'!F16</f>
        <v>7.573219097630074</v>
      </c>
      <c r="C13" s="11">
        <v>0</v>
      </c>
      <c r="D13" s="11">
        <f t="shared" si="0"/>
        <v>7.573219097630074</v>
      </c>
      <c r="E13" s="11">
        <v>12</v>
      </c>
      <c r="F13" s="11">
        <f t="shared" si="1"/>
        <v>6.664432805914465</v>
      </c>
      <c r="G13" s="11">
        <v>0</v>
      </c>
      <c r="H13" s="11">
        <f t="shared" si="7"/>
        <v>6.664432805914465</v>
      </c>
      <c r="I13" s="11">
        <v>33</v>
      </c>
      <c r="J13" s="18">
        <f t="shared" si="2"/>
        <v>41.04</v>
      </c>
      <c r="K13" s="11">
        <f t="shared" si="8"/>
        <v>4.465169979962692</v>
      </c>
      <c r="L13" s="12">
        <f t="shared" si="3"/>
        <v>0.19573347857370704</v>
      </c>
      <c r="M13" s="11">
        <f t="shared" si="4"/>
        <v>5.548946250825308</v>
      </c>
      <c r="N13" s="11">
        <v>103</v>
      </c>
      <c r="O13" s="11">
        <v>28.3495</v>
      </c>
      <c r="P13" s="11">
        <f t="shared" si="5"/>
        <v>20.16054829309183</v>
      </c>
      <c r="Q13" s="13">
        <f t="shared" si="6"/>
        <v>0.19573347857370707</v>
      </c>
      <c r="R13" s="7"/>
      <c r="S13" s="7"/>
      <c r="T13" s="7"/>
      <c r="U13" s="7"/>
      <c r="V13" s="7"/>
    </row>
    <row r="14" spans="1:22" ht="12" customHeight="1">
      <c r="A14" s="10">
        <v>1977</v>
      </c>
      <c r="B14" s="11">
        <f>'[1]Pcc'!F17</f>
        <v>5.662070727578821</v>
      </c>
      <c r="C14" s="11">
        <v>0</v>
      </c>
      <c r="D14" s="11">
        <f t="shared" si="0"/>
        <v>5.662070727578821</v>
      </c>
      <c r="E14" s="11">
        <v>12</v>
      </c>
      <c r="F14" s="11">
        <f t="shared" si="1"/>
        <v>4.982622240269363</v>
      </c>
      <c r="G14" s="11">
        <v>0</v>
      </c>
      <c r="H14" s="11">
        <f t="shared" si="7"/>
        <v>4.982622240269363</v>
      </c>
      <c r="I14" s="11">
        <v>33</v>
      </c>
      <c r="J14" s="18">
        <f t="shared" si="2"/>
        <v>41.04</v>
      </c>
      <c r="K14" s="11">
        <f t="shared" si="8"/>
        <v>3.338356900980473</v>
      </c>
      <c r="L14" s="12">
        <f t="shared" si="3"/>
        <v>0.14633893264571937</v>
      </c>
      <c r="M14" s="11">
        <f t="shared" si="4"/>
        <v>4.148635571039821</v>
      </c>
      <c r="N14" s="11">
        <v>103</v>
      </c>
      <c r="O14" s="11">
        <v>28.3495</v>
      </c>
      <c r="P14" s="11">
        <f t="shared" si="5"/>
        <v>15.072910062509095</v>
      </c>
      <c r="Q14" s="13">
        <f t="shared" si="6"/>
        <v>0.14633893264571937</v>
      </c>
      <c r="R14" s="7"/>
      <c r="S14" s="7"/>
      <c r="T14" s="7"/>
      <c r="U14" s="7"/>
      <c r="V14" s="7"/>
    </row>
    <row r="15" spans="1:22" ht="12" customHeight="1">
      <c r="A15" s="10">
        <v>1978</v>
      </c>
      <c r="B15" s="11">
        <f>'[1]Pcc'!F18</f>
        <v>9.483531021279859</v>
      </c>
      <c r="C15" s="11">
        <v>0</v>
      </c>
      <c r="D15" s="11">
        <f t="shared" si="0"/>
        <v>9.483531021279859</v>
      </c>
      <c r="E15" s="11">
        <v>12</v>
      </c>
      <c r="F15" s="11">
        <f t="shared" si="1"/>
        <v>8.345507298726275</v>
      </c>
      <c r="G15" s="11">
        <v>0</v>
      </c>
      <c r="H15" s="11">
        <f t="shared" si="7"/>
        <v>8.345507298726275</v>
      </c>
      <c r="I15" s="11">
        <v>33</v>
      </c>
      <c r="J15" s="18">
        <f t="shared" si="2"/>
        <v>41.04</v>
      </c>
      <c r="K15" s="11">
        <f t="shared" si="8"/>
        <v>5.591489890146605</v>
      </c>
      <c r="L15" s="12">
        <f t="shared" si="3"/>
        <v>0.2451064061434128</v>
      </c>
      <c r="M15" s="11">
        <f t="shared" si="4"/>
        <v>6.948644060962681</v>
      </c>
      <c r="N15" s="11">
        <v>103</v>
      </c>
      <c r="O15" s="11">
        <v>28.3495</v>
      </c>
      <c r="P15" s="11">
        <f t="shared" si="5"/>
        <v>25.24595983277152</v>
      </c>
      <c r="Q15" s="13">
        <f t="shared" si="6"/>
        <v>0.2451064061434128</v>
      </c>
      <c r="R15" s="7"/>
      <c r="S15" s="7"/>
      <c r="T15" s="7"/>
      <c r="U15" s="7"/>
      <c r="V15" s="7"/>
    </row>
    <row r="16" spans="1:22" ht="12" customHeight="1">
      <c r="A16" s="10">
        <v>1979</v>
      </c>
      <c r="B16" s="11">
        <f>'[1]Pcc'!F19</f>
        <v>9.493578719317442</v>
      </c>
      <c r="C16" s="11">
        <v>0</v>
      </c>
      <c r="D16" s="11">
        <f t="shared" si="0"/>
        <v>9.493578719317442</v>
      </c>
      <c r="E16" s="11">
        <v>12</v>
      </c>
      <c r="F16" s="11">
        <f t="shared" si="1"/>
        <v>8.354349272999348</v>
      </c>
      <c r="G16" s="11">
        <v>0</v>
      </c>
      <c r="H16" s="11">
        <f t="shared" si="7"/>
        <v>8.354349272999348</v>
      </c>
      <c r="I16" s="11">
        <v>33</v>
      </c>
      <c r="J16" s="18">
        <f t="shared" si="2"/>
        <v>41.04</v>
      </c>
      <c r="K16" s="11">
        <f t="shared" si="8"/>
        <v>5.597414012909564</v>
      </c>
      <c r="L16" s="12">
        <f t="shared" si="3"/>
        <v>0.2453660937165836</v>
      </c>
      <c r="M16" s="11">
        <f t="shared" si="4"/>
        <v>6.956006073818287</v>
      </c>
      <c r="N16" s="11">
        <v>103</v>
      </c>
      <c r="O16" s="11">
        <v>28.3495</v>
      </c>
      <c r="P16" s="11">
        <f t="shared" si="5"/>
        <v>25.272707652808112</v>
      </c>
      <c r="Q16" s="13">
        <f t="shared" si="6"/>
        <v>0.2453660937165836</v>
      </c>
      <c r="R16" s="7"/>
      <c r="S16" s="7"/>
      <c r="T16" s="7"/>
      <c r="U16" s="7"/>
      <c r="V16" s="7"/>
    </row>
    <row r="17" spans="1:22" ht="12" customHeight="1">
      <c r="A17" s="10">
        <v>1980</v>
      </c>
      <c r="B17" s="11">
        <f>'[1]Pcc'!F20</f>
        <v>11.04223430234354</v>
      </c>
      <c r="C17" s="11">
        <v>0</v>
      </c>
      <c r="D17" s="11">
        <f t="shared" si="0"/>
        <v>11.04223430234354</v>
      </c>
      <c r="E17" s="11">
        <v>12</v>
      </c>
      <c r="F17" s="11">
        <f t="shared" si="1"/>
        <v>9.717166186062315</v>
      </c>
      <c r="G17" s="11">
        <v>0</v>
      </c>
      <c r="H17" s="11">
        <f t="shared" si="7"/>
        <v>9.717166186062315</v>
      </c>
      <c r="I17" s="11">
        <v>33</v>
      </c>
      <c r="J17" s="18">
        <f t="shared" si="2"/>
        <v>41.04</v>
      </c>
      <c r="K17" s="11">
        <f t="shared" si="8"/>
        <v>6.510501344661751</v>
      </c>
      <c r="L17" s="12">
        <f t="shared" si="3"/>
        <v>0.2853918397659946</v>
      </c>
      <c r="M17" s="11">
        <f t="shared" si="4"/>
        <v>8.090715961446064</v>
      </c>
      <c r="N17" s="11">
        <v>103</v>
      </c>
      <c r="O17" s="11">
        <v>28.3495</v>
      </c>
      <c r="P17" s="11">
        <f t="shared" si="5"/>
        <v>29.39535949589744</v>
      </c>
      <c r="Q17" s="13">
        <f t="shared" si="6"/>
        <v>0.2853918397659946</v>
      </c>
      <c r="R17" s="7"/>
      <c r="S17" s="7"/>
      <c r="T17" s="7"/>
      <c r="U17" s="7"/>
      <c r="V17" s="7"/>
    </row>
    <row r="18" spans="1:22" ht="12" customHeight="1">
      <c r="A18" s="14">
        <v>1981</v>
      </c>
      <c r="B18" s="15">
        <f>'[1]Pcc'!F21</f>
        <v>11.92100883649213</v>
      </c>
      <c r="C18" s="15">
        <v>0</v>
      </c>
      <c r="D18" s="15">
        <f t="shared" si="0"/>
        <v>11.92100883649213</v>
      </c>
      <c r="E18" s="15">
        <v>12</v>
      </c>
      <c r="F18" s="15">
        <f t="shared" si="1"/>
        <v>10.490487776113074</v>
      </c>
      <c r="G18" s="15">
        <v>0</v>
      </c>
      <c r="H18" s="15">
        <f t="shared" si="7"/>
        <v>10.490487776113074</v>
      </c>
      <c r="I18" s="15">
        <v>33</v>
      </c>
      <c r="J18" s="19">
        <f t="shared" si="2"/>
        <v>41.04</v>
      </c>
      <c r="K18" s="15">
        <f t="shared" si="8"/>
        <v>7.02862680999576</v>
      </c>
      <c r="L18" s="16">
        <f t="shared" si="3"/>
        <v>0.308104188931321</v>
      </c>
      <c r="M18" s="15">
        <f t="shared" si="4"/>
        <v>8.734599704108485</v>
      </c>
      <c r="N18" s="15">
        <v>103</v>
      </c>
      <c r="O18" s="15">
        <v>28.3495</v>
      </c>
      <c r="P18" s="15">
        <f t="shared" si="5"/>
        <v>31.734731459926063</v>
      </c>
      <c r="Q18" s="17">
        <f t="shared" si="6"/>
        <v>0.308104188931321</v>
      </c>
      <c r="R18" s="7"/>
      <c r="S18" s="7"/>
      <c r="T18" s="7"/>
      <c r="U18" s="7"/>
      <c r="V18" s="7"/>
    </row>
    <row r="19" spans="1:22" ht="12" customHeight="1">
      <c r="A19" s="14">
        <v>1982</v>
      </c>
      <c r="B19" s="15">
        <f>'[1]Pcc'!F22</f>
        <v>9.918107606518518</v>
      </c>
      <c r="C19" s="15">
        <v>0</v>
      </c>
      <c r="D19" s="15">
        <f t="shared" si="0"/>
        <v>9.918107606518518</v>
      </c>
      <c r="E19" s="15">
        <v>12</v>
      </c>
      <c r="F19" s="15">
        <f t="shared" si="1"/>
        <v>8.727934693736296</v>
      </c>
      <c r="G19" s="15">
        <v>0</v>
      </c>
      <c r="H19" s="15">
        <f t="shared" si="7"/>
        <v>8.727934693736296</v>
      </c>
      <c r="I19" s="15">
        <v>33</v>
      </c>
      <c r="J19" s="19">
        <f t="shared" si="2"/>
        <v>41.039999999999985</v>
      </c>
      <c r="K19" s="15">
        <f t="shared" si="8"/>
        <v>5.847716244803319</v>
      </c>
      <c r="L19" s="16">
        <f t="shared" si="3"/>
        <v>0.25633824634754276</v>
      </c>
      <c r="M19" s="15">
        <f t="shared" si="4"/>
        <v>7.267061114829663</v>
      </c>
      <c r="N19" s="15">
        <v>103</v>
      </c>
      <c r="O19" s="15">
        <v>28.3495</v>
      </c>
      <c r="P19" s="15">
        <f t="shared" si="5"/>
        <v>26.402839373796905</v>
      </c>
      <c r="Q19" s="17">
        <f t="shared" si="6"/>
        <v>0.25633824634754276</v>
      </c>
      <c r="R19" s="7"/>
      <c r="S19" s="7"/>
      <c r="T19" s="7"/>
      <c r="U19" s="7"/>
      <c r="V19" s="7"/>
    </row>
    <row r="20" spans="1:22" ht="12" customHeight="1">
      <c r="A20" s="14">
        <v>1983</v>
      </c>
      <c r="B20" s="15">
        <f>'[1]Pcc'!F23</f>
        <v>8.684778974978775</v>
      </c>
      <c r="C20" s="15">
        <v>0</v>
      </c>
      <c r="D20" s="15">
        <f t="shared" si="0"/>
        <v>8.684778974978775</v>
      </c>
      <c r="E20" s="15">
        <v>12</v>
      </c>
      <c r="F20" s="15">
        <f t="shared" si="1"/>
        <v>7.642605497981322</v>
      </c>
      <c r="G20" s="15">
        <v>0</v>
      </c>
      <c r="H20" s="15">
        <f t="shared" si="7"/>
        <v>7.642605497981322</v>
      </c>
      <c r="I20" s="15">
        <v>33</v>
      </c>
      <c r="J20" s="19">
        <f t="shared" si="2"/>
        <v>41.040000000000006</v>
      </c>
      <c r="K20" s="15">
        <f t="shared" si="8"/>
        <v>5.120545683647485</v>
      </c>
      <c r="L20" s="16">
        <f t="shared" si="3"/>
        <v>0.2244622765434514</v>
      </c>
      <c r="M20" s="15">
        <f t="shared" si="4"/>
        <v>6.3633933088685755</v>
      </c>
      <c r="N20" s="15">
        <v>103</v>
      </c>
      <c r="O20" s="15">
        <v>28.3495</v>
      </c>
      <c r="P20" s="15">
        <f t="shared" si="5"/>
        <v>23.119614483975496</v>
      </c>
      <c r="Q20" s="17">
        <f t="shared" si="6"/>
        <v>0.2244622765434514</v>
      </c>
      <c r="R20" s="7"/>
      <c r="S20" s="7"/>
      <c r="T20" s="7"/>
      <c r="U20" s="7"/>
      <c r="V20" s="7"/>
    </row>
    <row r="21" spans="1:22" ht="12" customHeight="1">
      <c r="A21" s="14">
        <v>1984</v>
      </c>
      <c r="B21" s="15">
        <f>'[1]Pcc'!F24</f>
        <v>9.19186439237845</v>
      </c>
      <c r="C21" s="15">
        <v>0</v>
      </c>
      <c r="D21" s="15">
        <f t="shared" si="0"/>
        <v>9.19186439237845</v>
      </c>
      <c r="E21" s="15">
        <v>12</v>
      </c>
      <c r="F21" s="15">
        <f t="shared" si="1"/>
        <v>8.088840665293036</v>
      </c>
      <c r="G21" s="15">
        <v>0</v>
      </c>
      <c r="H21" s="15">
        <f t="shared" si="7"/>
        <v>8.088840665293036</v>
      </c>
      <c r="I21" s="15">
        <v>33</v>
      </c>
      <c r="J21" s="19">
        <f t="shared" si="2"/>
        <v>41.040000000000006</v>
      </c>
      <c r="K21" s="15">
        <f t="shared" si="8"/>
        <v>5.419523245746333</v>
      </c>
      <c r="L21" s="16">
        <f t="shared" si="3"/>
        <v>0.23756814227929132</v>
      </c>
      <c r="M21" s="15">
        <f t="shared" si="4"/>
        <v>6.734938049546769</v>
      </c>
      <c r="N21" s="15">
        <v>103</v>
      </c>
      <c r="O21" s="15">
        <v>28.3495</v>
      </c>
      <c r="P21" s="15">
        <f t="shared" si="5"/>
        <v>24.469518654767008</v>
      </c>
      <c r="Q21" s="17">
        <f t="shared" si="6"/>
        <v>0.23756814227929132</v>
      </c>
      <c r="R21" s="7"/>
      <c r="S21" s="7"/>
      <c r="T21" s="7"/>
      <c r="U21" s="7"/>
      <c r="V21" s="7"/>
    </row>
    <row r="22" spans="1:22" ht="12" customHeight="1">
      <c r="A22" s="14">
        <v>1985</v>
      </c>
      <c r="B22" s="15">
        <f>'[1]Pcc'!F25</f>
        <v>11.71711556925565</v>
      </c>
      <c r="C22" s="15">
        <v>0</v>
      </c>
      <c r="D22" s="15">
        <f t="shared" si="0"/>
        <v>11.71711556925565</v>
      </c>
      <c r="E22" s="15">
        <v>12</v>
      </c>
      <c r="F22" s="15">
        <f t="shared" si="1"/>
        <v>10.311061700944972</v>
      </c>
      <c r="G22" s="15">
        <v>0</v>
      </c>
      <c r="H22" s="15">
        <f t="shared" si="7"/>
        <v>10.311061700944972</v>
      </c>
      <c r="I22" s="15">
        <v>33</v>
      </c>
      <c r="J22" s="19">
        <f t="shared" si="2"/>
        <v>41.04</v>
      </c>
      <c r="K22" s="15">
        <f t="shared" si="8"/>
        <v>6.9084113396331315</v>
      </c>
      <c r="L22" s="16">
        <f t="shared" si="3"/>
        <v>0.30283446968254824</v>
      </c>
      <c r="M22" s="15">
        <f t="shared" si="4"/>
        <v>8.5852057982654</v>
      </c>
      <c r="N22" s="15">
        <v>103</v>
      </c>
      <c r="O22" s="15">
        <v>28.3495</v>
      </c>
      <c r="P22" s="15">
        <f t="shared" si="5"/>
        <v>31.19195037730247</v>
      </c>
      <c r="Q22" s="17">
        <f t="shared" si="6"/>
        <v>0.30283446968254824</v>
      </c>
      <c r="R22" s="7"/>
      <c r="S22" s="7"/>
      <c r="T22" s="7"/>
      <c r="U22" s="7"/>
      <c r="V22" s="7"/>
    </row>
    <row r="23" spans="1:22" ht="12" customHeight="1">
      <c r="A23" s="10">
        <v>1986</v>
      </c>
      <c r="B23" s="11">
        <f>'[1]Pcc'!F26</f>
        <v>13.357594371510354</v>
      </c>
      <c r="C23" s="11">
        <v>0</v>
      </c>
      <c r="D23" s="11">
        <f t="shared" si="0"/>
        <v>13.357594371510354</v>
      </c>
      <c r="E23" s="11">
        <v>12</v>
      </c>
      <c r="F23" s="11">
        <f t="shared" si="1"/>
        <v>11.754683046929111</v>
      </c>
      <c r="G23" s="11">
        <v>0</v>
      </c>
      <c r="H23" s="11">
        <f t="shared" si="7"/>
        <v>11.754683046929111</v>
      </c>
      <c r="I23" s="11">
        <v>33</v>
      </c>
      <c r="J23" s="18">
        <f t="shared" si="2"/>
        <v>41.040000000000006</v>
      </c>
      <c r="K23" s="11">
        <f t="shared" si="8"/>
        <v>7.875637641442504</v>
      </c>
      <c r="L23" s="12">
        <f t="shared" si="3"/>
        <v>0.3452334308577536</v>
      </c>
      <c r="M23" s="11">
        <f t="shared" si="4"/>
        <v>9.787195148101885</v>
      </c>
      <c r="N23" s="11">
        <v>103</v>
      </c>
      <c r="O23" s="11">
        <v>28.3495</v>
      </c>
      <c r="P23" s="11">
        <f t="shared" si="5"/>
        <v>35.55904337834862</v>
      </c>
      <c r="Q23" s="13">
        <f t="shared" si="6"/>
        <v>0.3452334308577536</v>
      </c>
      <c r="R23" s="7"/>
      <c r="S23" s="7"/>
      <c r="T23" s="7"/>
      <c r="U23" s="7"/>
      <c r="V23" s="7"/>
    </row>
    <row r="24" spans="1:22" ht="12" customHeight="1">
      <c r="A24" s="10">
        <v>1987</v>
      </c>
      <c r="B24" s="11">
        <f>'[1]Pcc'!F27</f>
        <v>14.082516689425487</v>
      </c>
      <c r="C24" s="11">
        <v>0</v>
      </c>
      <c r="D24" s="11">
        <f t="shared" si="0"/>
        <v>14.082516689425487</v>
      </c>
      <c r="E24" s="11">
        <v>12</v>
      </c>
      <c r="F24" s="11">
        <f t="shared" si="1"/>
        <v>12.39261468669443</v>
      </c>
      <c r="G24" s="11">
        <v>0</v>
      </c>
      <c r="H24" s="11">
        <f t="shared" si="7"/>
        <v>12.39261468669443</v>
      </c>
      <c r="I24" s="11">
        <v>33</v>
      </c>
      <c r="J24" s="18">
        <f t="shared" si="2"/>
        <v>41.04</v>
      </c>
      <c r="K24" s="11">
        <f t="shared" si="8"/>
        <v>8.303051840085267</v>
      </c>
      <c r="L24" s="12">
        <f t="shared" si="3"/>
        <v>0.3639693957297651</v>
      </c>
      <c r="M24" s="11">
        <f t="shared" si="4"/>
        <v>10.318350384240976</v>
      </c>
      <c r="N24" s="11">
        <v>103</v>
      </c>
      <c r="O24" s="11">
        <v>28.3495</v>
      </c>
      <c r="P24" s="11">
        <f t="shared" si="5"/>
        <v>37.488847760165804</v>
      </c>
      <c r="Q24" s="13">
        <f t="shared" si="6"/>
        <v>0.3639693957297651</v>
      </c>
      <c r="R24" s="7"/>
      <c r="S24" s="7"/>
      <c r="T24" s="7"/>
      <c r="U24" s="7"/>
      <c r="V24" s="7"/>
    </row>
    <row r="25" spans="1:22" ht="12" customHeight="1">
      <c r="A25" s="10">
        <v>1988</v>
      </c>
      <c r="B25" s="11">
        <f>'[1]Pcc'!F28</f>
        <v>14.781612229176513</v>
      </c>
      <c r="C25" s="11">
        <v>0</v>
      </c>
      <c r="D25" s="11">
        <f t="shared" si="0"/>
        <v>14.781612229176513</v>
      </c>
      <c r="E25" s="11">
        <v>12</v>
      </c>
      <c r="F25" s="11">
        <f t="shared" si="1"/>
        <v>13.007818761675331</v>
      </c>
      <c r="G25" s="11">
        <v>0</v>
      </c>
      <c r="H25" s="11">
        <f t="shared" si="7"/>
        <v>13.007818761675331</v>
      </c>
      <c r="I25" s="11">
        <v>33</v>
      </c>
      <c r="J25" s="18">
        <f t="shared" si="2"/>
        <v>41.04</v>
      </c>
      <c r="K25" s="11">
        <f t="shared" si="8"/>
        <v>8.715238570322473</v>
      </c>
      <c r="L25" s="12">
        <f t="shared" si="3"/>
        <v>0.3820378551374235</v>
      </c>
      <c r="M25" s="11">
        <f t="shared" si="4"/>
        <v>10.830582174218387</v>
      </c>
      <c r="N25" s="11">
        <v>103</v>
      </c>
      <c r="O25" s="11">
        <v>28.3495</v>
      </c>
      <c r="P25" s="11">
        <f t="shared" si="5"/>
        <v>39.34989907915462</v>
      </c>
      <c r="Q25" s="13">
        <f t="shared" si="6"/>
        <v>0.3820378551374235</v>
      </c>
      <c r="R25" s="7"/>
      <c r="S25" s="7"/>
      <c r="T25" s="7"/>
      <c r="U25" s="7"/>
      <c r="V25" s="7"/>
    </row>
    <row r="26" spans="1:22" ht="12" customHeight="1">
      <c r="A26" s="10">
        <v>1989</v>
      </c>
      <c r="B26" s="11">
        <f>'[1]Pcc'!F29</f>
        <v>15.75001137175905</v>
      </c>
      <c r="C26" s="11">
        <v>0</v>
      </c>
      <c r="D26" s="11">
        <f t="shared" si="0"/>
        <v>15.75001137175905</v>
      </c>
      <c r="E26" s="11">
        <v>12</v>
      </c>
      <c r="F26" s="11">
        <f t="shared" si="1"/>
        <v>13.860010007147965</v>
      </c>
      <c r="G26" s="11">
        <v>0</v>
      </c>
      <c r="H26" s="11">
        <f t="shared" si="7"/>
        <v>13.860010007147965</v>
      </c>
      <c r="I26" s="11">
        <v>33</v>
      </c>
      <c r="J26" s="18">
        <f t="shared" si="2"/>
        <v>41.04</v>
      </c>
      <c r="K26" s="11">
        <f t="shared" si="8"/>
        <v>9.286206704789137</v>
      </c>
      <c r="L26" s="12">
        <f t="shared" si="3"/>
        <v>0.4070665952784279</v>
      </c>
      <c r="M26" s="11">
        <f t="shared" si="4"/>
        <v>11.540134442845792</v>
      </c>
      <c r="N26" s="11">
        <v>103</v>
      </c>
      <c r="O26" s="11">
        <v>28.3495</v>
      </c>
      <c r="P26" s="11">
        <f t="shared" si="5"/>
        <v>41.92785931367808</v>
      </c>
      <c r="Q26" s="13">
        <f t="shared" si="6"/>
        <v>0.4070665952784279</v>
      </c>
      <c r="R26" s="7"/>
      <c r="S26" s="7"/>
      <c r="T26" s="7"/>
      <c r="U26" s="7"/>
      <c r="V26" s="7"/>
    </row>
    <row r="27" spans="1:22" ht="12" customHeight="1">
      <c r="A27" s="10">
        <v>1990</v>
      </c>
      <c r="B27" s="11">
        <f>'[1]Pcc'!F30</f>
        <v>16.152054618752764</v>
      </c>
      <c r="C27" s="11">
        <v>0</v>
      </c>
      <c r="D27" s="11">
        <f t="shared" si="0"/>
        <v>16.152054618752764</v>
      </c>
      <c r="E27" s="11">
        <v>12</v>
      </c>
      <c r="F27" s="11">
        <f t="shared" si="1"/>
        <v>14.213808064502432</v>
      </c>
      <c r="G27" s="11">
        <v>0</v>
      </c>
      <c r="H27" s="11">
        <f t="shared" si="7"/>
        <v>14.213808064502432</v>
      </c>
      <c r="I27" s="11">
        <v>33</v>
      </c>
      <c r="J27" s="18">
        <f t="shared" si="2"/>
        <v>41.04</v>
      </c>
      <c r="K27" s="11">
        <f t="shared" si="8"/>
        <v>9.52325140321663</v>
      </c>
      <c r="L27" s="12">
        <f t="shared" si="3"/>
        <v>0.4174575957574413</v>
      </c>
      <c r="M27" s="11">
        <f t="shared" si="4"/>
        <v>11.834714110925582</v>
      </c>
      <c r="N27" s="11">
        <v>103</v>
      </c>
      <c r="O27" s="11">
        <v>28.3495</v>
      </c>
      <c r="P27" s="11">
        <f t="shared" si="5"/>
        <v>42.99813236301645</v>
      </c>
      <c r="Q27" s="13">
        <f t="shared" si="6"/>
        <v>0.4174575957574413</v>
      </c>
      <c r="R27" s="7"/>
      <c r="S27" s="7"/>
      <c r="T27" s="7"/>
      <c r="U27" s="7"/>
      <c r="V27" s="7"/>
    </row>
    <row r="28" spans="1:22" ht="12" customHeight="1">
      <c r="A28" s="14">
        <v>1991</v>
      </c>
      <c r="B28" s="15">
        <f>'[1]Pcc'!F31</f>
        <v>16.54529996199777</v>
      </c>
      <c r="C28" s="15">
        <v>0</v>
      </c>
      <c r="D28" s="15">
        <f t="shared" si="0"/>
        <v>16.54529996199777</v>
      </c>
      <c r="E28" s="15">
        <v>12</v>
      </c>
      <c r="F28" s="15">
        <f t="shared" si="1"/>
        <v>14.559863966558037</v>
      </c>
      <c r="G28" s="15">
        <v>0</v>
      </c>
      <c r="H28" s="15">
        <f t="shared" si="7"/>
        <v>14.559863966558037</v>
      </c>
      <c r="I28" s="15">
        <v>33</v>
      </c>
      <c r="J28" s="19">
        <f t="shared" si="2"/>
        <v>41.04</v>
      </c>
      <c r="K28" s="15">
        <f t="shared" si="8"/>
        <v>9.755108857593886</v>
      </c>
      <c r="L28" s="16">
        <f t="shared" si="3"/>
        <v>0.42762121019589633</v>
      </c>
      <c r="M28" s="15">
        <f t="shared" si="4"/>
        <v>12.122847498448563</v>
      </c>
      <c r="N28" s="15">
        <v>103</v>
      </c>
      <c r="O28" s="15">
        <v>28.3495</v>
      </c>
      <c r="P28" s="15">
        <f t="shared" si="5"/>
        <v>44.04498465017732</v>
      </c>
      <c r="Q28" s="17">
        <f t="shared" si="6"/>
        <v>0.42762121019589633</v>
      </c>
      <c r="R28" s="7"/>
      <c r="S28" s="7"/>
      <c r="T28" s="7"/>
      <c r="U28" s="7"/>
      <c r="V28" s="7"/>
    </row>
    <row r="29" spans="1:22" ht="12" customHeight="1">
      <c r="A29" s="14">
        <v>1992</v>
      </c>
      <c r="B29" s="15">
        <f>'[1]Pcc'!F32</f>
        <v>16.35331973503468</v>
      </c>
      <c r="C29" s="15">
        <v>0</v>
      </c>
      <c r="D29" s="15">
        <f t="shared" si="0"/>
        <v>16.35331973503468</v>
      </c>
      <c r="E29" s="15">
        <v>12</v>
      </c>
      <c r="F29" s="15">
        <f t="shared" si="1"/>
        <v>14.390921366830518</v>
      </c>
      <c r="G29" s="15">
        <v>0</v>
      </c>
      <c r="H29" s="15">
        <f t="shared" si="7"/>
        <v>14.390921366830518</v>
      </c>
      <c r="I29" s="15">
        <v>33</v>
      </c>
      <c r="J29" s="19">
        <f t="shared" si="2"/>
        <v>41.040000000000006</v>
      </c>
      <c r="K29" s="15">
        <f t="shared" si="8"/>
        <v>9.641917315776446</v>
      </c>
      <c r="L29" s="16">
        <f t="shared" si="3"/>
        <v>0.4226593891847209</v>
      </c>
      <c r="M29" s="15">
        <f t="shared" si="4"/>
        <v>11.982182353692245</v>
      </c>
      <c r="N29" s="15">
        <v>103</v>
      </c>
      <c r="O29" s="15">
        <v>28.3495</v>
      </c>
      <c r="P29" s="15">
        <f t="shared" si="5"/>
        <v>43.53391708602625</v>
      </c>
      <c r="Q29" s="17">
        <f t="shared" si="6"/>
        <v>0.4226593891847209</v>
      </c>
      <c r="R29" s="7"/>
      <c r="S29" s="7"/>
      <c r="T29" s="7"/>
      <c r="U29" s="7"/>
      <c r="V29" s="7"/>
    </row>
    <row r="30" spans="1:22" ht="12" customHeight="1">
      <c r="A30" s="14">
        <v>1993</v>
      </c>
      <c r="B30" s="15">
        <f>'[1]Pcc'!F33</f>
        <v>16.996493428056056</v>
      </c>
      <c r="C30" s="15">
        <v>0</v>
      </c>
      <c r="D30" s="15">
        <f t="shared" si="0"/>
        <v>16.996493428056056</v>
      </c>
      <c r="E30" s="15">
        <v>12</v>
      </c>
      <c r="F30" s="15">
        <f t="shared" si="1"/>
        <v>14.956914216689329</v>
      </c>
      <c r="G30" s="15">
        <v>0</v>
      </c>
      <c r="H30" s="15">
        <f t="shared" si="7"/>
        <v>14.956914216689329</v>
      </c>
      <c r="I30" s="15">
        <v>33</v>
      </c>
      <c r="J30" s="19">
        <f t="shared" si="2"/>
        <v>41.04</v>
      </c>
      <c r="K30" s="15">
        <f t="shared" si="8"/>
        <v>10.021132525181851</v>
      </c>
      <c r="L30" s="16">
        <f t="shared" si="3"/>
        <v>0.4392825216518072</v>
      </c>
      <c r="M30" s="15">
        <f t="shared" si="4"/>
        <v>12.453439847567909</v>
      </c>
      <c r="N30" s="15">
        <v>103</v>
      </c>
      <c r="O30" s="15">
        <v>28.3495</v>
      </c>
      <c r="P30" s="15">
        <f t="shared" si="5"/>
        <v>45.246099730136145</v>
      </c>
      <c r="Q30" s="17">
        <f t="shared" si="6"/>
        <v>0.43928252165180726</v>
      </c>
      <c r="R30" s="7"/>
      <c r="S30" s="7"/>
      <c r="T30" s="7"/>
      <c r="U30" s="7"/>
      <c r="V30" s="7"/>
    </row>
    <row r="31" spans="1:22" ht="12" customHeight="1">
      <c r="A31" s="14">
        <v>1994</v>
      </c>
      <c r="B31" s="15">
        <f>'[1]Pcc'!F34</f>
        <v>17.085855092604977</v>
      </c>
      <c r="C31" s="15">
        <v>0</v>
      </c>
      <c r="D31" s="15">
        <f t="shared" si="0"/>
        <v>17.085855092604977</v>
      </c>
      <c r="E31" s="15">
        <v>12</v>
      </c>
      <c r="F31" s="15">
        <f t="shared" si="1"/>
        <v>15.03555248149238</v>
      </c>
      <c r="G31" s="15">
        <v>0</v>
      </c>
      <c r="H31" s="15">
        <f t="shared" si="7"/>
        <v>15.03555248149238</v>
      </c>
      <c r="I31" s="15">
        <v>33</v>
      </c>
      <c r="J31" s="19">
        <f t="shared" si="2"/>
        <v>41.04</v>
      </c>
      <c r="K31" s="15">
        <f t="shared" si="8"/>
        <v>10.073820162599894</v>
      </c>
      <c r="L31" s="16">
        <f t="shared" si="3"/>
        <v>0.44159211671670767</v>
      </c>
      <c r="M31" s="15">
        <f t="shared" si="4"/>
        <v>12.518915712860304</v>
      </c>
      <c r="N31" s="15">
        <v>103</v>
      </c>
      <c r="O31" s="15">
        <v>28.3495</v>
      </c>
      <c r="P31" s="15">
        <f t="shared" si="5"/>
        <v>45.48398802182089</v>
      </c>
      <c r="Q31" s="17">
        <f t="shared" si="6"/>
        <v>0.44159211671670767</v>
      </c>
      <c r="R31" s="7"/>
      <c r="S31" s="7"/>
      <c r="T31" s="7"/>
      <c r="U31" s="7"/>
      <c r="V31" s="7"/>
    </row>
    <row r="32" spans="1:22" ht="12" customHeight="1">
      <c r="A32" s="14">
        <v>1995</v>
      </c>
      <c r="B32" s="15">
        <f>'[1]Pcc'!F35</f>
        <v>18.016620334736867</v>
      </c>
      <c r="C32" s="15">
        <v>0</v>
      </c>
      <c r="D32" s="15">
        <f t="shared" si="0"/>
        <v>18.016620334736867</v>
      </c>
      <c r="E32" s="15">
        <v>12</v>
      </c>
      <c r="F32" s="15">
        <f t="shared" si="1"/>
        <v>15.854625894568443</v>
      </c>
      <c r="G32" s="15">
        <v>0</v>
      </c>
      <c r="H32" s="15">
        <f t="shared" si="7"/>
        <v>15.854625894568443</v>
      </c>
      <c r="I32" s="15">
        <v>33</v>
      </c>
      <c r="J32" s="19">
        <f t="shared" si="2"/>
        <v>41.04</v>
      </c>
      <c r="K32" s="15">
        <f t="shared" si="8"/>
        <v>10.622599349360858</v>
      </c>
      <c r="L32" s="16">
        <f t="shared" si="3"/>
        <v>0.4656481906569143</v>
      </c>
      <c r="M32" s="15">
        <f t="shared" si="4"/>
        <v>13.200893381028193</v>
      </c>
      <c r="N32" s="15">
        <v>103</v>
      </c>
      <c r="O32" s="15">
        <v>28.3495</v>
      </c>
      <c r="P32" s="15">
        <f t="shared" si="5"/>
        <v>47.96176363766217</v>
      </c>
      <c r="Q32" s="17">
        <f t="shared" si="6"/>
        <v>0.4656481906569143</v>
      </c>
      <c r="R32" s="7"/>
      <c r="S32" s="7"/>
      <c r="T32" s="7"/>
      <c r="U32" s="7"/>
      <c r="V32" s="7"/>
    </row>
    <row r="33" spans="1:22" ht="12" customHeight="1">
      <c r="A33" s="10">
        <v>1996</v>
      </c>
      <c r="B33" s="11">
        <f>'[1]Pcc'!F36</f>
        <v>18.155175928485924</v>
      </c>
      <c r="C33" s="11">
        <v>0</v>
      </c>
      <c r="D33" s="11">
        <f t="shared" si="0"/>
        <v>18.155175928485924</v>
      </c>
      <c r="E33" s="11">
        <v>12</v>
      </c>
      <c r="F33" s="11">
        <f t="shared" si="1"/>
        <v>15.976554817067614</v>
      </c>
      <c r="G33" s="11">
        <v>0</v>
      </c>
      <c r="H33" s="11">
        <f t="shared" si="7"/>
        <v>15.976554817067614</v>
      </c>
      <c r="I33" s="11">
        <v>33</v>
      </c>
      <c r="J33" s="18">
        <f t="shared" si="2"/>
        <v>41.04</v>
      </c>
      <c r="K33" s="11">
        <f t="shared" si="8"/>
        <v>10.7042917274353</v>
      </c>
      <c r="L33" s="12">
        <f t="shared" si="3"/>
        <v>0.46922922640812276</v>
      </c>
      <c r="M33" s="11">
        <f t="shared" si="4"/>
        <v>13.302413954057076</v>
      </c>
      <c r="N33" s="11">
        <v>103</v>
      </c>
      <c r="O33" s="11">
        <v>28.3495</v>
      </c>
      <c r="P33" s="11">
        <f t="shared" si="5"/>
        <v>48.33061032003665</v>
      </c>
      <c r="Q33" s="13">
        <f t="shared" si="6"/>
        <v>0.4692292264081228</v>
      </c>
      <c r="R33" s="7"/>
      <c r="S33" s="7"/>
      <c r="T33" s="7"/>
      <c r="U33" s="7"/>
      <c r="V33" s="7"/>
    </row>
    <row r="34" spans="1:22" ht="12" customHeight="1">
      <c r="A34" s="10">
        <v>1997</v>
      </c>
      <c r="B34" s="11">
        <f>'[1]Pcc'!F37</f>
        <v>17.82523153744103</v>
      </c>
      <c r="C34" s="11">
        <v>0</v>
      </c>
      <c r="D34" s="11">
        <f t="shared" si="0"/>
        <v>17.82523153744103</v>
      </c>
      <c r="E34" s="11">
        <v>12</v>
      </c>
      <c r="F34" s="11">
        <f t="shared" si="1"/>
        <v>15.686203752948106</v>
      </c>
      <c r="G34" s="11">
        <v>0</v>
      </c>
      <c r="H34" s="11">
        <f t="shared" si="7"/>
        <v>15.686203752948106</v>
      </c>
      <c r="I34" s="11">
        <v>33</v>
      </c>
      <c r="J34" s="18">
        <f t="shared" si="2"/>
        <v>41.04</v>
      </c>
      <c r="K34" s="11">
        <f t="shared" si="8"/>
        <v>10.509756514475232</v>
      </c>
      <c r="L34" s="12">
        <f t="shared" si="3"/>
        <v>0.4607016554290512</v>
      </c>
      <c r="M34" s="11">
        <f t="shared" si="4"/>
        <v>13.060661580585887</v>
      </c>
      <c r="N34" s="11">
        <v>103</v>
      </c>
      <c r="O34" s="11">
        <v>28.3495</v>
      </c>
      <c r="P34" s="11">
        <f t="shared" si="5"/>
        <v>47.452270509192275</v>
      </c>
      <c r="Q34" s="13">
        <f t="shared" si="6"/>
        <v>0.4607016554290512</v>
      </c>
      <c r="R34" s="7"/>
      <c r="S34" s="7"/>
      <c r="T34" s="7"/>
      <c r="U34" s="7"/>
      <c r="V34" s="7"/>
    </row>
    <row r="35" spans="1:22" ht="12" customHeight="1">
      <c r="A35" s="10">
        <v>1998</v>
      </c>
      <c r="B35" s="11">
        <f>'[1]Pcc'!F38</f>
        <v>18.795553953376604</v>
      </c>
      <c r="C35" s="11">
        <v>0</v>
      </c>
      <c r="D35" s="11">
        <f t="shared" si="0"/>
        <v>18.795553953376604</v>
      </c>
      <c r="E35" s="11">
        <v>12</v>
      </c>
      <c r="F35" s="11">
        <f t="shared" si="1"/>
        <v>16.54008747897141</v>
      </c>
      <c r="G35" s="11">
        <v>0</v>
      </c>
      <c r="H35" s="11">
        <f t="shared" si="7"/>
        <v>16.54008747897141</v>
      </c>
      <c r="I35" s="11">
        <v>33</v>
      </c>
      <c r="J35" s="18">
        <f t="shared" si="2"/>
        <v>41.04</v>
      </c>
      <c r="K35" s="11">
        <f t="shared" si="8"/>
        <v>11.081858610910846</v>
      </c>
      <c r="L35" s="12">
        <f t="shared" si="3"/>
        <v>0.4857801034919823</v>
      </c>
      <c r="M35" s="11">
        <f t="shared" si="4"/>
        <v>13.771623043945953</v>
      </c>
      <c r="N35" s="11">
        <v>103</v>
      </c>
      <c r="O35" s="11">
        <v>28.3495</v>
      </c>
      <c r="P35" s="11">
        <f t="shared" si="5"/>
        <v>50.03535065967418</v>
      </c>
      <c r="Q35" s="13">
        <f t="shared" si="6"/>
        <v>0.4857801034919823</v>
      </c>
      <c r="R35" s="7"/>
      <c r="S35" s="7"/>
      <c r="T35" s="7"/>
      <c r="U35" s="7"/>
      <c r="V35" s="7"/>
    </row>
    <row r="36" spans="1:22" ht="12" customHeight="1">
      <c r="A36" s="10">
        <v>1999</v>
      </c>
      <c r="B36" s="11">
        <f>'[1]Pcc'!F39</f>
        <v>18.87878387750938</v>
      </c>
      <c r="C36" s="11">
        <v>0</v>
      </c>
      <c r="D36" s="11">
        <f t="shared" si="0"/>
        <v>18.87878387750938</v>
      </c>
      <c r="E36" s="11">
        <v>12</v>
      </c>
      <c r="F36" s="11">
        <f t="shared" si="1"/>
        <v>16.613329812208256</v>
      </c>
      <c r="G36" s="11">
        <v>0</v>
      </c>
      <c r="H36" s="11">
        <f t="shared" si="7"/>
        <v>16.613329812208256</v>
      </c>
      <c r="I36" s="11">
        <v>33</v>
      </c>
      <c r="J36" s="18">
        <f t="shared" si="2"/>
        <v>41.04</v>
      </c>
      <c r="K36" s="11">
        <f t="shared" si="8"/>
        <v>11.130930974179531</v>
      </c>
      <c r="L36" s="12">
        <f t="shared" si="3"/>
        <v>0.487931220785952</v>
      </c>
      <c r="M36" s="11">
        <f t="shared" si="4"/>
        <v>13.832606143671347</v>
      </c>
      <c r="N36" s="11">
        <v>103</v>
      </c>
      <c r="O36" s="11">
        <v>28.3495</v>
      </c>
      <c r="P36" s="11">
        <f t="shared" si="5"/>
        <v>50.25691574095306</v>
      </c>
      <c r="Q36" s="13">
        <f t="shared" si="6"/>
        <v>0.487931220785952</v>
      </c>
      <c r="R36" s="7"/>
      <c r="S36" s="7"/>
      <c r="T36" s="7"/>
      <c r="U36" s="7"/>
      <c r="V36" s="7"/>
    </row>
    <row r="37" spans="1:22" ht="12" customHeight="1">
      <c r="A37" s="10">
        <v>2000</v>
      </c>
      <c r="B37" s="11">
        <f>'[1]Pcc'!F40</f>
        <v>19.159040629804686</v>
      </c>
      <c r="C37" s="11">
        <v>0</v>
      </c>
      <c r="D37" s="11">
        <f t="shared" si="0"/>
        <v>19.159040629804686</v>
      </c>
      <c r="E37" s="11">
        <v>12</v>
      </c>
      <c r="F37" s="11">
        <f t="shared" si="1"/>
        <v>16.859955754228125</v>
      </c>
      <c r="G37" s="11">
        <v>0</v>
      </c>
      <c r="H37" s="11">
        <f t="shared" si="7"/>
        <v>16.859955754228125</v>
      </c>
      <c r="I37" s="11">
        <v>33</v>
      </c>
      <c r="J37" s="18">
        <f t="shared" si="2"/>
        <v>41.039999999999985</v>
      </c>
      <c r="K37" s="11">
        <f t="shared" si="8"/>
        <v>11.296170355332844</v>
      </c>
      <c r="L37" s="12">
        <f t="shared" si="3"/>
        <v>0.49517459091870003</v>
      </c>
      <c r="M37" s="11">
        <f t="shared" si="4"/>
        <v>14.037952065249685</v>
      </c>
      <c r="N37" s="11">
        <v>103</v>
      </c>
      <c r="O37" s="11">
        <v>28.3495</v>
      </c>
      <c r="P37" s="11">
        <f t="shared" si="5"/>
        <v>51.002982864626105</v>
      </c>
      <c r="Q37" s="13">
        <f t="shared" si="6"/>
        <v>0.49517459091870003</v>
      </c>
      <c r="R37" s="7"/>
      <c r="S37" s="7"/>
      <c r="T37" s="7"/>
      <c r="U37" s="7"/>
      <c r="V37" s="7"/>
    </row>
    <row r="38" spans="1:22" ht="12" customHeight="1">
      <c r="A38" s="14">
        <v>2001</v>
      </c>
      <c r="B38" s="15">
        <f>'[1]Pcc'!F41</f>
        <v>19.425654131047622</v>
      </c>
      <c r="C38" s="15">
        <v>0</v>
      </c>
      <c r="D38" s="15">
        <f t="shared" si="0"/>
        <v>19.425654131047622</v>
      </c>
      <c r="E38" s="15">
        <v>12</v>
      </c>
      <c r="F38" s="15">
        <f t="shared" si="1"/>
        <v>17.09457563532191</v>
      </c>
      <c r="G38" s="15">
        <v>0</v>
      </c>
      <c r="H38" s="15">
        <f t="shared" si="7"/>
        <v>17.09457563532191</v>
      </c>
      <c r="I38" s="15">
        <v>33</v>
      </c>
      <c r="J38" s="19">
        <f t="shared" si="2"/>
        <v>41.039999999999985</v>
      </c>
      <c r="K38" s="15">
        <f t="shared" si="8"/>
        <v>11.45336567566568</v>
      </c>
      <c r="L38" s="16">
        <f t="shared" si="3"/>
        <v>0.5020653446867147</v>
      </c>
      <c r="M38" s="15">
        <f t="shared" si="4"/>
        <v>14.233301489196018</v>
      </c>
      <c r="N38" s="15">
        <v>103</v>
      </c>
      <c r="O38" s="15">
        <v>28.3495</v>
      </c>
      <c r="P38" s="15">
        <f t="shared" si="5"/>
        <v>51.71273050273162</v>
      </c>
      <c r="Q38" s="17">
        <f t="shared" si="6"/>
        <v>0.5020653446867147</v>
      </c>
      <c r="R38" s="7"/>
      <c r="S38" s="7"/>
      <c r="T38" s="7"/>
      <c r="U38" s="7"/>
      <c r="V38" s="7"/>
    </row>
    <row r="39" spans="1:22" ht="12" customHeight="1">
      <c r="A39" s="14">
        <v>2002</v>
      </c>
      <c r="B39" s="15">
        <f>'[1]Pcc'!F42</f>
        <v>19.071392775893084</v>
      </c>
      <c r="C39" s="15">
        <v>0</v>
      </c>
      <c r="D39" s="15">
        <f t="shared" si="0"/>
        <v>19.071392775893084</v>
      </c>
      <c r="E39" s="15">
        <v>12</v>
      </c>
      <c r="F39" s="15">
        <f t="shared" si="1"/>
        <v>16.782825642785916</v>
      </c>
      <c r="G39" s="15">
        <v>0</v>
      </c>
      <c r="H39" s="15">
        <f t="shared" si="7"/>
        <v>16.782825642785916</v>
      </c>
      <c r="I39" s="15">
        <v>33</v>
      </c>
      <c r="J39" s="19">
        <f t="shared" si="2"/>
        <v>41.04</v>
      </c>
      <c r="K39" s="15">
        <f t="shared" si="8"/>
        <v>11.244493180666563</v>
      </c>
      <c r="L39" s="16">
        <f t="shared" si="3"/>
        <v>0.492909290111411</v>
      </c>
      <c r="M39" s="15">
        <f t="shared" si="4"/>
        <v>13.973731920013446</v>
      </c>
      <c r="N39" s="15">
        <v>103</v>
      </c>
      <c r="O39" s="15">
        <v>28.3495</v>
      </c>
      <c r="P39" s="15">
        <f t="shared" si="5"/>
        <v>50.769656881475335</v>
      </c>
      <c r="Q39" s="17">
        <f t="shared" si="6"/>
        <v>0.492909290111411</v>
      </c>
      <c r="R39" s="7"/>
      <c r="S39" s="7"/>
      <c r="T39" s="7"/>
      <c r="U39" s="7"/>
      <c r="V39" s="7"/>
    </row>
    <row r="40" spans="1:22" ht="12" customHeight="1">
      <c r="A40" s="14">
        <v>2003</v>
      </c>
      <c r="B40" s="15">
        <f>'[1]Pcc'!F43</f>
        <v>19.408326018032042</v>
      </c>
      <c r="C40" s="15">
        <v>0</v>
      </c>
      <c r="D40" s="15">
        <f t="shared" si="0"/>
        <v>19.408326018032042</v>
      </c>
      <c r="E40" s="15">
        <v>12</v>
      </c>
      <c r="F40" s="15">
        <f t="shared" si="1"/>
        <v>17.0793268958682</v>
      </c>
      <c r="G40" s="15">
        <v>0</v>
      </c>
      <c r="H40" s="15">
        <f t="shared" si="7"/>
        <v>17.0793268958682</v>
      </c>
      <c r="I40" s="15">
        <v>33</v>
      </c>
      <c r="J40" s="19">
        <f t="shared" si="2"/>
        <v>41.039999999999985</v>
      </c>
      <c r="K40" s="15">
        <f t="shared" si="8"/>
        <v>11.443149020231694</v>
      </c>
      <c r="L40" s="16">
        <f t="shared" si="3"/>
        <v>0.5016174912978276</v>
      </c>
      <c r="M40" s="15">
        <f aca="true" t="shared" si="9" ref="M40:M45">+L40*28.3495</f>
        <v>14.220605069547764</v>
      </c>
      <c r="N40" s="15">
        <v>103</v>
      </c>
      <c r="O40" s="15">
        <v>28.3495</v>
      </c>
      <c r="P40" s="15">
        <f t="shared" si="5"/>
        <v>51.66660160367625</v>
      </c>
      <c r="Q40" s="17">
        <f t="shared" si="6"/>
        <v>0.5016174912978276</v>
      </c>
      <c r="R40" s="7"/>
      <c r="S40" s="7"/>
      <c r="T40" s="7"/>
      <c r="U40" s="7"/>
      <c r="V40" s="7"/>
    </row>
    <row r="41" spans="1:22" ht="12" customHeight="1">
      <c r="A41" s="14">
        <v>2004</v>
      </c>
      <c r="B41" s="15">
        <f>'[1]Pcc'!F44</f>
        <v>19.35664538807014</v>
      </c>
      <c r="C41" s="15">
        <v>0</v>
      </c>
      <c r="D41" s="15">
        <f t="shared" si="0"/>
        <v>19.35664538807014</v>
      </c>
      <c r="E41" s="15">
        <v>12</v>
      </c>
      <c r="F41" s="15">
        <f t="shared" si="1"/>
        <v>17.033847941501726</v>
      </c>
      <c r="G41" s="15">
        <v>0</v>
      </c>
      <c r="H41" s="15">
        <f t="shared" si="7"/>
        <v>17.033847941501726</v>
      </c>
      <c r="I41" s="15">
        <v>33</v>
      </c>
      <c r="J41" s="19">
        <f t="shared" si="2"/>
        <v>41.04</v>
      </c>
      <c r="K41" s="15">
        <f t="shared" si="8"/>
        <v>11.412678120806156</v>
      </c>
      <c r="L41" s="16">
        <f t="shared" si="3"/>
        <v>0.500281780638078</v>
      </c>
      <c r="M41" s="15">
        <f t="shared" si="9"/>
        <v>14.182738340199194</v>
      </c>
      <c r="N41" s="15">
        <v>103</v>
      </c>
      <c r="O41" s="15">
        <v>28.3495</v>
      </c>
      <c r="P41" s="15">
        <f t="shared" si="5"/>
        <v>51.529023405722036</v>
      </c>
      <c r="Q41" s="17">
        <f t="shared" si="6"/>
        <v>0.500281780638078</v>
      </c>
      <c r="R41" s="7"/>
      <c r="S41" s="7"/>
      <c r="T41" s="7"/>
      <c r="U41" s="7"/>
      <c r="V41" s="7"/>
    </row>
    <row r="42" spans="1:22" ht="12" customHeight="1">
      <c r="A42" s="14">
        <v>2005</v>
      </c>
      <c r="B42" s="15">
        <f>'[1]Pcc'!F45</f>
        <v>19.373732183730716</v>
      </c>
      <c r="C42" s="15">
        <v>0</v>
      </c>
      <c r="D42" s="15">
        <f t="shared" si="0"/>
        <v>19.373732183730716</v>
      </c>
      <c r="E42" s="15">
        <v>12</v>
      </c>
      <c r="F42" s="15">
        <f t="shared" si="1"/>
        <v>17.04888432168303</v>
      </c>
      <c r="G42" s="15">
        <v>0</v>
      </c>
      <c r="H42" s="15">
        <f t="shared" si="7"/>
        <v>17.04888432168303</v>
      </c>
      <c r="I42" s="15">
        <v>33</v>
      </c>
      <c r="J42" s="19">
        <f t="shared" si="2"/>
        <v>41.04</v>
      </c>
      <c r="K42" s="15">
        <f t="shared" si="8"/>
        <v>11.42275249552763</v>
      </c>
      <c r="L42" s="16">
        <f t="shared" si="3"/>
        <v>0.5007233970642249</v>
      </c>
      <c r="M42" s="15">
        <f t="shared" si="9"/>
        <v>14.195257945072242</v>
      </c>
      <c r="N42" s="15">
        <v>103</v>
      </c>
      <c r="O42" s="15">
        <v>28.3495</v>
      </c>
      <c r="P42" s="15">
        <f t="shared" si="5"/>
        <v>51.57450989761516</v>
      </c>
      <c r="Q42" s="17">
        <f t="shared" si="6"/>
        <v>0.5007233970642249</v>
      </c>
      <c r="R42" s="7"/>
      <c r="S42" s="7"/>
      <c r="T42" s="7"/>
      <c r="U42" s="7"/>
      <c r="V42" s="7"/>
    </row>
    <row r="43" spans="1:22" ht="12" customHeight="1">
      <c r="A43" s="10">
        <v>2006</v>
      </c>
      <c r="B43" s="11">
        <f>'[1]Pcc'!F46</f>
        <v>20.308072973946754</v>
      </c>
      <c r="C43" s="11">
        <v>0</v>
      </c>
      <c r="D43" s="11">
        <f t="shared" si="0"/>
        <v>20.308072973946754</v>
      </c>
      <c r="E43" s="11">
        <v>12</v>
      </c>
      <c r="F43" s="11">
        <f t="shared" si="1"/>
        <v>17.871104217073142</v>
      </c>
      <c r="G43" s="11">
        <v>0</v>
      </c>
      <c r="H43" s="11">
        <f t="shared" si="7"/>
        <v>17.871104217073142</v>
      </c>
      <c r="I43" s="11">
        <v>33</v>
      </c>
      <c r="J43" s="18">
        <f t="shared" si="2"/>
        <v>41.040000000000006</v>
      </c>
      <c r="K43" s="11">
        <f t="shared" si="8"/>
        <v>11.973639825439005</v>
      </c>
      <c r="L43" s="12">
        <f t="shared" si="3"/>
        <v>0.5248718827589701</v>
      </c>
      <c r="M43" s="11">
        <f t="shared" si="9"/>
        <v>14.879855440275422</v>
      </c>
      <c r="N43" s="11">
        <v>103</v>
      </c>
      <c r="O43" s="11">
        <v>28.3495</v>
      </c>
      <c r="P43" s="11">
        <f t="shared" si="5"/>
        <v>54.06180392417392</v>
      </c>
      <c r="Q43" s="13">
        <f t="shared" si="6"/>
        <v>0.5248718827589701</v>
      </c>
      <c r="R43" s="7"/>
      <c r="S43" s="7"/>
      <c r="T43" s="7"/>
      <c r="U43" s="7"/>
      <c r="V43" s="7"/>
    </row>
    <row r="44" spans="1:22" ht="12" customHeight="1">
      <c r="A44" s="10">
        <v>2007</v>
      </c>
      <c r="B44" s="11">
        <f>'[1]Pcc'!F47</f>
        <v>20.28927630273441</v>
      </c>
      <c r="C44" s="11">
        <v>0</v>
      </c>
      <c r="D44" s="11">
        <f t="shared" si="0"/>
        <v>20.28927630273441</v>
      </c>
      <c r="E44" s="11">
        <v>12</v>
      </c>
      <c r="F44" s="11">
        <f t="shared" si="1"/>
        <v>17.85456314640628</v>
      </c>
      <c r="G44" s="11">
        <v>0</v>
      </c>
      <c r="H44" s="11">
        <f t="shared" si="7"/>
        <v>17.85456314640628</v>
      </c>
      <c r="I44" s="11">
        <v>33</v>
      </c>
      <c r="J44" s="18">
        <f t="shared" si="2"/>
        <v>41.04</v>
      </c>
      <c r="K44" s="11">
        <f t="shared" si="8"/>
        <v>11.962557308092208</v>
      </c>
      <c r="L44" s="12">
        <f t="shared" si="3"/>
        <v>0.5243860737793845</v>
      </c>
      <c r="M44" s="11">
        <f t="shared" si="9"/>
        <v>14.866082998608661</v>
      </c>
      <c r="N44" s="11">
        <v>103</v>
      </c>
      <c r="O44" s="11">
        <v>28.3495</v>
      </c>
      <c r="P44" s="11">
        <f t="shared" si="5"/>
        <v>54.01176559927661</v>
      </c>
      <c r="Q44" s="13">
        <f t="shared" si="6"/>
        <v>0.5243860737793845</v>
      </c>
      <c r="R44" s="7"/>
      <c r="S44" s="7"/>
      <c r="T44" s="7"/>
      <c r="U44" s="7"/>
      <c r="V44" s="7"/>
    </row>
    <row r="45" spans="1:22" ht="12" customHeight="1">
      <c r="A45" s="10">
        <v>2008</v>
      </c>
      <c r="B45" s="11">
        <f>'[1]Pcc'!F48</f>
        <v>20.477383564434</v>
      </c>
      <c r="C45" s="11">
        <v>0</v>
      </c>
      <c r="D45" s="11">
        <f t="shared" si="0"/>
        <v>20.477383564434</v>
      </c>
      <c r="E45" s="11">
        <v>12</v>
      </c>
      <c r="F45" s="11">
        <f t="shared" si="1"/>
        <v>18.02009753670192</v>
      </c>
      <c r="G45" s="11">
        <v>0</v>
      </c>
      <c r="H45" s="11">
        <f t="shared" si="7"/>
        <v>18.02009753670192</v>
      </c>
      <c r="I45" s="11">
        <v>33</v>
      </c>
      <c r="J45" s="18">
        <f t="shared" si="2"/>
        <v>41.04</v>
      </c>
      <c r="K45" s="11">
        <f t="shared" si="8"/>
        <v>12.073465349590286</v>
      </c>
      <c r="L45" s="12">
        <f t="shared" si="3"/>
        <v>0.5292477961464235</v>
      </c>
      <c r="M45" s="11">
        <f t="shared" si="9"/>
        <v>15.003910396853032</v>
      </c>
      <c r="N45" s="11">
        <v>103</v>
      </c>
      <c r="O45" s="11">
        <v>28.3495</v>
      </c>
      <c r="P45" s="11">
        <f t="shared" si="5"/>
        <v>54.51252300308162</v>
      </c>
      <c r="Q45" s="13">
        <f t="shared" si="6"/>
        <v>0.5292477961464235</v>
      </c>
      <c r="R45" s="7"/>
      <c r="S45" s="7"/>
      <c r="T45" s="7"/>
      <c r="U45" s="7"/>
      <c r="V45" s="7"/>
    </row>
    <row r="46" spans="1:22" ht="12" customHeight="1">
      <c r="A46" s="10">
        <v>2009</v>
      </c>
      <c r="B46" s="11">
        <f>'[1]Pcc'!F49</f>
        <v>20.43389121748429</v>
      </c>
      <c r="C46" s="11">
        <v>0</v>
      </c>
      <c r="D46" s="11">
        <f t="shared" si="0"/>
        <v>20.43389121748429</v>
      </c>
      <c r="E46" s="11">
        <v>12</v>
      </c>
      <c r="F46" s="11">
        <f t="shared" si="1"/>
        <v>17.981824271386177</v>
      </c>
      <c r="G46" s="11">
        <v>0</v>
      </c>
      <c r="H46" s="11">
        <f t="shared" si="7"/>
        <v>17.981824271386177</v>
      </c>
      <c r="I46" s="11">
        <v>33</v>
      </c>
      <c r="J46" s="18">
        <f t="shared" si="2"/>
        <v>41.04</v>
      </c>
      <c r="K46" s="11">
        <f t="shared" si="8"/>
        <v>12.047822261828738</v>
      </c>
      <c r="L46" s="12">
        <f t="shared" si="3"/>
        <v>0.5281237155870132</v>
      </c>
      <c r="M46" s="11">
        <f>+L46*28.3495</f>
        <v>14.97204327503403</v>
      </c>
      <c r="N46" s="11">
        <v>103</v>
      </c>
      <c r="O46" s="11">
        <v>28.3495</v>
      </c>
      <c r="P46" s="11">
        <f t="shared" si="5"/>
        <v>54.39674270546236</v>
      </c>
      <c r="Q46" s="13">
        <f t="shared" si="6"/>
        <v>0.5281237155870132</v>
      </c>
      <c r="R46" s="7"/>
      <c r="S46" s="7"/>
      <c r="T46" s="7"/>
      <c r="U46" s="7"/>
      <c r="V46" s="7"/>
    </row>
    <row r="47" spans="1:17" ht="12" customHeight="1">
      <c r="A47" s="10">
        <v>2010</v>
      </c>
      <c r="B47" s="11">
        <f>'[1]Pcc'!F50</f>
        <v>20.427678477017945</v>
      </c>
      <c r="C47" s="11">
        <v>0</v>
      </c>
      <c r="D47" s="11">
        <f t="shared" si="0"/>
        <v>20.427678477017945</v>
      </c>
      <c r="E47" s="11">
        <v>12</v>
      </c>
      <c r="F47" s="11">
        <f t="shared" si="1"/>
        <v>17.976357059775793</v>
      </c>
      <c r="G47" s="11">
        <v>0</v>
      </c>
      <c r="H47" s="11">
        <f t="shared" si="7"/>
        <v>17.976357059775793</v>
      </c>
      <c r="I47" s="11">
        <v>33</v>
      </c>
      <c r="J47" s="18">
        <f t="shared" si="2"/>
        <v>41.039999999999985</v>
      </c>
      <c r="K47" s="11">
        <f t="shared" si="8"/>
        <v>12.044159230049782</v>
      </c>
      <c r="L47" s="12">
        <f t="shared" si="3"/>
        <v>0.5279631443309494</v>
      </c>
      <c r="M47" s="11">
        <f>+L47*28.3495</f>
        <v>14.96749116021025</v>
      </c>
      <c r="N47" s="11">
        <v>103</v>
      </c>
      <c r="O47" s="11">
        <v>28.3495</v>
      </c>
      <c r="P47" s="11">
        <f t="shared" si="5"/>
        <v>54.38020386608778</v>
      </c>
      <c r="Q47" s="13">
        <f t="shared" si="6"/>
        <v>0.5279631443309494</v>
      </c>
    </row>
    <row r="48" spans="1:17" ht="12" customHeight="1">
      <c r="A48" s="14">
        <v>2011</v>
      </c>
      <c r="B48" s="35" t="str">
        <f>'[1]Pcc'!F51</f>
        <v>NA</v>
      </c>
      <c r="C48" s="35" t="s">
        <v>30</v>
      </c>
      <c r="D48" s="35" t="s">
        <v>30</v>
      </c>
      <c r="E48" s="35" t="s">
        <v>30</v>
      </c>
      <c r="F48" s="35" t="s">
        <v>30</v>
      </c>
      <c r="G48" s="35" t="s">
        <v>30</v>
      </c>
      <c r="H48" s="35" t="s">
        <v>30</v>
      </c>
      <c r="I48" s="35" t="s">
        <v>30</v>
      </c>
      <c r="J48" s="35" t="s">
        <v>30</v>
      </c>
      <c r="K48" s="35" t="s">
        <v>30</v>
      </c>
      <c r="L48" s="35" t="s">
        <v>30</v>
      </c>
      <c r="M48" s="35" t="s">
        <v>30</v>
      </c>
      <c r="N48" s="35" t="s">
        <v>30</v>
      </c>
      <c r="O48" s="35" t="s">
        <v>30</v>
      </c>
      <c r="P48" s="35" t="s">
        <v>30</v>
      </c>
      <c r="Q48" s="35" t="s">
        <v>30</v>
      </c>
    </row>
    <row r="49" spans="1:17" ht="12" customHeight="1">
      <c r="A49" s="14">
        <v>2012</v>
      </c>
      <c r="B49" s="35" t="str">
        <f>'[1]Pcc'!F52</f>
        <v>NA</v>
      </c>
      <c r="C49" s="35" t="s">
        <v>30</v>
      </c>
      <c r="D49" s="35" t="s">
        <v>30</v>
      </c>
      <c r="E49" s="35" t="s">
        <v>30</v>
      </c>
      <c r="F49" s="35" t="s">
        <v>30</v>
      </c>
      <c r="G49" s="35" t="s">
        <v>30</v>
      </c>
      <c r="H49" s="35" t="s">
        <v>30</v>
      </c>
      <c r="I49" s="35" t="s">
        <v>30</v>
      </c>
      <c r="J49" s="35" t="s">
        <v>30</v>
      </c>
      <c r="K49" s="35" t="s">
        <v>30</v>
      </c>
      <c r="L49" s="35" t="s">
        <v>30</v>
      </c>
      <c r="M49" s="35" t="s">
        <v>30</v>
      </c>
      <c r="N49" s="35" t="s">
        <v>30</v>
      </c>
      <c r="O49" s="35" t="s">
        <v>30</v>
      </c>
      <c r="P49" s="35" t="s">
        <v>30</v>
      </c>
      <c r="Q49" s="35" t="s">
        <v>30</v>
      </c>
    </row>
    <row r="50" spans="1:17" ht="12" customHeight="1">
      <c r="A50" s="14">
        <v>2013</v>
      </c>
      <c r="B50" s="35" t="str">
        <f>'[1]Pcc'!F53</f>
        <v>NA</v>
      </c>
      <c r="C50" s="35" t="s">
        <v>30</v>
      </c>
      <c r="D50" s="35" t="s">
        <v>30</v>
      </c>
      <c r="E50" s="35" t="s">
        <v>30</v>
      </c>
      <c r="F50" s="35" t="s">
        <v>30</v>
      </c>
      <c r="G50" s="35" t="s">
        <v>30</v>
      </c>
      <c r="H50" s="35" t="s">
        <v>30</v>
      </c>
      <c r="I50" s="35" t="s">
        <v>30</v>
      </c>
      <c r="J50" s="35" t="s">
        <v>30</v>
      </c>
      <c r="K50" s="35" t="s">
        <v>30</v>
      </c>
      <c r="L50" s="35" t="s">
        <v>30</v>
      </c>
      <c r="M50" s="35" t="s">
        <v>30</v>
      </c>
      <c r="N50" s="35" t="s">
        <v>30</v>
      </c>
      <c r="O50" s="35" t="s">
        <v>30</v>
      </c>
      <c r="P50" s="35" t="s">
        <v>30</v>
      </c>
      <c r="Q50" s="35" t="s">
        <v>30</v>
      </c>
    </row>
    <row r="51" spans="1:17" ht="12" customHeight="1">
      <c r="A51" s="14">
        <v>2014</v>
      </c>
      <c r="B51" s="35" t="str">
        <f>'[1]Pcc'!F54</f>
        <v>NA</v>
      </c>
      <c r="C51" s="35" t="s">
        <v>30</v>
      </c>
      <c r="D51" s="35" t="s">
        <v>30</v>
      </c>
      <c r="E51" s="35" t="s">
        <v>30</v>
      </c>
      <c r="F51" s="35" t="s">
        <v>30</v>
      </c>
      <c r="G51" s="35" t="s">
        <v>30</v>
      </c>
      <c r="H51" s="35" t="s">
        <v>30</v>
      </c>
      <c r="I51" s="35" t="s">
        <v>30</v>
      </c>
      <c r="J51" s="35" t="s">
        <v>30</v>
      </c>
      <c r="K51" s="35" t="s">
        <v>30</v>
      </c>
      <c r="L51" s="35" t="s">
        <v>30</v>
      </c>
      <c r="M51" s="35" t="s">
        <v>30</v>
      </c>
      <c r="N51" s="35" t="s">
        <v>30</v>
      </c>
      <c r="O51" s="35" t="s">
        <v>30</v>
      </c>
      <c r="P51" s="35" t="s">
        <v>30</v>
      </c>
      <c r="Q51" s="35" t="s">
        <v>30</v>
      </c>
    </row>
    <row r="52" spans="1:17" ht="12" customHeight="1">
      <c r="A52" s="30">
        <v>2015</v>
      </c>
      <c r="B52" s="61" t="str">
        <f>'[1]Pcc'!F55</f>
        <v>NA</v>
      </c>
      <c r="C52" s="61" t="s">
        <v>30</v>
      </c>
      <c r="D52" s="61" t="s">
        <v>30</v>
      </c>
      <c r="E52" s="61" t="s">
        <v>30</v>
      </c>
      <c r="F52" s="61" t="s">
        <v>30</v>
      </c>
      <c r="G52" s="61" t="s">
        <v>30</v>
      </c>
      <c r="H52" s="61" t="s">
        <v>30</v>
      </c>
      <c r="I52" s="61" t="s">
        <v>30</v>
      </c>
      <c r="J52" s="61" t="s">
        <v>30</v>
      </c>
      <c r="K52" s="61" t="s">
        <v>30</v>
      </c>
      <c r="L52" s="61" t="s">
        <v>30</v>
      </c>
      <c r="M52" s="61" t="s">
        <v>30</v>
      </c>
      <c r="N52" s="61" t="s">
        <v>30</v>
      </c>
      <c r="O52" s="61" t="s">
        <v>30</v>
      </c>
      <c r="P52" s="61" t="s">
        <v>30</v>
      </c>
      <c r="Q52" s="61" t="s">
        <v>30</v>
      </c>
    </row>
    <row r="53" spans="1:17" ht="12" customHeight="1">
      <c r="A53" s="53">
        <v>2016</v>
      </c>
      <c r="B53" s="62" t="str">
        <f>'[1]Pcc'!F56</f>
        <v>NA</v>
      </c>
      <c r="C53" s="62" t="s">
        <v>30</v>
      </c>
      <c r="D53" s="62" t="s">
        <v>30</v>
      </c>
      <c r="E53" s="62" t="s">
        <v>30</v>
      </c>
      <c r="F53" s="62" t="s">
        <v>30</v>
      </c>
      <c r="G53" s="62" t="s">
        <v>30</v>
      </c>
      <c r="H53" s="62" t="s">
        <v>30</v>
      </c>
      <c r="I53" s="62" t="s">
        <v>30</v>
      </c>
      <c r="J53" s="62" t="s">
        <v>30</v>
      </c>
      <c r="K53" s="62" t="s">
        <v>30</v>
      </c>
      <c r="L53" s="62" t="s">
        <v>30</v>
      </c>
      <c r="M53" s="62" t="s">
        <v>30</v>
      </c>
      <c r="N53" s="62" t="s">
        <v>30</v>
      </c>
      <c r="O53" s="62" t="s">
        <v>30</v>
      </c>
      <c r="P53" s="62" t="s">
        <v>30</v>
      </c>
      <c r="Q53" s="62" t="s">
        <v>30</v>
      </c>
    </row>
    <row r="54" spans="1:17" ht="12" customHeight="1">
      <c r="A54" s="53">
        <v>2017</v>
      </c>
      <c r="B54" s="62" t="str">
        <f>'[1]Pcc'!F57</f>
        <v>NA</v>
      </c>
      <c r="C54" s="62" t="s">
        <v>30</v>
      </c>
      <c r="D54" s="62" t="s">
        <v>30</v>
      </c>
      <c r="E54" s="62" t="s">
        <v>30</v>
      </c>
      <c r="F54" s="62" t="s">
        <v>30</v>
      </c>
      <c r="G54" s="62" t="s">
        <v>30</v>
      </c>
      <c r="H54" s="62" t="s">
        <v>30</v>
      </c>
      <c r="I54" s="62" t="s">
        <v>30</v>
      </c>
      <c r="J54" s="62" t="s">
        <v>30</v>
      </c>
      <c r="K54" s="62" t="s">
        <v>30</v>
      </c>
      <c r="L54" s="62" t="s">
        <v>30</v>
      </c>
      <c r="M54" s="62" t="s">
        <v>30</v>
      </c>
      <c r="N54" s="62" t="s">
        <v>30</v>
      </c>
      <c r="O54" s="62" t="s">
        <v>30</v>
      </c>
      <c r="P54" s="62" t="s">
        <v>30</v>
      </c>
      <c r="Q54" s="62" t="s">
        <v>30</v>
      </c>
    </row>
    <row r="55" spans="1:17" ht="12" customHeight="1">
      <c r="A55" s="74">
        <v>2018</v>
      </c>
      <c r="B55" s="83" t="str">
        <f>'[1]Pcc'!F58</f>
        <v>NA</v>
      </c>
      <c r="C55" s="83" t="s">
        <v>30</v>
      </c>
      <c r="D55" s="83" t="s">
        <v>30</v>
      </c>
      <c r="E55" s="83" t="s">
        <v>30</v>
      </c>
      <c r="F55" s="83" t="s">
        <v>30</v>
      </c>
      <c r="G55" s="83" t="s">
        <v>30</v>
      </c>
      <c r="H55" s="83" t="s">
        <v>30</v>
      </c>
      <c r="I55" s="83" t="s">
        <v>30</v>
      </c>
      <c r="J55" s="83" t="s">
        <v>30</v>
      </c>
      <c r="K55" s="83" t="s">
        <v>30</v>
      </c>
      <c r="L55" s="83" t="s">
        <v>30</v>
      </c>
      <c r="M55" s="83" t="s">
        <v>30</v>
      </c>
      <c r="N55" s="83" t="s">
        <v>30</v>
      </c>
      <c r="O55" s="83" t="s">
        <v>30</v>
      </c>
      <c r="P55" s="83" t="s">
        <v>30</v>
      </c>
      <c r="Q55" s="83" t="s">
        <v>30</v>
      </c>
    </row>
    <row r="56" spans="1:17" ht="12" customHeight="1" thickBot="1">
      <c r="A56" s="57">
        <v>2019</v>
      </c>
      <c r="B56" s="63" t="str">
        <f>'[1]Pcc'!F59</f>
        <v>NA</v>
      </c>
      <c r="C56" s="63" t="s">
        <v>30</v>
      </c>
      <c r="D56" s="63" t="s">
        <v>30</v>
      </c>
      <c r="E56" s="63" t="s">
        <v>30</v>
      </c>
      <c r="F56" s="63" t="s">
        <v>30</v>
      </c>
      <c r="G56" s="63" t="s">
        <v>30</v>
      </c>
      <c r="H56" s="63" t="s">
        <v>30</v>
      </c>
      <c r="I56" s="63" t="s">
        <v>30</v>
      </c>
      <c r="J56" s="63" t="s">
        <v>30</v>
      </c>
      <c r="K56" s="63" t="s">
        <v>30</v>
      </c>
      <c r="L56" s="63" t="s">
        <v>30</v>
      </c>
      <c r="M56" s="63" t="s">
        <v>30</v>
      </c>
      <c r="N56" s="63" t="s">
        <v>30</v>
      </c>
      <c r="O56" s="63" t="s">
        <v>30</v>
      </c>
      <c r="P56" s="63" t="s">
        <v>30</v>
      </c>
      <c r="Q56" s="63" t="s">
        <v>30</v>
      </c>
    </row>
    <row r="57" spans="1:17" ht="12" customHeight="1" thickTop="1">
      <c r="A57" s="118" t="s">
        <v>43</v>
      </c>
      <c r="B57" s="119"/>
      <c r="C57" s="119"/>
      <c r="D57" s="119"/>
      <c r="E57" s="119"/>
      <c r="F57" s="119"/>
      <c r="G57" s="119"/>
      <c r="H57" s="119"/>
      <c r="I57" s="119"/>
      <c r="J57" s="119"/>
      <c r="K57" s="119"/>
      <c r="L57" s="119"/>
      <c r="M57" s="119"/>
      <c r="N57" s="119"/>
      <c r="O57" s="119"/>
      <c r="P57" s="119"/>
      <c r="Q57" s="120"/>
    </row>
    <row r="58" spans="1:17" ht="12" customHeight="1">
      <c r="A58" s="143"/>
      <c r="B58" s="144"/>
      <c r="C58" s="144"/>
      <c r="D58" s="144"/>
      <c r="E58" s="144"/>
      <c r="F58" s="144"/>
      <c r="G58" s="144"/>
      <c r="H58" s="144"/>
      <c r="I58" s="144"/>
      <c r="J58" s="144"/>
      <c r="K58" s="144"/>
      <c r="L58" s="144"/>
      <c r="M58" s="144"/>
      <c r="N58" s="144"/>
      <c r="O58" s="144"/>
      <c r="P58" s="144"/>
      <c r="Q58" s="145"/>
    </row>
    <row r="59" spans="1:17" s="8" customFormat="1" ht="12" customHeight="1">
      <c r="A59" s="146" t="s">
        <v>44</v>
      </c>
      <c r="B59" s="147"/>
      <c r="C59" s="147"/>
      <c r="D59" s="147"/>
      <c r="E59" s="147"/>
      <c r="F59" s="147"/>
      <c r="G59" s="147"/>
      <c r="H59" s="147"/>
      <c r="I59" s="147"/>
      <c r="J59" s="147"/>
      <c r="K59" s="147"/>
      <c r="L59" s="147"/>
      <c r="M59" s="147"/>
      <c r="N59" s="147"/>
      <c r="O59" s="147"/>
      <c r="P59" s="147"/>
      <c r="Q59" s="148"/>
    </row>
    <row r="60" spans="1:17" s="8" customFormat="1" ht="12" customHeight="1">
      <c r="A60" s="128"/>
      <c r="B60" s="129"/>
      <c r="C60" s="129"/>
      <c r="D60" s="129"/>
      <c r="E60" s="129"/>
      <c r="F60" s="129"/>
      <c r="G60" s="129"/>
      <c r="H60" s="129"/>
      <c r="I60" s="129"/>
      <c r="J60" s="129"/>
      <c r="K60" s="129"/>
      <c r="L60" s="129"/>
      <c r="M60" s="129"/>
      <c r="N60" s="129"/>
      <c r="O60" s="129"/>
      <c r="P60" s="129"/>
      <c r="Q60" s="130"/>
    </row>
    <row r="61" spans="1:17" s="8" customFormat="1" ht="12" customHeight="1">
      <c r="A61" s="110" t="s">
        <v>62</v>
      </c>
      <c r="B61" s="111"/>
      <c r="C61" s="111"/>
      <c r="D61" s="111"/>
      <c r="E61" s="111"/>
      <c r="F61" s="111"/>
      <c r="G61" s="111"/>
      <c r="H61" s="111"/>
      <c r="I61" s="111"/>
      <c r="J61" s="111"/>
      <c r="K61" s="111"/>
      <c r="L61" s="111"/>
      <c r="M61" s="111"/>
      <c r="N61" s="111"/>
      <c r="O61" s="111"/>
      <c r="P61" s="111"/>
      <c r="Q61" s="112"/>
    </row>
    <row r="62" spans="1:17" s="8" customFormat="1" ht="12" customHeight="1">
      <c r="A62" s="110"/>
      <c r="B62" s="111"/>
      <c r="C62" s="111"/>
      <c r="D62" s="111"/>
      <c r="E62" s="111"/>
      <c r="F62" s="111"/>
      <c r="G62" s="111"/>
      <c r="H62" s="111"/>
      <c r="I62" s="111"/>
      <c r="J62" s="111"/>
      <c r="K62" s="111"/>
      <c r="L62" s="111"/>
      <c r="M62" s="111"/>
      <c r="N62" s="111"/>
      <c r="O62" s="111"/>
      <c r="P62" s="111"/>
      <c r="Q62" s="112"/>
    </row>
    <row r="63" spans="1:17" s="8" customFormat="1" ht="12" customHeight="1">
      <c r="A63" s="110"/>
      <c r="B63" s="111"/>
      <c r="C63" s="111"/>
      <c r="D63" s="111"/>
      <c r="E63" s="111"/>
      <c r="F63" s="111"/>
      <c r="G63" s="111"/>
      <c r="H63" s="111"/>
      <c r="I63" s="111"/>
      <c r="J63" s="111"/>
      <c r="K63" s="111"/>
      <c r="L63" s="111"/>
      <c r="M63" s="111"/>
      <c r="N63" s="111"/>
      <c r="O63" s="111"/>
      <c r="P63" s="111"/>
      <c r="Q63" s="112"/>
    </row>
    <row r="64" spans="1:17" ht="12" customHeight="1">
      <c r="A64" s="110"/>
      <c r="B64" s="111"/>
      <c r="C64" s="111"/>
      <c r="D64" s="111"/>
      <c r="E64" s="111"/>
      <c r="F64" s="111"/>
      <c r="G64" s="111"/>
      <c r="H64" s="111"/>
      <c r="I64" s="111"/>
      <c r="J64" s="111"/>
      <c r="K64" s="111"/>
      <c r="L64" s="111"/>
      <c r="M64" s="111"/>
      <c r="N64" s="111"/>
      <c r="O64" s="111"/>
      <c r="P64" s="111"/>
      <c r="Q64" s="112"/>
    </row>
    <row r="65" spans="1:17" ht="12" customHeight="1">
      <c r="A65" s="95" t="s">
        <v>67</v>
      </c>
      <c r="B65" s="96"/>
      <c r="C65" s="96"/>
      <c r="D65" s="96"/>
      <c r="E65" s="96"/>
      <c r="F65" s="96"/>
      <c r="G65" s="96"/>
      <c r="H65" s="96"/>
      <c r="I65" s="96"/>
      <c r="J65" s="96"/>
      <c r="K65" s="96"/>
      <c r="L65" s="96"/>
      <c r="M65" s="96"/>
      <c r="N65" s="96"/>
      <c r="O65" s="96"/>
      <c r="P65" s="96"/>
      <c r="Q65" s="97"/>
    </row>
    <row r="66" spans="1:17" ht="12" customHeight="1">
      <c r="A66" s="95"/>
      <c r="B66" s="96"/>
      <c r="C66" s="96"/>
      <c r="D66" s="96"/>
      <c r="E66" s="96"/>
      <c r="F66" s="96"/>
      <c r="G66" s="96"/>
      <c r="H66" s="96"/>
      <c r="I66" s="96"/>
      <c r="J66" s="96"/>
      <c r="K66" s="96"/>
      <c r="L66" s="96"/>
      <c r="M66" s="96"/>
      <c r="N66" s="96"/>
      <c r="O66" s="96"/>
      <c r="P66" s="96"/>
      <c r="Q66" s="97"/>
    </row>
  </sheetData>
  <sheetProtection/>
  <mergeCells count="23">
    <mergeCell ref="A57:Q57"/>
    <mergeCell ref="A58:Q58"/>
    <mergeCell ref="A61:Q63"/>
    <mergeCell ref="A65:Q66"/>
    <mergeCell ref="A59:Q60"/>
    <mergeCell ref="A64:Q64"/>
    <mergeCell ref="Q2:Q5"/>
    <mergeCell ref="G2:I2"/>
    <mergeCell ref="O2:O5"/>
    <mergeCell ref="N2:N5"/>
    <mergeCell ref="I3:I5"/>
    <mergeCell ref="A1:Q1"/>
    <mergeCell ref="P2:P5"/>
    <mergeCell ref="K2:M5"/>
    <mergeCell ref="F2:F5"/>
    <mergeCell ref="A2:A5"/>
    <mergeCell ref="B2:B5"/>
    <mergeCell ref="J2:J5"/>
    <mergeCell ref="C2:C5"/>
    <mergeCell ref="D2:D5"/>
    <mergeCell ref="E2:E5"/>
    <mergeCell ref="G3:G5"/>
    <mergeCell ref="H3:H5"/>
  </mergeCells>
  <printOptions horizontalCentered="1"/>
  <pageMargins left="0.5" right="0.5" top="0.61" bottom="0.56" header="0.5" footer="0.5"/>
  <pageSetup fitToHeight="1" fitToWidth="1" horizontalDpi="600" verticalDpi="600" orientation="landscape" scale="80" r:id="rId1"/>
</worksheet>
</file>

<file path=xl/worksheets/sheet8.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50</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45" t="s">
        <v>34</v>
      </c>
      <c r="C6" s="45" t="s">
        <v>35</v>
      </c>
      <c r="D6" s="45" t="s">
        <v>34</v>
      </c>
      <c r="E6" s="45" t="s">
        <v>35</v>
      </c>
      <c r="F6" s="45" t="s">
        <v>34</v>
      </c>
      <c r="G6" s="45" t="s">
        <v>35</v>
      </c>
      <c r="H6" s="51" t="s">
        <v>34</v>
      </c>
      <c r="I6" s="45" t="s">
        <v>35</v>
      </c>
      <c r="J6" s="45" t="s">
        <v>35</v>
      </c>
      <c r="K6" s="45" t="s">
        <v>34</v>
      </c>
      <c r="L6" s="45" t="s">
        <v>36</v>
      </c>
      <c r="M6" s="45" t="s">
        <v>37</v>
      </c>
      <c r="N6" s="45" t="s">
        <v>38</v>
      </c>
      <c r="O6" s="45" t="s">
        <v>39</v>
      </c>
      <c r="P6" s="45" t="s">
        <v>38</v>
      </c>
      <c r="Q6" s="45" t="s">
        <v>40</v>
      </c>
      <c r="R6" s="27"/>
      <c r="S6" s="27"/>
      <c r="T6" s="27"/>
      <c r="U6" s="27"/>
      <c r="V6" s="27"/>
    </row>
    <row r="7" spans="1:22" ht="12" customHeight="1">
      <c r="A7" s="10">
        <v>1970</v>
      </c>
      <c r="B7" s="11">
        <f>'[1]Pcc'!G10</f>
        <v>7</v>
      </c>
      <c r="C7" s="11">
        <v>0</v>
      </c>
      <c r="D7" s="11">
        <f aca="true" t="shared" si="0" ref="D7:D48">+B7-B7*(C7/100)</f>
        <v>7</v>
      </c>
      <c r="E7" s="11">
        <v>12</v>
      </c>
      <c r="F7" s="11">
        <f aca="true" t="shared" si="1" ref="F7:F48">+(D7-D7*(E7)/100)</f>
        <v>6.16</v>
      </c>
      <c r="G7" s="11">
        <v>0</v>
      </c>
      <c r="H7" s="11">
        <f>F7-(F7*G7/100)</f>
        <v>6.16</v>
      </c>
      <c r="I7" s="11">
        <v>20</v>
      </c>
      <c r="J7" s="18">
        <f aca="true" t="shared" si="2" ref="J7:J48">100-(K7/B7*100)</f>
        <v>29.60000000000001</v>
      </c>
      <c r="K7" s="11">
        <f>+H7-H7*I7/100</f>
        <v>4.928</v>
      </c>
      <c r="L7" s="12">
        <f aca="true" t="shared" si="3" ref="L7:L48">+(K7/365)*16</f>
        <v>0.21602191780821917</v>
      </c>
      <c r="M7" s="11">
        <f aca="true" t="shared" si="4" ref="M7:M39">+L7*28.3495</f>
        <v>6.1241133589041095</v>
      </c>
      <c r="N7" s="11">
        <v>64</v>
      </c>
      <c r="O7" s="11">
        <v>17.55</v>
      </c>
      <c r="P7" s="11">
        <f aca="true" t="shared" si="5" ref="P7:P48">+Q7*N7</f>
        <v>22.332949001131794</v>
      </c>
      <c r="Q7" s="13">
        <f aca="true" t="shared" si="6" ref="Q7:Q48">+M7/O7</f>
        <v>0.3489523281426843</v>
      </c>
      <c r="R7" s="7"/>
      <c r="S7" s="7"/>
      <c r="T7" s="7"/>
      <c r="U7" s="7"/>
      <c r="V7" s="7"/>
    </row>
    <row r="8" spans="1:22" ht="12" customHeight="1">
      <c r="A8" s="14">
        <v>1971</v>
      </c>
      <c r="B8" s="15">
        <f>'[1]Pcc'!G11</f>
        <v>6.7</v>
      </c>
      <c r="C8" s="15">
        <v>0</v>
      </c>
      <c r="D8" s="15">
        <f t="shared" si="0"/>
        <v>6.7</v>
      </c>
      <c r="E8" s="15">
        <v>12</v>
      </c>
      <c r="F8" s="15">
        <f t="shared" si="1"/>
        <v>5.896</v>
      </c>
      <c r="G8" s="15">
        <v>0</v>
      </c>
      <c r="H8" s="15">
        <f aca="true" t="shared" si="7" ref="H8:H54">F8-(F8*G8/100)</f>
        <v>5.896</v>
      </c>
      <c r="I8" s="15">
        <v>20</v>
      </c>
      <c r="J8" s="19">
        <f t="shared" si="2"/>
        <v>29.60000000000001</v>
      </c>
      <c r="K8" s="15">
        <f aca="true" t="shared" si="8" ref="K8:K54">+H8-H8*I8/100</f>
        <v>4.7168</v>
      </c>
      <c r="L8" s="16">
        <f t="shared" si="3"/>
        <v>0.20676383561643835</v>
      </c>
      <c r="M8" s="15">
        <f t="shared" si="4"/>
        <v>5.861651357808219</v>
      </c>
      <c r="N8" s="15">
        <v>64</v>
      </c>
      <c r="O8" s="15">
        <v>17.55</v>
      </c>
      <c r="P8" s="15">
        <f t="shared" si="5"/>
        <v>21.375822615369003</v>
      </c>
      <c r="Q8" s="17">
        <f t="shared" si="6"/>
        <v>0.3339972283651407</v>
      </c>
      <c r="R8" s="7"/>
      <c r="S8" s="7"/>
      <c r="T8" s="7"/>
      <c r="U8" s="7"/>
      <c r="V8" s="7"/>
    </row>
    <row r="9" spans="1:22" ht="12" customHeight="1">
      <c r="A9" s="14">
        <v>1972</v>
      </c>
      <c r="B9" s="15">
        <f>'[1]Pcc'!G12</f>
        <v>6.2</v>
      </c>
      <c r="C9" s="15">
        <v>0</v>
      </c>
      <c r="D9" s="15">
        <f t="shared" si="0"/>
        <v>6.2</v>
      </c>
      <c r="E9" s="15">
        <v>12</v>
      </c>
      <c r="F9" s="15">
        <f t="shared" si="1"/>
        <v>5.456</v>
      </c>
      <c r="G9" s="15">
        <v>0</v>
      </c>
      <c r="H9" s="15">
        <f t="shared" si="7"/>
        <v>5.456</v>
      </c>
      <c r="I9" s="15">
        <v>20</v>
      </c>
      <c r="J9" s="19">
        <f t="shared" si="2"/>
        <v>29.599999999999994</v>
      </c>
      <c r="K9" s="15">
        <f t="shared" si="8"/>
        <v>4.364800000000001</v>
      </c>
      <c r="L9" s="16">
        <f t="shared" si="3"/>
        <v>0.19133369863013702</v>
      </c>
      <c r="M9" s="15">
        <f t="shared" si="4"/>
        <v>5.424214689315069</v>
      </c>
      <c r="N9" s="15">
        <v>64</v>
      </c>
      <c r="O9" s="15">
        <v>17.55</v>
      </c>
      <c r="P9" s="15">
        <f t="shared" si="5"/>
        <v>19.78061197243102</v>
      </c>
      <c r="Q9" s="17">
        <f t="shared" si="6"/>
        <v>0.3090720620692347</v>
      </c>
      <c r="R9" s="7"/>
      <c r="S9" s="7"/>
      <c r="T9" s="7"/>
      <c r="U9" s="7"/>
      <c r="V9" s="7"/>
    </row>
    <row r="10" spans="1:22" ht="12" customHeight="1">
      <c r="A10" s="14">
        <v>1973</v>
      </c>
      <c r="B10" s="15">
        <f>'[1]Pcc'!G13</f>
        <v>5.9</v>
      </c>
      <c r="C10" s="15">
        <v>0</v>
      </c>
      <c r="D10" s="15">
        <f t="shared" si="0"/>
        <v>5.9</v>
      </c>
      <c r="E10" s="15">
        <v>12</v>
      </c>
      <c r="F10" s="15">
        <f t="shared" si="1"/>
        <v>5.192</v>
      </c>
      <c r="G10" s="15">
        <v>0</v>
      </c>
      <c r="H10" s="15">
        <f t="shared" si="7"/>
        <v>5.192</v>
      </c>
      <c r="I10" s="15">
        <v>20</v>
      </c>
      <c r="J10" s="19">
        <f t="shared" si="2"/>
        <v>29.60000000000001</v>
      </c>
      <c r="K10" s="15">
        <f t="shared" si="8"/>
        <v>4.1536</v>
      </c>
      <c r="L10" s="16">
        <f t="shared" si="3"/>
        <v>0.18207561643835615</v>
      </c>
      <c r="M10" s="15">
        <f t="shared" si="4"/>
        <v>5.1617526882191775</v>
      </c>
      <c r="N10" s="15">
        <v>64</v>
      </c>
      <c r="O10" s="15">
        <v>17.55</v>
      </c>
      <c r="P10" s="15">
        <f t="shared" si="5"/>
        <v>18.823485586668227</v>
      </c>
      <c r="Q10" s="17">
        <f t="shared" si="6"/>
        <v>0.29411696229169104</v>
      </c>
      <c r="R10" s="7"/>
      <c r="S10" s="7"/>
      <c r="T10" s="7"/>
      <c r="U10" s="7"/>
      <c r="V10" s="7"/>
    </row>
    <row r="11" spans="1:22" ht="12" customHeight="1">
      <c r="A11" s="14">
        <v>1974</v>
      </c>
      <c r="B11" s="15">
        <f>'[1]Pcc'!G14</f>
        <v>5.8</v>
      </c>
      <c r="C11" s="15">
        <v>0</v>
      </c>
      <c r="D11" s="15">
        <f t="shared" si="0"/>
        <v>5.8</v>
      </c>
      <c r="E11" s="15">
        <v>12</v>
      </c>
      <c r="F11" s="15">
        <f t="shared" si="1"/>
        <v>5.104</v>
      </c>
      <c r="G11" s="15">
        <v>0</v>
      </c>
      <c r="H11" s="15">
        <f t="shared" si="7"/>
        <v>5.104</v>
      </c>
      <c r="I11" s="15">
        <v>20</v>
      </c>
      <c r="J11" s="19">
        <f t="shared" si="2"/>
        <v>29.60000000000001</v>
      </c>
      <c r="K11" s="15">
        <f t="shared" si="8"/>
        <v>4.0832</v>
      </c>
      <c r="L11" s="16">
        <f t="shared" si="3"/>
        <v>0.17898958904109588</v>
      </c>
      <c r="M11" s="15">
        <f t="shared" si="4"/>
        <v>5.074265354520548</v>
      </c>
      <c r="N11" s="15">
        <v>64</v>
      </c>
      <c r="O11" s="15">
        <v>17.55</v>
      </c>
      <c r="P11" s="15">
        <f t="shared" si="5"/>
        <v>18.50444345808063</v>
      </c>
      <c r="Q11" s="17">
        <f t="shared" si="6"/>
        <v>0.28913192903250984</v>
      </c>
      <c r="R11" s="7"/>
      <c r="S11" s="7"/>
      <c r="T11" s="7"/>
      <c r="U11" s="7"/>
      <c r="V11" s="7"/>
    </row>
    <row r="12" spans="1:22" ht="12" customHeight="1">
      <c r="A12" s="14">
        <v>1975</v>
      </c>
      <c r="B12" s="15">
        <f>'[1]Pcc'!G15</f>
        <v>6</v>
      </c>
      <c r="C12" s="15">
        <v>0</v>
      </c>
      <c r="D12" s="15">
        <f t="shared" si="0"/>
        <v>6</v>
      </c>
      <c r="E12" s="15">
        <v>12</v>
      </c>
      <c r="F12" s="15">
        <f t="shared" si="1"/>
        <v>5.28</v>
      </c>
      <c r="G12" s="15">
        <v>0</v>
      </c>
      <c r="H12" s="15">
        <f t="shared" si="7"/>
        <v>5.28</v>
      </c>
      <c r="I12" s="15">
        <v>20</v>
      </c>
      <c r="J12" s="19">
        <f t="shared" si="2"/>
        <v>29.599999999999994</v>
      </c>
      <c r="K12" s="15">
        <f t="shared" si="8"/>
        <v>4.224</v>
      </c>
      <c r="L12" s="16">
        <f t="shared" si="3"/>
        <v>0.18516164383561645</v>
      </c>
      <c r="M12" s="15">
        <f t="shared" si="4"/>
        <v>5.249240021917808</v>
      </c>
      <c r="N12" s="15">
        <v>64</v>
      </c>
      <c r="O12" s="15">
        <v>17.55</v>
      </c>
      <c r="P12" s="15">
        <f t="shared" si="5"/>
        <v>19.142527715255824</v>
      </c>
      <c r="Q12" s="17">
        <f t="shared" si="6"/>
        <v>0.29910199555087225</v>
      </c>
      <c r="R12" s="7"/>
      <c r="S12" s="7"/>
      <c r="T12" s="7"/>
      <c r="U12" s="7"/>
      <c r="V12" s="7"/>
    </row>
    <row r="13" spans="1:22" ht="12" customHeight="1">
      <c r="A13" s="10">
        <v>1976</v>
      </c>
      <c r="B13" s="11">
        <f>'[1]Pcc'!G16</f>
        <v>5.8</v>
      </c>
      <c r="C13" s="11">
        <v>0</v>
      </c>
      <c r="D13" s="11">
        <f t="shared" si="0"/>
        <v>5.8</v>
      </c>
      <c r="E13" s="11">
        <v>12</v>
      </c>
      <c r="F13" s="11">
        <f t="shared" si="1"/>
        <v>5.104</v>
      </c>
      <c r="G13" s="11">
        <v>0</v>
      </c>
      <c r="H13" s="11">
        <f t="shared" si="7"/>
        <v>5.104</v>
      </c>
      <c r="I13" s="11">
        <v>20</v>
      </c>
      <c r="J13" s="18">
        <f t="shared" si="2"/>
        <v>29.60000000000001</v>
      </c>
      <c r="K13" s="11">
        <f t="shared" si="8"/>
        <v>4.0832</v>
      </c>
      <c r="L13" s="12">
        <f t="shared" si="3"/>
        <v>0.17898958904109588</v>
      </c>
      <c r="M13" s="11">
        <f t="shared" si="4"/>
        <v>5.074265354520548</v>
      </c>
      <c r="N13" s="11">
        <v>64</v>
      </c>
      <c r="O13" s="11">
        <v>17.55</v>
      </c>
      <c r="P13" s="11">
        <f t="shared" si="5"/>
        <v>18.50444345808063</v>
      </c>
      <c r="Q13" s="13">
        <f t="shared" si="6"/>
        <v>0.28913192903250984</v>
      </c>
      <c r="R13" s="7"/>
      <c r="S13" s="7"/>
      <c r="T13" s="7"/>
      <c r="U13" s="7"/>
      <c r="V13" s="7"/>
    </row>
    <row r="14" spans="1:22" ht="12" customHeight="1">
      <c r="A14" s="10">
        <v>1977</v>
      </c>
      <c r="B14" s="11">
        <f>'[1]Pcc'!G17</f>
        <v>6.6</v>
      </c>
      <c r="C14" s="11">
        <v>0</v>
      </c>
      <c r="D14" s="11">
        <f t="shared" si="0"/>
        <v>6.6</v>
      </c>
      <c r="E14" s="11">
        <v>12</v>
      </c>
      <c r="F14" s="11">
        <f t="shared" si="1"/>
        <v>5.808</v>
      </c>
      <c r="G14" s="11">
        <v>0</v>
      </c>
      <c r="H14" s="11">
        <f t="shared" si="7"/>
        <v>5.808</v>
      </c>
      <c r="I14" s="11">
        <v>20</v>
      </c>
      <c r="J14" s="18">
        <f t="shared" si="2"/>
        <v>29.599999999999994</v>
      </c>
      <c r="K14" s="11">
        <f t="shared" si="8"/>
        <v>4.6464</v>
      </c>
      <c r="L14" s="12">
        <f t="shared" si="3"/>
        <v>0.20367780821917808</v>
      </c>
      <c r="M14" s="11">
        <f t="shared" si="4"/>
        <v>5.774164024109589</v>
      </c>
      <c r="N14" s="11">
        <v>64</v>
      </c>
      <c r="O14" s="11">
        <v>17.55</v>
      </c>
      <c r="P14" s="11">
        <f t="shared" si="5"/>
        <v>21.056780486781406</v>
      </c>
      <c r="Q14" s="13">
        <f t="shared" si="6"/>
        <v>0.32901219510595947</v>
      </c>
      <c r="R14" s="7"/>
      <c r="S14" s="7"/>
      <c r="T14" s="7"/>
      <c r="U14" s="7"/>
      <c r="V14" s="7"/>
    </row>
    <row r="15" spans="1:22" ht="12" customHeight="1">
      <c r="A15" s="10">
        <v>1978</v>
      </c>
      <c r="B15" s="11">
        <f>'[1]Pcc'!G18</f>
        <v>6.8</v>
      </c>
      <c r="C15" s="11">
        <v>0</v>
      </c>
      <c r="D15" s="11">
        <f t="shared" si="0"/>
        <v>6.8</v>
      </c>
      <c r="E15" s="11">
        <v>12</v>
      </c>
      <c r="F15" s="11">
        <f t="shared" si="1"/>
        <v>5.984</v>
      </c>
      <c r="G15" s="11">
        <v>0</v>
      </c>
      <c r="H15" s="11">
        <f t="shared" si="7"/>
        <v>5.984</v>
      </c>
      <c r="I15" s="11">
        <v>20</v>
      </c>
      <c r="J15" s="18">
        <f t="shared" si="2"/>
        <v>29.599999999999994</v>
      </c>
      <c r="K15" s="11">
        <f t="shared" si="8"/>
        <v>4.7872</v>
      </c>
      <c r="L15" s="12">
        <f t="shared" si="3"/>
        <v>0.20984986301369865</v>
      </c>
      <c r="M15" s="11">
        <f t="shared" si="4"/>
        <v>5.94913869150685</v>
      </c>
      <c r="N15" s="11">
        <v>64</v>
      </c>
      <c r="O15" s="11">
        <v>17.55</v>
      </c>
      <c r="P15" s="11">
        <f t="shared" si="5"/>
        <v>21.6948647439566</v>
      </c>
      <c r="Q15" s="13">
        <f t="shared" si="6"/>
        <v>0.3389822616243219</v>
      </c>
      <c r="R15" s="7"/>
      <c r="S15" s="7"/>
      <c r="T15" s="7"/>
      <c r="U15" s="7"/>
      <c r="V15" s="7"/>
    </row>
    <row r="16" spans="1:22" ht="12" customHeight="1">
      <c r="A16" s="10">
        <v>1979</v>
      </c>
      <c r="B16" s="11">
        <f>'[1]Pcc'!G19</f>
        <v>7.1</v>
      </c>
      <c r="C16" s="11">
        <v>0</v>
      </c>
      <c r="D16" s="11">
        <f t="shared" si="0"/>
        <v>7.1</v>
      </c>
      <c r="E16" s="11">
        <v>12</v>
      </c>
      <c r="F16" s="11">
        <f t="shared" si="1"/>
        <v>6.247999999999999</v>
      </c>
      <c r="G16" s="11">
        <v>0</v>
      </c>
      <c r="H16" s="11">
        <f t="shared" si="7"/>
        <v>6.247999999999999</v>
      </c>
      <c r="I16" s="11">
        <v>20</v>
      </c>
      <c r="J16" s="18">
        <f t="shared" si="2"/>
        <v>29.60000000000001</v>
      </c>
      <c r="K16" s="11">
        <f t="shared" si="8"/>
        <v>4.998399999999999</v>
      </c>
      <c r="L16" s="12">
        <f t="shared" si="3"/>
        <v>0.2191079452054794</v>
      </c>
      <c r="M16" s="11">
        <f t="shared" si="4"/>
        <v>6.2116006926027385</v>
      </c>
      <c r="N16" s="11">
        <v>64</v>
      </c>
      <c r="O16" s="11">
        <v>17.55</v>
      </c>
      <c r="P16" s="11">
        <f t="shared" si="5"/>
        <v>22.651991129719388</v>
      </c>
      <c r="Q16" s="13">
        <f t="shared" si="6"/>
        <v>0.35393736140186544</v>
      </c>
      <c r="R16" s="7"/>
      <c r="S16" s="7"/>
      <c r="T16" s="7"/>
      <c r="U16" s="7"/>
      <c r="V16" s="7"/>
    </row>
    <row r="17" spans="1:22" ht="12" customHeight="1">
      <c r="A17" s="10">
        <v>1980</v>
      </c>
      <c r="B17" s="11">
        <f>'[1]Pcc'!G20</f>
        <v>7.4</v>
      </c>
      <c r="C17" s="11">
        <v>0</v>
      </c>
      <c r="D17" s="11">
        <f t="shared" si="0"/>
        <v>7.4</v>
      </c>
      <c r="E17" s="11">
        <v>12</v>
      </c>
      <c r="F17" s="11">
        <f t="shared" si="1"/>
        <v>6.5120000000000005</v>
      </c>
      <c r="G17" s="11">
        <v>0</v>
      </c>
      <c r="H17" s="11">
        <f t="shared" si="7"/>
        <v>6.5120000000000005</v>
      </c>
      <c r="I17" s="11">
        <v>20</v>
      </c>
      <c r="J17" s="18">
        <f t="shared" si="2"/>
        <v>29.60000000000001</v>
      </c>
      <c r="K17" s="11">
        <f t="shared" si="8"/>
        <v>5.2096</v>
      </c>
      <c r="L17" s="12">
        <f t="shared" si="3"/>
        <v>0.22836602739726028</v>
      </c>
      <c r="M17" s="11">
        <f t="shared" si="4"/>
        <v>6.47406269369863</v>
      </c>
      <c r="N17" s="11">
        <v>64</v>
      </c>
      <c r="O17" s="11">
        <v>17.55</v>
      </c>
      <c r="P17" s="11">
        <f t="shared" si="5"/>
        <v>23.609117515482183</v>
      </c>
      <c r="Q17" s="13">
        <f t="shared" si="6"/>
        <v>0.3688924611794091</v>
      </c>
      <c r="R17" s="7"/>
      <c r="S17" s="7"/>
      <c r="T17" s="7"/>
      <c r="U17" s="7"/>
      <c r="V17" s="7"/>
    </row>
    <row r="18" spans="1:22" ht="12" customHeight="1">
      <c r="A18" s="14">
        <v>1981</v>
      </c>
      <c r="B18" s="15">
        <f>'[1]Pcc'!G21</f>
        <v>7.7</v>
      </c>
      <c r="C18" s="15">
        <v>0</v>
      </c>
      <c r="D18" s="15">
        <f t="shared" si="0"/>
        <v>7.7</v>
      </c>
      <c r="E18" s="15">
        <v>12</v>
      </c>
      <c r="F18" s="15">
        <f t="shared" si="1"/>
        <v>6.776</v>
      </c>
      <c r="G18" s="15">
        <v>0</v>
      </c>
      <c r="H18" s="15">
        <f t="shared" si="7"/>
        <v>6.776</v>
      </c>
      <c r="I18" s="15">
        <v>20</v>
      </c>
      <c r="J18" s="19">
        <f t="shared" si="2"/>
        <v>29.60000000000001</v>
      </c>
      <c r="K18" s="15">
        <f t="shared" si="8"/>
        <v>5.4208</v>
      </c>
      <c r="L18" s="16">
        <f t="shared" si="3"/>
        <v>0.2376241095890411</v>
      </c>
      <c r="M18" s="15">
        <f t="shared" si="4"/>
        <v>6.73652469479452</v>
      </c>
      <c r="N18" s="15">
        <v>64</v>
      </c>
      <c r="O18" s="15">
        <v>17.55</v>
      </c>
      <c r="P18" s="15">
        <f t="shared" si="5"/>
        <v>24.56624390124497</v>
      </c>
      <c r="Q18" s="17">
        <f t="shared" si="6"/>
        <v>0.38384756095695266</v>
      </c>
      <c r="R18" s="7"/>
      <c r="S18" s="7"/>
      <c r="T18" s="7"/>
      <c r="U18" s="7"/>
      <c r="V18" s="7"/>
    </row>
    <row r="19" spans="1:22" ht="12" customHeight="1">
      <c r="A19" s="14">
        <v>1982</v>
      </c>
      <c r="B19" s="15">
        <f>'[1]Pcc'!G22</f>
        <v>8</v>
      </c>
      <c r="C19" s="15">
        <v>0</v>
      </c>
      <c r="D19" s="15">
        <f t="shared" si="0"/>
        <v>8</v>
      </c>
      <c r="E19" s="15">
        <v>12</v>
      </c>
      <c r="F19" s="15">
        <f t="shared" si="1"/>
        <v>7.04</v>
      </c>
      <c r="G19" s="15">
        <v>0</v>
      </c>
      <c r="H19" s="15">
        <f t="shared" si="7"/>
        <v>7.04</v>
      </c>
      <c r="I19" s="15">
        <v>20</v>
      </c>
      <c r="J19" s="19">
        <f t="shared" si="2"/>
        <v>29.60000000000001</v>
      </c>
      <c r="K19" s="15">
        <f t="shared" si="8"/>
        <v>5.632</v>
      </c>
      <c r="L19" s="16">
        <f t="shared" si="3"/>
        <v>0.2468821917808219</v>
      </c>
      <c r="M19" s="15">
        <f t="shared" si="4"/>
        <v>6.998986695890411</v>
      </c>
      <c r="N19" s="15">
        <v>64</v>
      </c>
      <c r="O19" s="15">
        <v>17.55</v>
      </c>
      <c r="P19" s="15">
        <f t="shared" si="5"/>
        <v>25.523370287007765</v>
      </c>
      <c r="Q19" s="17">
        <f t="shared" si="6"/>
        <v>0.39880266073449633</v>
      </c>
      <c r="R19" s="7"/>
      <c r="S19" s="7"/>
      <c r="T19" s="7"/>
      <c r="U19" s="7"/>
      <c r="V19" s="7"/>
    </row>
    <row r="20" spans="1:22" ht="12" customHeight="1">
      <c r="A20" s="14">
        <v>1983</v>
      </c>
      <c r="B20" s="15">
        <f>'[1]Pcc'!G23</f>
        <v>8.4</v>
      </c>
      <c r="C20" s="15">
        <v>0</v>
      </c>
      <c r="D20" s="15">
        <f t="shared" si="0"/>
        <v>8.4</v>
      </c>
      <c r="E20" s="15">
        <v>12</v>
      </c>
      <c r="F20" s="15">
        <f t="shared" si="1"/>
        <v>7.392</v>
      </c>
      <c r="G20" s="15">
        <v>0</v>
      </c>
      <c r="H20" s="15">
        <f t="shared" si="7"/>
        <v>7.392</v>
      </c>
      <c r="I20" s="15">
        <v>20</v>
      </c>
      <c r="J20" s="19">
        <f t="shared" si="2"/>
        <v>29.599999999999994</v>
      </c>
      <c r="K20" s="15">
        <f t="shared" si="8"/>
        <v>5.913600000000001</v>
      </c>
      <c r="L20" s="16">
        <f t="shared" si="3"/>
        <v>0.259226301369863</v>
      </c>
      <c r="M20" s="15">
        <f t="shared" si="4"/>
        <v>7.348936030684931</v>
      </c>
      <c r="N20" s="15">
        <v>64</v>
      </c>
      <c r="O20" s="15">
        <v>17.55</v>
      </c>
      <c r="P20" s="15">
        <f t="shared" si="5"/>
        <v>26.799538801358153</v>
      </c>
      <c r="Q20" s="17">
        <f t="shared" si="6"/>
        <v>0.41874279377122114</v>
      </c>
      <c r="R20" s="7"/>
      <c r="S20" s="7"/>
      <c r="T20" s="7"/>
      <c r="U20" s="7"/>
      <c r="V20" s="7"/>
    </row>
    <row r="21" spans="1:22" ht="12" customHeight="1">
      <c r="A21" s="14">
        <v>1984</v>
      </c>
      <c r="B21" s="15">
        <f>'[1]Pcc'!G24</f>
        <v>9.4</v>
      </c>
      <c r="C21" s="15">
        <v>0</v>
      </c>
      <c r="D21" s="15">
        <f t="shared" si="0"/>
        <v>9.4</v>
      </c>
      <c r="E21" s="15">
        <v>12</v>
      </c>
      <c r="F21" s="15">
        <f t="shared" si="1"/>
        <v>8.272</v>
      </c>
      <c r="G21" s="15">
        <v>0</v>
      </c>
      <c r="H21" s="15">
        <f t="shared" si="7"/>
        <v>8.272</v>
      </c>
      <c r="I21" s="15">
        <v>20</v>
      </c>
      <c r="J21" s="19">
        <f t="shared" si="2"/>
        <v>29.60000000000001</v>
      </c>
      <c r="K21" s="15">
        <f t="shared" si="8"/>
        <v>6.6176</v>
      </c>
      <c r="L21" s="16">
        <f t="shared" si="3"/>
        <v>0.2900865753424658</v>
      </c>
      <c r="M21" s="15">
        <f t="shared" si="4"/>
        <v>8.223809367671233</v>
      </c>
      <c r="N21" s="15">
        <v>64</v>
      </c>
      <c r="O21" s="15">
        <v>17.55</v>
      </c>
      <c r="P21" s="15">
        <f t="shared" si="5"/>
        <v>29.989960087234124</v>
      </c>
      <c r="Q21" s="17">
        <f t="shared" si="6"/>
        <v>0.4685931263630332</v>
      </c>
      <c r="R21" s="7"/>
      <c r="S21" s="7"/>
      <c r="T21" s="7"/>
      <c r="U21" s="7"/>
      <c r="V21" s="7"/>
    </row>
    <row r="22" spans="1:22" ht="12" customHeight="1">
      <c r="A22" s="14">
        <v>1985</v>
      </c>
      <c r="B22" s="15">
        <f>'[1]Pcc'!G25</f>
        <v>10.3</v>
      </c>
      <c r="C22" s="15">
        <v>0</v>
      </c>
      <c r="D22" s="15">
        <f t="shared" si="0"/>
        <v>10.3</v>
      </c>
      <c r="E22" s="15">
        <v>12</v>
      </c>
      <c r="F22" s="15">
        <f t="shared" si="1"/>
        <v>9.064</v>
      </c>
      <c r="G22" s="15">
        <v>0</v>
      </c>
      <c r="H22" s="15">
        <f t="shared" si="7"/>
        <v>9.064</v>
      </c>
      <c r="I22" s="15">
        <v>20</v>
      </c>
      <c r="J22" s="19">
        <f t="shared" si="2"/>
        <v>29.60000000000001</v>
      </c>
      <c r="K22" s="15">
        <f t="shared" si="8"/>
        <v>7.2512</v>
      </c>
      <c r="L22" s="16">
        <f t="shared" si="3"/>
        <v>0.31786082191780823</v>
      </c>
      <c r="M22" s="15">
        <f t="shared" si="4"/>
        <v>9.011195370958903</v>
      </c>
      <c r="N22" s="15">
        <v>64</v>
      </c>
      <c r="O22" s="15">
        <v>17.55</v>
      </c>
      <c r="P22" s="15">
        <f t="shared" si="5"/>
        <v>32.8613392445225</v>
      </c>
      <c r="Q22" s="17">
        <f t="shared" si="6"/>
        <v>0.513458425695664</v>
      </c>
      <c r="R22" s="7"/>
      <c r="S22" s="7"/>
      <c r="T22" s="7"/>
      <c r="U22" s="7"/>
      <c r="V22" s="7"/>
    </row>
    <row r="23" spans="1:22" ht="12" customHeight="1">
      <c r="A23" s="10">
        <v>1986</v>
      </c>
      <c r="B23" s="11">
        <f>'[1]Pcc'!G26</f>
        <v>12</v>
      </c>
      <c r="C23" s="11">
        <v>0</v>
      </c>
      <c r="D23" s="11">
        <f t="shared" si="0"/>
        <v>12</v>
      </c>
      <c r="E23" s="11">
        <v>12</v>
      </c>
      <c r="F23" s="11">
        <f t="shared" si="1"/>
        <v>10.56</v>
      </c>
      <c r="G23" s="11">
        <v>0</v>
      </c>
      <c r="H23" s="11">
        <f t="shared" si="7"/>
        <v>10.56</v>
      </c>
      <c r="I23" s="11">
        <v>20</v>
      </c>
      <c r="J23" s="18">
        <f t="shared" si="2"/>
        <v>29.599999999999994</v>
      </c>
      <c r="K23" s="11">
        <f t="shared" si="8"/>
        <v>8.448</v>
      </c>
      <c r="L23" s="12">
        <f t="shared" si="3"/>
        <v>0.3703232876712329</v>
      </c>
      <c r="M23" s="11">
        <f t="shared" si="4"/>
        <v>10.498480043835617</v>
      </c>
      <c r="N23" s="11">
        <v>64</v>
      </c>
      <c r="O23" s="11">
        <v>17.55</v>
      </c>
      <c r="P23" s="11">
        <f t="shared" si="5"/>
        <v>38.28505543051165</v>
      </c>
      <c r="Q23" s="13">
        <f t="shared" si="6"/>
        <v>0.5982039911017445</v>
      </c>
      <c r="R23" s="7"/>
      <c r="S23" s="7"/>
      <c r="T23" s="7"/>
      <c r="U23" s="7"/>
      <c r="V23" s="7"/>
    </row>
    <row r="24" spans="1:22" ht="12" customHeight="1">
      <c r="A24" s="10">
        <v>1987</v>
      </c>
      <c r="B24" s="11">
        <f>'[1]Pcc'!G27</f>
        <v>14</v>
      </c>
      <c r="C24" s="11">
        <v>0</v>
      </c>
      <c r="D24" s="11">
        <f t="shared" si="0"/>
        <v>14</v>
      </c>
      <c r="E24" s="11">
        <v>12</v>
      </c>
      <c r="F24" s="11">
        <f t="shared" si="1"/>
        <v>12.32</v>
      </c>
      <c r="G24" s="11">
        <v>0</v>
      </c>
      <c r="H24" s="11">
        <f t="shared" si="7"/>
        <v>12.32</v>
      </c>
      <c r="I24" s="11">
        <v>20</v>
      </c>
      <c r="J24" s="18">
        <f t="shared" si="2"/>
        <v>29.60000000000001</v>
      </c>
      <c r="K24" s="11">
        <f t="shared" si="8"/>
        <v>9.856</v>
      </c>
      <c r="L24" s="12">
        <f t="shared" si="3"/>
        <v>0.43204383561643833</v>
      </c>
      <c r="M24" s="11">
        <f t="shared" si="4"/>
        <v>12.248226717808219</v>
      </c>
      <c r="N24" s="11">
        <v>64</v>
      </c>
      <c r="O24" s="11">
        <v>17.55</v>
      </c>
      <c r="P24" s="11">
        <f t="shared" si="5"/>
        <v>44.66589800226359</v>
      </c>
      <c r="Q24" s="13">
        <f t="shared" si="6"/>
        <v>0.6979046562853686</v>
      </c>
      <c r="R24" s="7"/>
      <c r="S24" s="7"/>
      <c r="T24" s="7"/>
      <c r="U24" s="7"/>
      <c r="V24" s="7"/>
    </row>
    <row r="25" spans="1:22" ht="12" customHeight="1">
      <c r="A25" s="10">
        <v>1988</v>
      </c>
      <c r="B25" s="11">
        <f>'[1]Pcc'!G28</f>
        <v>14.3</v>
      </c>
      <c r="C25" s="11">
        <v>0</v>
      </c>
      <c r="D25" s="11">
        <f t="shared" si="0"/>
        <v>14.3</v>
      </c>
      <c r="E25" s="11">
        <v>12</v>
      </c>
      <c r="F25" s="11">
        <f t="shared" si="1"/>
        <v>12.584</v>
      </c>
      <c r="G25" s="11">
        <v>0</v>
      </c>
      <c r="H25" s="11">
        <f t="shared" si="7"/>
        <v>12.584</v>
      </c>
      <c r="I25" s="11">
        <v>20</v>
      </c>
      <c r="J25" s="18">
        <f t="shared" si="2"/>
        <v>29.60000000000001</v>
      </c>
      <c r="K25" s="11">
        <f t="shared" si="8"/>
        <v>10.0672</v>
      </c>
      <c r="L25" s="12">
        <f t="shared" si="3"/>
        <v>0.44130191780821915</v>
      </c>
      <c r="M25" s="11">
        <f t="shared" si="4"/>
        <v>12.510688718904108</v>
      </c>
      <c r="N25" s="11">
        <v>64</v>
      </c>
      <c r="O25" s="11">
        <v>17.55</v>
      </c>
      <c r="P25" s="11">
        <f t="shared" si="5"/>
        <v>45.62302438802637</v>
      </c>
      <c r="Q25" s="13">
        <f t="shared" si="6"/>
        <v>0.7128597560629121</v>
      </c>
      <c r="R25" s="7"/>
      <c r="S25" s="7"/>
      <c r="T25" s="7"/>
      <c r="U25" s="7"/>
      <c r="V25" s="7"/>
    </row>
    <row r="26" spans="1:22" ht="12" customHeight="1">
      <c r="A26" s="10">
        <v>1989</v>
      </c>
      <c r="B26" s="11">
        <f>'[1]Pcc'!G29</f>
        <v>14.6</v>
      </c>
      <c r="C26" s="11">
        <v>0</v>
      </c>
      <c r="D26" s="11">
        <f t="shared" si="0"/>
        <v>14.6</v>
      </c>
      <c r="E26" s="11">
        <v>12</v>
      </c>
      <c r="F26" s="11">
        <f t="shared" si="1"/>
        <v>12.847999999999999</v>
      </c>
      <c r="G26" s="11">
        <v>0</v>
      </c>
      <c r="H26" s="11">
        <f t="shared" si="7"/>
        <v>12.847999999999999</v>
      </c>
      <c r="I26" s="11">
        <v>20</v>
      </c>
      <c r="J26" s="18">
        <f t="shared" si="2"/>
        <v>29.60000000000001</v>
      </c>
      <c r="K26" s="11">
        <f t="shared" si="8"/>
        <v>10.2784</v>
      </c>
      <c r="L26" s="12">
        <f t="shared" si="3"/>
        <v>0.45055999999999996</v>
      </c>
      <c r="M26" s="11">
        <f t="shared" si="4"/>
        <v>12.773150719999999</v>
      </c>
      <c r="N26" s="11">
        <v>64</v>
      </c>
      <c r="O26" s="11">
        <v>17.55</v>
      </c>
      <c r="P26" s="11">
        <f t="shared" si="5"/>
        <v>46.580150773789164</v>
      </c>
      <c r="Q26" s="13">
        <f t="shared" si="6"/>
        <v>0.7278148558404557</v>
      </c>
      <c r="R26" s="7"/>
      <c r="S26" s="7"/>
      <c r="T26" s="7"/>
      <c r="U26" s="7"/>
      <c r="V26" s="7"/>
    </row>
    <row r="27" spans="1:22" ht="12" customHeight="1">
      <c r="A27" s="10">
        <v>1990</v>
      </c>
      <c r="B27" s="11">
        <f>'[1]Pcc'!G30</f>
        <v>14.446059153640293</v>
      </c>
      <c r="C27" s="11">
        <v>0</v>
      </c>
      <c r="D27" s="11">
        <f t="shared" si="0"/>
        <v>14.446059153640293</v>
      </c>
      <c r="E27" s="11">
        <v>12</v>
      </c>
      <c r="F27" s="11">
        <f t="shared" si="1"/>
        <v>12.712532055203457</v>
      </c>
      <c r="G27" s="11">
        <v>0</v>
      </c>
      <c r="H27" s="11">
        <f t="shared" si="7"/>
        <v>12.712532055203457</v>
      </c>
      <c r="I27" s="11">
        <v>20</v>
      </c>
      <c r="J27" s="18">
        <f t="shared" si="2"/>
        <v>29.60000000000001</v>
      </c>
      <c r="K27" s="11">
        <f t="shared" si="8"/>
        <v>10.170025644162767</v>
      </c>
      <c r="L27" s="12">
        <f t="shared" si="3"/>
        <v>0.4458093433057651</v>
      </c>
      <c r="M27" s="11">
        <f t="shared" si="4"/>
        <v>12.638471978046788</v>
      </c>
      <c r="N27" s="11">
        <v>64</v>
      </c>
      <c r="O27" s="11">
        <v>17.55</v>
      </c>
      <c r="P27" s="11">
        <f t="shared" si="5"/>
        <v>46.0890146207974</v>
      </c>
      <c r="Q27" s="13">
        <f t="shared" si="6"/>
        <v>0.7201408534499594</v>
      </c>
      <c r="R27" s="7"/>
      <c r="S27" s="7"/>
      <c r="T27" s="7"/>
      <c r="U27" s="7"/>
      <c r="V27" s="7"/>
    </row>
    <row r="28" spans="1:22" ht="12" customHeight="1">
      <c r="A28" s="14">
        <v>1991</v>
      </c>
      <c r="B28" s="15">
        <f>'[1]Pcc'!G31</f>
        <v>14.949896630853207</v>
      </c>
      <c r="C28" s="15">
        <v>0</v>
      </c>
      <c r="D28" s="15">
        <f t="shared" si="0"/>
        <v>14.949896630853207</v>
      </c>
      <c r="E28" s="15">
        <v>12</v>
      </c>
      <c r="F28" s="15">
        <f t="shared" si="1"/>
        <v>13.155909035150822</v>
      </c>
      <c r="G28" s="15">
        <v>0</v>
      </c>
      <c r="H28" s="15">
        <f t="shared" si="7"/>
        <v>13.155909035150822</v>
      </c>
      <c r="I28" s="15">
        <v>20</v>
      </c>
      <c r="J28" s="19">
        <f t="shared" si="2"/>
        <v>29.60000000000001</v>
      </c>
      <c r="K28" s="15">
        <f t="shared" si="8"/>
        <v>10.524727228120657</v>
      </c>
      <c r="L28" s="16">
        <f t="shared" si="3"/>
        <v>0.4613579058902206</v>
      </c>
      <c r="M28" s="15">
        <f t="shared" si="4"/>
        <v>13.079265953034808</v>
      </c>
      <c r="N28" s="15">
        <v>64</v>
      </c>
      <c r="O28" s="15">
        <v>17.55</v>
      </c>
      <c r="P28" s="15">
        <f t="shared" si="5"/>
        <v>47.69646843271953</v>
      </c>
      <c r="Q28" s="17">
        <f t="shared" si="6"/>
        <v>0.7452573192612426</v>
      </c>
      <c r="R28" s="7"/>
      <c r="S28" s="7"/>
      <c r="T28" s="7"/>
      <c r="U28" s="7"/>
      <c r="V28" s="7"/>
    </row>
    <row r="29" spans="1:22" ht="12" customHeight="1">
      <c r="A29" s="14">
        <v>1992</v>
      </c>
      <c r="B29" s="15">
        <f>'[1]Pcc'!G32</f>
        <v>15.3</v>
      </c>
      <c r="C29" s="15">
        <v>0</v>
      </c>
      <c r="D29" s="15">
        <f t="shared" si="0"/>
        <v>15.3</v>
      </c>
      <c r="E29" s="15">
        <v>12</v>
      </c>
      <c r="F29" s="15">
        <f t="shared" si="1"/>
        <v>13.464</v>
      </c>
      <c r="G29" s="15">
        <v>0</v>
      </c>
      <c r="H29" s="15">
        <f t="shared" si="7"/>
        <v>13.464</v>
      </c>
      <c r="I29" s="15">
        <v>20</v>
      </c>
      <c r="J29" s="19">
        <f t="shared" si="2"/>
        <v>29.60000000000001</v>
      </c>
      <c r="K29" s="15">
        <f t="shared" si="8"/>
        <v>10.7712</v>
      </c>
      <c r="L29" s="16">
        <f t="shared" si="3"/>
        <v>0.4721621917808219</v>
      </c>
      <c r="M29" s="15">
        <f t="shared" si="4"/>
        <v>13.38556205589041</v>
      </c>
      <c r="N29" s="15">
        <v>64</v>
      </c>
      <c r="O29" s="15">
        <v>17.55</v>
      </c>
      <c r="P29" s="15">
        <f t="shared" si="5"/>
        <v>48.81344567390235</v>
      </c>
      <c r="Q29" s="17">
        <f t="shared" si="6"/>
        <v>0.7627100886547242</v>
      </c>
      <c r="R29" s="7"/>
      <c r="S29" s="7"/>
      <c r="T29" s="7"/>
      <c r="U29" s="7"/>
      <c r="V29" s="7"/>
    </row>
    <row r="30" spans="1:22" ht="12" customHeight="1">
      <c r="A30" s="14">
        <v>1993</v>
      </c>
      <c r="B30" s="15">
        <f>'[1]Pcc'!G33</f>
        <v>15.6</v>
      </c>
      <c r="C30" s="15">
        <v>0</v>
      </c>
      <c r="D30" s="15">
        <f t="shared" si="0"/>
        <v>15.6</v>
      </c>
      <c r="E30" s="15">
        <v>12</v>
      </c>
      <c r="F30" s="15">
        <f t="shared" si="1"/>
        <v>13.728</v>
      </c>
      <c r="G30" s="15">
        <v>0</v>
      </c>
      <c r="H30" s="15">
        <f t="shared" si="7"/>
        <v>13.728</v>
      </c>
      <c r="I30" s="15">
        <v>20</v>
      </c>
      <c r="J30" s="19">
        <f t="shared" si="2"/>
        <v>29.599999999999994</v>
      </c>
      <c r="K30" s="15">
        <f t="shared" si="8"/>
        <v>10.9824</v>
      </c>
      <c r="L30" s="16">
        <f t="shared" si="3"/>
        <v>0.48142027397260273</v>
      </c>
      <c r="M30" s="15">
        <f t="shared" si="4"/>
        <v>13.648024056986301</v>
      </c>
      <c r="N30" s="15">
        <v>64</v>
      </c>
      <c r="O30" s="15">
        <v>17.55</v>
      </c>
      <c r="P30" s="15">
        <f t="shared" si="5"/>
        <v>49.77057205966514</v>
      </c>
      <c r="Q30" s="17">
        <f t="shared" si="6"/>
        <v>0.7776651884322678</v>
      </c>
      <c r="R30" s="7"/>
      <c r="S30" s="7"/>
      <c r="T30" s="7"/>
      <c r="U30" s="7"/>
      <c r="V30" s="7"/>
    </row>
    <row r="31" spans="1:22" ht="12" customHeight="1">
      <c r="A31" s="14">
        <v>1994</v>
      </c>
      <c r="B31" s="15">
        <f>'[1]Pcc'!G34</f>
        <v>15.9</v>
      </c>
      <c r="C31" s="15">
        <v>0</v>
      </c>
      <c r="D31" s="15">
        <f t="shared" si="0"/>
        <v>15.9</v>
      </c>
      <c r="E31" s="15">
        <v>12</v>
      </c>
      <c r="F31" s="15">
        <f t="shared" si="1"/>
        <v>13.992</v>
      </c>
      <c r="G31" s="15">
        <v>0</v>
      </c>
      <c r="H31" s="15">
        <f t="shared" si="7"/>
        <v>13.992</v>
      </c>
      <c r="I31" s="15">
        <v>20</v>
      </c>
      <c r="J31" s="19">
        <f t="shared" si="2"/>
        <v>29.60000000000001</v>
      </c>
      <c r="K31" s="15">
        <f t="shared" si="8"/>
        <v>11.1936</v>
      </c>
      <c r="L31" s="16">
        <f t="shared" si="3"/>
        <v>0.49067835616438354</v>
      </c>
      <c r="M31" s="15">
        <f t="shared" si="4"/>
        <v>13.91048605808219</v>
      </c>
      <c r="N31" s="15">
        <v>64</v>
      </c>
      <c r="O31" s="15">
        <v>17.55</v>
      </c>
      <c r="P31" s="15">
        <f t="shared" si="5"/>
        <v>50.727698445427926</v>
      </c>
      <c r="Q31" s="17">
        <f t="shared" si="6"/>
        <v>0.7926202882098113</v>
      </c>
      <c r="R31" s="7"/>
      <c r="S31" s="7"/>
      <c r="T31" s="7"/>
      <c r="U31" s="7"/>
      <c r="V31" s="7"/>
    </row>
    <row r="32" spans="1:22" ht="12" customHeight="1">
      <c r="A32" s="14">
        <v>1995</v>
      </c>
      <c r="B32" s="15">
        <f>'[1]Pcc'!G35</f>
        <v>16.2</v>
      </c>
      <c r="C32" s="15">
        <v>0</v>
      </c>
      <c r="D32" s="15">
        <f t="shared" si="0"/>
        <v>16.2</v>
      </c>
      <c r="E32" s="15">
        <v>12</v>
      </c>
      <c r="F32" s="15">
        <f t="shared" si="1"/>
        <v>14.256</v>
      </c>
      <c r="G32" s="15">
        <v>0</v>
      </c>
      <c r="H32" s="15">
        <f t="shared" si="7"/>
        <v>14.256</v>
      </c>
      <c r="I32" s="15">
        <v>20</v>
      </c>
      <c r="J32" s="19">
        <f t="shared" si="2"/>
        <v>29.599999999999994</v>
      </c>
      <c r="K32" s="15">
        <f t="shared" si="8"/>
        <v>11.4048</v>
      </c>
      <c r="L32" s="16">
        <f t="shared" si="3"/>
        <v>0.49993643835616436</v>
      </c>
      <c r="M32" s="15">
        <f t="shared" si="4"/>
        <v>14.172948059178081</v>
      </c>
      <c r="N32" s="15">
        <v>64</v>
      </c>
      <c r="O32" s="15">
        <v>17.55</v>
      </c>
      <c r="P32" s="15">
        <f t="shared" si="5"/>
        <v>51.684824831190724</v>
      </c>
      <c r="Q32" s="17">
        <f t="shared" si="6"/>
        <v>0.8075753879873551</v>
      </c>
      <c r="R32" s="7"/>
      <c r="S32" s="7"/>
      <c r="T32" s="7"/>
      <c r="U32" s="7"/>
      <c r="V32" s="7"/>
    </row>
    <row r="33" spans="1:22" ht="12" customHeight="1">
      <c r="A33" s="10">
        <v>1996</v>
      </c>
      <c r="B33" s="11">
        <f>'[1]Pcc'!G36</f>
        <v>16.5</v>
      </c>
      <c r="C33" s="11">
        <v>0</v>
      </c>
      <c r="D33" s="11">
        <f t="shared" si="0"/>
        <v>16.5</v>
      </c>
      <c r="E33" s="11">
        <v>12</v>
      </c>
      <c r="F33" s="11">
        <f t="shared" si="1"/>
        <v>14.52</v>
      </c>
      <c r="G33" s="11">
        <v>0</v>
      </c>
      <c r="H33" s="11">
        <f t="shared" si="7"/>
        <v>14.52</v>
      </c>
      <c r="I33" s="11">
        <v>20</v>
      </c>
      <c r="J33" s="18">
        <f t="shared" si="2"/>
        <v>29.60000000000001</v>
      </c>
      <c r="K33" s="11">
        <f t="shared" si="8"/>
        <v>11.616</v>
      </c>
      <c r="L33" s="12">
        <f t="shared" si="3"/>
        <v>0.5091945205479452</v>
      </c>
      <c r="M33" s="11">
        <f t="shared" si="4"/>
        <v>14.435410060273973</v>
      </c>
      <c r="N33" s="11">
        <v>64</v>
      </c>
      <c r="O33" s="11">
        <v>17.55</v>
      </c>
      <c r="P33" s="11">
        <f t="shared" si="5"/>
        <v>52.64195121695352</v>
      </c>
      <c r="Q33" s="13">
        <f t="shared" si="6"/>
        <v>0.8225304877648988</v>
      </c>
      <c r="R33" s="7"/>
      <c r="S33" s="7"/>
      <c r="T33" s="7"/>
      <c r="U33" s="7"/>
      <c r="V33" s="7"/>
    </row>
    <row r="34" spans="1:22" ht="12" customHeight="1">
      <c r="A34" s="10">
        <v>1997</v>
      </c>
      <c r="B34" s="11">
        <f>'[1]Pcc'!G37</f>
        <v>16.8</v>
      </c>
      <c r="C34" s="11">
        <v>0</v>
      </c>
      <c r="D34" s="11">
        <f t="shared" si="0"/>
        <v>16.8</v>
      </c>
      <c r="E34" s="11">
        <v>12</v>
      </c>
      <c r="F34" s="11">
        <f t="shared" si="1"/>
        <v>14.784</v>
      </c>
      <c r="G34" s="11">
        <v>0</v>
      </c>
      <c r="H34" s="11">
        <f t="shared" si="7"/>
        <v>14.784</v>
      </c>
      <c r="I34" s="11">
        <v>20</v>
      </c>
      <c r="J34" s="18">
        <f t="shared" si="2"/>
        <v>29.599999999999994</v>
      </c>
      <c r="K34" s="11">
        <f t="shared" si="8"/>
        <v>11.827200000000001</v>
      </c>
      <c r="L34" s="12">
        <f t="shared" si="3"/>
        <v>0.518452602739726</v>
      </c>
      <c r="M34" s="11">
        <f t="shared" si="4"/>
        <v>14.697872061369862</v>
      </c>
      <c r="N34" s="11">
        <v>64</v>
      </c>
      <c r="O34" s="11">
        <v>17.55</v>
      </c>
      <c r="P34" s="11">
        <f t="shared" si="5"/>
        <v>53.59907760271631</v>
      </c>
      <c r="Q34" s="13">
        <f t="shared" si="6"/>
        <v>0.8374855875424423</v>
      </c>
      <c r="R34" s="7"/>
      <c r="S34" s="7"/>
      <c r="T34" s="7"/>
      <c r="U34" s="7"/>
      <c r="V34" s="7"/>
    </row>
    <row r="35" spans="1:22" ht="12" customHeight="1">
      <c r="A35" s="10">
        <v>1998</v>
      </c>
      <c r="B35" s="11">
        <f>'[1]Pcc'!G38</f>
        <v>17</v>
      </c>
      <c r="C35" s="11">
        <v>0</v>
      </c>
      <c r="D35" s="11">
        <f t="shared" si="0"/>
        <v>17</v>
      </c>
      <c r="E35" s="11">
        <v>12</v>
      </c>
      <c r="F35" s="11">
        <f t="shared" si="1"/>
        <v>14.96</v>
      </c>
      <c r="G35" s="11">
        <v>0</v>
      </c>
      <c r="H35" s="11">
        <f t="shared" si="7"/>
        <v>14.96</v>
      </c>
      <c r="I35" s="11">
        <v>20</v>
      </c>
      <c r="J35" s="18">
        <f t="shared" si="2"/>
        <v>29.60000000000001</v>
      </c>
      <c r="K35" s="11">
        <f t="shared" si="8"/>
        <v>11.968</v>
      </c>
      <c r="L35" s="12">
        <f t="shared" si="3"/>
        <v>0.5246246575342466</v>
      </c>
      <c r="M35" s="11">
        <f t="shared" si="4"/>
        <v>14.872846728767122</v>
      </c>
      <c r="N35" s="11">
        <v>64</v>
      </c>
      <c r="O35" s="11">
        <v>17.55</v>
      </c>
      <c r="P35" s="11">
        <f t="shared" si="5"/>
        <v>54.2371618598915</v>
      </c>
      <c r="Q35" s="13">
        <f t="shared" si="6"/>
        <v>0.8474556540608047</v>
      </c>
      <c r="R35" s="7"/>
      <c r="S35" s="7"/>
      <c r="T35" s="7"/>
      <c r="U35" s="7"/>
      <c r="V35" s="7"/>
    </row>
    <row r="36" spans="1:22" ht="12" customHeight="1">
      <c r="A36" s="10">
        <v>1999</v>
      </c>
      <c r="B36" s="11">
        <f>'[1]Pcc'!G39</f>
        <v>17.3</v>
      </c>
      <c r="C36" s="11">
        <v>0</v>
      </c>
      <c r="D36" s="11">
        <f t="shared" si="0"/>
        <v>17.3</v>
      </c>
      <c r="E36" s="11">
        <v>12</v>
      </c>
      <c r="F36" s="11">
        <f t="shared" si="1"/>
        <v>15.224</v>
      </c>
      <c r="G36" s="11">
        <v>0</v>
      </c>
      <c r="H36" s="11">
        <f t="shared" si="7"/>
        <v>15.224</v>
      </c>
      <c r="I36" s="11">
        <v>20</v>
      </c>
      <c r="J36" s="18">
        <f t="shared" si="2"/>
        <v>29.60000000000001</v>
      </c>
      <c r="K36" s="11">
        <f t="shared" si="8"/>
        <v>12.1792</v>
      </c>
      <c r="L36" s="12">
        <f t="shared" si="3"/>
        <v>0.5338827397260274</v>
      </c>
      <c r="M36" s="11">
        <f t="shared" si="4"/>
        <v>15.135308729863013</v>
      </c>
      <c r="N36" s="11">
        <v>64</v>
      </c>
      <c r="O36" s="11">
        <v>17.55</v>
      </c>
      <c r="P36" s="11">
        <f t="shared" si="5"/>
        <v>55.19428824565429</v>
      </c>
      <c r="Q36" s="13">
        <f t="shared" si="6"/>
        <v>0.8624107538383483</v>
      </c>
      <c r="R36" s="7"/>
      <c r="S36" s="7"/>
      <c r="T36" s="7"/>
      <c r="U36" s="7"/>
      <c r="V36" s="7"/>
    </row>
    <row r="37" spans="1:22" ht="12" customHeight="1">
      <c r="A37" s="10">
        <v>2000</v>
      </c>
      <c r="B37" s="11">
        <f>'[1]Pcc'!G40</f>
        <v>17.5</v>
      </c>
      <c r="C37" s="11">
        <v>0</v>
      </c>
      <c r="D37" s="11">
        <f t="shared" si="0"/>
        <v>17.5</v>
      </c>
      <c r="E37" s="11">
        <v>12</v>
      </c>
      <c r="F37" s="11">
        <f t="shared" si="1"/>
        <v>15.4</v>
      </c>
      <c r="G37" s="11">
        <v>0</v>
      </c>
      <c r="H37" s="11">
        <f t="shared" si="7"/>
        <v>15.4</v>
      </c>
      <c r="I37" s="11">
        <v>20</v>
      </c>
      <c r="J37" s="18">
        <f t="shared" si="2"/>
        <v>29.599999999999994</v>
      </c>
      <c r="K37" s="11">
        <f t="shared" si="8"/>
        <v>12.32</v>
      </c>
      <c r="L37" s="12">
        <f t="shared" si="3"/>
        <v>0.5400547945205479</v>
      </c>
      <c r="M37" s="11">
        <f t="shared" si="4"/>
        <v>15.310283397260273</v>
      </c>
      <c r="N37" s="11">
        <v>64</v>
      </c>
      <c r="O37" s="11">
        <v>17.55</v>
      </c>
      <c r="P37" s="11">
        <f t="shared" si="5"/>
        <v>55.832372502829486</v>
      </c>
      <c r="Q37" s="13">
        <f t="shared" si="6"/>
        <v>0.8723808203567107</v>
      </c>
      <c r="R37" s="7"/>
      <c r="S37" s="7"/>
      <c r="T37" s="7"/>
      <c r="U37" s="7"/>
      <c r="V37" s="7"/>
    </row>
    <row r="38" spans="1:22" ht="12" customHeight="1">
      <c r="A38" s="14">
        <v>2001</v>
      </c>
      <c r="B38" s="15">
        <f>'[1]Pcc'!G41</f>
        <v>17.8</v>
      </c>
      <c r="C38" s="15">
        <v>0</v>
      </c>
      <c r="D38" s="15">
        <f t="shared" si="0"/>
        <v>17.8</v>
      </c>
      <c r="E38" s="15">
        <v>12</v>
      </c>
      <c r="F38" s="15">
        <f t="shared" si="1"/>
        <v>15.664000000000001</v>
      </c>
      <c r="G38" s="15">
        <v>0</v>
      </c>
      <c r="H38" s="15">
        <f t="shared" si="7"/>
        <v>15.664000000000001</v>
      </c>
      <c r="I38" s="15">
        <v>20</v>
      </c>
      <c r="J38" s="19">
        <f t="shared" si="2"/>
        <v>29.599999999999994</v>
      </c>
      <c r="K38" s="15">
        <f t="shared" si="8"/>
        <v>12.531200000000002</v>
      </c>
      <c r="L38" s="16">
        <f t="shared" si="3"/>
        <v>0.5493128767123289</v>
      </c>
      <c r="M38" s="15">
        <f t="shared" si="4"/>
        <v>15.572745398356167</v>
      </c>
      <c r="N38" s="15">
        <v>64</v>
      </c>
      <c r="O38" s="15">
        <v>17.55</v>
      </c>
      <c r="P38" s="15">
        <f t="shared" si="5"/>
        <v>56.789498888592284</v>
      </c>
      <c r="Q38" s="17">
        <f t="shared" si="6"/>
        <v>0.8873359201342544</v>
      </c>
      <c r="R38" s="7"/>
      <c r="S38" s="7"/>
      <c r="T38" s="7"/>
      <c r="U38" s="7"/>
      <c r="V38" s="7"/>
    </row>
    <row r="39" spans="1:22" ht="12" customHeight="1">
      <c r="A39" s="14">
        <v>2002</v>
      </c>
      <c r="B39" s="15">
        <f>'[1]Pcc'!G42</f>
        <v>18.1</v>
      </c>
      <c r="C39" s="15">
        <v>0</v>
      </c>
      <c r="D39" s="15">
        <f t="shared" si="0"/>
        <v>18.1</v>
      </c>
      <c r="E39" s="15">
        <v>12</v>
      </c>
      <c r="F39" s="15">
        <f t="shared" si="1"/>
        <v>15.928</v>
      </c>
      <c r="G39" s="15">
        <v>0</v>
      </c>
      <c r="H39" s="15">
        <f t="shared" si="7"/>
        <v>15.928</v>
      </c>
      <c r="I39" s="15">
        <v>20</v>
      </c>
      <c r="J39" s="19">
        <f t="shared" si="2"/>
        <v>29.60000000000001</v>
      </c>
      <c r="K39" s="15">
        <f t="shared" si="8"/>
        <v>12.7424</v>
      </c>
      <c r="L39" s="16">
        <f t="shared" si="3"/>
        <v>0.5585709589041096</v>
      </c>
      <c r="M39" s="15">
        <f t="shared" si="4"/>
        <v>15.835207399452054</v>
      </c>
      <c r="N39" s="15">
        <v>64</v>
      </c>
      <c r="O39" s="15">
        <v>17.55</v>
      </c>
      <c r="P39" s="15">
        <f t="shared" si="5"/>
        <v>57.74662527435507</v>
      </c>
      <c r="Q39" s="17">
        <f t="shared" si="6"/>
        <v>0.9022910199117979</v>
      </c>
      <c r="R39" s="7"/>
      <c r="S39" s="7"/>
      <c r="T39" s="7"/>
      <c r="U39" s="7"/>
      <c r="V39" s="7"/>
    </row>
    <row r="40" spans="1:22" ht="12" customHeight="1">
      <c r="A40" s="14">
        <v>2003</v>
      </c>
      <c r="B40" s="15">
        <f>'[1]Pcc'!G43</f>
        <v>18.3</v>
      </c>
      <c r="C40" s="15">
        <v>0</v>
      </c>
      <c r="D40" s="15">
        <f t="shared" si="0"/>
        <v>18.3</v>
      </c>
      <c r="E40" s="15">
        <v>12</v>
      </c>
      <c r="F40" s="15">
        <f t="shared" si="1"/>
        <v>16.104</v>
      </c>
      <c r="G40" s="15">
        <v>0</v>
      </c>
      <c r="H40" s="15">
        <f t="shared" si="7"/>
        <v>16.104</v>
      </c>
      <c r="I40" s="15">
        <v>20</v>
      </c>
      <c r="J40" s="19">
        <f t="shared" si="2"/>
        <v>29.60000000000001</v>
      </c>
      <c r="K40" s="15">
        <f t="shared" si="8"/>
        <v>12.883199999999999</v>
      </c>
      <c r="L40" s="16">
        <f t="shared" si="3"/>
        <v>0.5647430136986301</v>
      </c>
      <c r="M40" s="15">
        <f aca="true" t="shared" si="9" ref="M40:M45">+L40*28.3495</f>
        <v>16.010182066849314</v>
      </c>
      <c r="N40" s="15">
        <v>64</v>
      </c>
      <c r="O40" s="15">
        <v>17.55</v>
      </c>
      <c r="P40" s="15">
        <f t="shared" si="5"/>
        <v>58.38470953153026</v>
      </c>
      <c r="Q40" s="17">
        <f t="shared" si="6"/>
        <v>0.9122610864301604</v>
      </c>
      <c r="R40" s="7"/>
      <c r="S40" s="7"/>
      <c r="T40" s="7"/>
      <c r="U40" s="7"/>
      <c r="V40" s="7"/>
    </row>
    <row r="41" spans="1:22" ht="12" customHeight="1">
      <c r="A41" s="14">
        <v>2004</v>
      </c>
      <c r="B41" s="15">
        <f>'[1]Pcc'!G44</f>
        <v>18.6</v>
      </c>
      <c r="C41" s="15">
        <v>0</v>
      </c>
      <c r="D41" s="15">
        <f t="shared" si="0"/>
        <v>18.6</v>
      </c>
      <c r="E41" s="15">
        <v>12</v>
      </c>
      <c r="F41" s="15">
        <f t="shared" si="1"/>
        <v>16.368000000000002</v>
      </c>
      <c r="G41" s="15">
        <v>0</v>
      </c>
      <c r="H41" s="15">
        <f t="shared" si="7"/>
        <v>16.368000000000002</v>
      </c>
      <c r="I41" s="15">
        <v>20</v>
      </c>
      <c r="J41" s="19">
        <f t="shared" si="2"/>
        <v>29.599999999999994</v>
      </c>
      <c r="K41" s="15">
        <f t="shared" si="8"/>
        <v>13.094400000000002</v>
      </c>
      <c r="L41" s="16">
        <f t="shared" si="3"/>
        <v>0.574001095890411</v>
      </c>
      <c r="M41" s="15">
        <f t="shared" si="9"/>
        <v>16.27264406794521</v>
      </c>
      <c r="N41" s="15">
        <v>64</v>
      </c>
      <c r="O41" s="15">
        <v>17.55</v>
      </c>
      <c r="P41" s="15">
        <f t="shared" si="5"/>
        <v>59.34183591729307</v>
      </c>
      <c r="Q41" s="17">
        <f t="shared" si="6"/>
        <v>0.9272161862077042</v>
      </c>
      <c r="R41" s="7"/>
      <c r="S41" s="7"/>
      <c r="T41" s="7"/>
      <c r="U41" s="7"/>
      <c r="V41" s="7"/>
    </row>
    <row r="42" spans="1:22" ht="12" customHeight="1">
      <c r="A42" s="14">
        <v>2005</v>
      </c>
      <c r="B42" s="15">
        <f>'[1]Pcc'!G45</f>
        <v>18.8</v>
      </c>
      <c r="C42" s="15">
        <v>0</v>
      </c>
      <c r="D42" s="15">
        <f t="shared" si="0"/>
        <v>18.8</v>
      </c>
      <c r="E42" s="15">
        <v>12</v>
      </c>
      <c r="F42" s="15">
        <f t="shared" si="1"/>
        <v>16.544</v>
      </c>
      <c r="G42" s="15">
        <v>0</v>
      </c>
      <c r="H42" s="15">
        <f t="shared" si="7"/>
        <v>16.544</v>
      </c>
      <c r="I42" s="15">
        <v>20</v>
      </c>
      <c r="J42" s="19">
        <f t="shared" si="2"/>
        <v>29.60000000000001</v>
      </c>
      <c r="K42" s="15">
        <f t="shared" si="8"/>
        <v>13.2352</v>
      </c>
      <c r="L42" s="16">
        <f t="shared" si="3"/>
        <v>0.5801731506849316</v>
      </c>
      <c r="M42" s="15">
        <f t="shared" si="9"/>
        <v>16.447618735342466</v>
      </c>
      <c r="N42" s="15">
        <v>64</v>
      </c>
      <c r="O42" s="15">
        <v>17.55</v>
      </c>
      <c r="P42" s="15">
        <f t="shared" si="5"/>
        <v>59.97992017446825</v>
      </c>
      <c r="Q42" s="17">
        <f t="shared" si="6"/>
        <v>0.9371862527260664</v>
      </c>
      <c r="R42" s="7"/>
      <c r="S42" s="7"/>
      <c r="T42" s="7"/>
      <c r="U42" s="7"/>
      <c r="V42" s="7"/>
    </row>
    <row r="43" spans="1:22" ht="12" customHeight="1">
      <c r="A43" s="10">
        <v>2006</v>
      </c>
      <c r="B43" s="11">
        <f>'[1]Pcc'!G46</f>
        <v>19</v>
      </c>
      <c r="C43" s="11">
        <v>0</v>
      </c>
      <c r="D43" s="11">
        <f t="shared" si="0"/>
        <v>19</v>
      </c>
      <c r="E43" s="11">
        <v>12</v>
      </c>
      <c r="F43" s="11">
        <f t="shared" si="1"/>
        <v>16.72</v>
      </c>
      <c r="G43" s="11">
        <v>0</v>
      </c>
      <c r="H43" s="11">
        <f t="shared" si="7"/>
        <v>16.72</v>
      </c>
      <c r="I43" s="11">
        <v>20</v>
      </c>
      <c r="J43" s="18">
        <f t="shared" si="2"/>
        <v>29.60000000000001</v>
      </c>
      <c r="K43" s="11">
        <f t="shared" si="8"/>
        <v>13.376</v>
      </c>
      <c r="L43" s="12">
        <f t="shared" si="3"/>
        <v>0.586345205479452</v>
      </c>
      <c r="M43" s="11">
        <f t="shared" si="9"/>
        <v>16.622593402739724</v>
      </c>
      <c r="N43" s="11">
        <v>64</v>
      </c>
      <c r="O43" s="11">
        <v>17.55</v>
      </c>
      <c r="P43" s="11">
        <f t="shared" si="5"/>
        <v>60.618004431643435</v>
      </c>
      <c r="Q43" s="13">
        <f t="shared" si="6"/>
        <v>0.9471563192444287</v>
      </c>
      <c r="R43" s="7"/>
      <c r="S43" s="7"/>
      <c r="T43" s="7"/>
      <c r="U43" s="7"/>
      <c r="V43" s="7"/>
    </row>
    <row r="44" spans="1:22" ht="12" customHeight="1">
      <c r="A44" s="10">
        <v>2007</v>
      </c>
      <c r="B44" s="11">
        <f>'[1]Pcc'!G47</f>
        <v>19.1</v>
      </c>
      <c r="C44" s="11">
        <v>0</v>
      </c>
      <c r="D44" s="11">
        <f t="shared" si="0"/>
        <v>19.1</v>
      </c>
      <c r="E44" s="11">
        <v>12</v>
      </c>
      <c r="F44" s="11">
        <f t="shared" si="1"/>
        <v>16.808</v>
      </c>
      <c r="G44" s="11">
        <v>0</v>
      </c>
      <c r="H44" s="11">
        <f t="shared" si="7"/>
        <v>16.808</v>
      </c>
      <c r="I44" s="11">
        <v>20</v>
      </c>
      <c r="J44" s="18">
        <f t="shared" si="2"/>
        <v>29.60000000000001</v>
      </c>
      <c r="K44" s="11">
        <f t="shared" si="8"/>
        <v>13.4464</v>
      </c>
      <c r="L44" s="12">
        <f t="shared" si="3"/>
        <v>0.5894312328767124</v>
      </c>
      <c r="M44" s="11">
        <f t="shared" si="9"/>
        <v>16.710080736438357</v>
      </c>
      <c r="N44" s="11">
        <v>64</v>
      </c>
      <c r="O44" s="11">
        <v>17.55</v>
      </c>
      <c r="P44" s="11">
        <f t="shared" si="5"/>
        <v>60.937046560231046</v>
      </c>
      <c r="Q44" s="13">
        <f t="shared" si="6"/>
        <v>0.9521413525036101</v>
      </c>
      <c r="R44" s="7"/>
      <c r="S44" s="7"/>
      <c r="T44" s="7"/>
      <c r="U44" s="7"/>
      <c r="V44" s="7"/>
    </row>
    <row r="45" spans="1:22" ht="12" customHeight="1">
      <c r="A45" s="10">
        <v>2008</v>
      </c>
      <c r="B45" s="11">
        <f>'[1]Pcc'!G48</f>
        <v>19.3</v>
      </c>
      <c r="C45" s="11">
        <v>0</v>
      </c>
      <c r="D45" s="11">
        <f t="shared" si="0"/>
        <v>19.3</v>
      </c>
      <c r="E45" s="11">
        <v>12</v>
      </c>
      <c r="F45" s="11">
        <f t="shared" si="1"/>
        <v>16.984</v>
      </c>
      <c r="G45" s="11">
        <v>0</v>
      </c>
      <c r="H45" s="11">
        <f t="shared" si="7"/>
        <v>16.984</v>
      </c>
      <c r="I45" s="11">
        <v>20</v>
      </c>
      <c r="J45" s="18">
        <f t="shared" si="2"/>
        <v>29.599999999999994</v>
      </c>
      <c r="K45" s="11">
        <f t="shared" si="8"/>
        <v>13.587200000000001</v>
      </c>
      <c r="L45" s="12">
        <f t="shared" si="3"/>
        <v>0.5956032876712329</v>
      </c>
      <c r="M45" s="11">
        <f t="shared" si="9"/>
        <v>16.88505540383562</v>
      </c>
      <c r="N45" s="11">
        <v>64</v>
      </c>
      <c r="O45" s="11">
        <v>17.55</v>
      </c>
      <c r="P45" s="11">
        <f t="shared" si="5"/>
        <v>61.57513081740624</v>
      </c>
      <c r="Q45" s="13">
        <f t="shared" si="6"/>
        <v>0.9621114190219725</v>
      </c>
      <c r="R45" s="7"/>
      <c r="S45" s="7"/>
      <c r="T45" s="7"/>
      <c r="U45" s="7"/>
      <c r="V45" s="7"/>
    </row>
    <row r="46" spans="1:22" ht="12" customHeight="1">
      <c r="A46" s="10">
        <v>2009</v>
      </c>
      <c r="B46" s="11">
        <f>'[1]Pcc'!G49</f>
        <v>19.3</v>
      </c>
      <c r="C46" s="11">
        <v>0</v>
      </c>
      <c r="D46" s="11">
        <f t="shared" si="0"/>
        <v>19.3</v>
      </c>
      <c r="E46" s="11">
        <v>12</v>
      </c>
      <c r="F46" s="11">
        <f t="shared" si="1"/>
        <v>16.984</v>
      </c>
      <c r="G46" s="11">
        <v>0</v>
      </c>
      <c r="H46" s="11">
        <f t="shared" si="7"/>
        <v>16.984</v>
      </c>
      <c r="I46" s="11">
        <v>20</v>
      </c>
      <c r="J46" s="18">
        <f t="shared" si="2"/>
        <v>29.599999999999994</v>
      </c>
      <c r="K46" s="11">
        <f t="shared" si="8"/>
        <v>13.587200000000001</v>
      </c>
      <c r="L46" s="12">
        <f t="shared" si="3"/>
        <v>0.5956032876712329</v>
      </c>
      <c r="M46" s="11">
        <f aca="true" t="shared" si="10" ref="M46:M51">+L46*28.3495</f>
        <v>16.88505540383562</v>
      </c>
      <c r="N46" s="11">
        <v>64</v>
      </c>
      <c r="O46" s="11">
        <v>17.55</v>
      </c>
      <c r="P46" s="11">
        <f t="shared" si="5"/>
        <v>61.57513081740624</v>
      </c>
      <c r="Q46" s="13">
        <f t="shared" si="6"/>
        <v>0.9621114190219725</v>
      </c>
      <c r="R46" s="7"/>
      <c r="S46" s="7"/>
      <c r="T46" s="7"/>
      <c r="U46" s="7"/>
      <c r="V46" s="7"/>
    </row>
    <row r="47" spans="1:17" ht="12" customHeight="1">
      <c r="A47" s="10">
        <v>2010</v>
      </c>
      <c r="B47" s="11">
        <f>'[1]Pcc'!G50</f>
        <v>19.3</v>
      </c>
      <c r="C47" s="11">
        <v>0</v>
      </c>
      <c r="D47" s="11">
        <f t="shared" si="0"/>
        <v>19.3</v>
      </c>
      <c r="E47" s="11">
        <v>12</v>
      </c>
      <c r="F47" s="11">
        <f t="shared" si="1"/>
        <v>16.984</v>
      </c>
      <c r="G47" s="11">
        <v>0</v>
      </c>
      <c r="H47" s="11">
        <f t="shared" si="7"/>
        <v>16.984</v>
      </c>
      <c r="I47" s="11">
        <v>20</v>
      </c>
      <c r="J47" s="18">
        <f t="shared" si="2"/>
        <v>29.599999999999994</v>
      </c>
      <c r="K47" s="11">
        <f t="shared" si="8"/>
        <v>13.587200000000001</v>
      </c>
      <c r="L47" s="12">
        <f t="shared" si="3"/>
        <v>0.5956032876712329</v>
      </c>
      <c r="M47" s="11">
        <f t="shared" si="10"/>
        <v>16.88505540383562</v>
      </c>
      <c r="N47" s="11">
        <v>64</v>
      </c>
      <c r="O47" s="11">
        <v>17.55</v>
      </c>
      <c r="P47" s="11">
        <f t="shared" si="5"/>
        <v>61.57513081740624</v>
      </c>
      <c r="Q47" s="13">
        <f t="shared" si="6"/>
        <v>0.9621114190219725</v>
      </c>
    </row>
    <row r="48" spans="1:17" ht="12" customHeight="1">
      <c r="A48" s="14">
        <v>2011</v>
      </c>
      <c r="B48" s="15">
        <f>'[1]Pcc'!G51</f>
        <v>19.910252284263958</v>
      </c>
      <c r="C48" s="15">
        <v>0</v>
      </c>
      <c r="D48" s="15">
        <f t="shared" si="0"/>
        <v>19.910252284263958</v>
      </c>
      <c r="E48" s="15">
        <v>12</v>
      </c>
      <c r="F48" s="15">
        <f t="shared" si="1"/>
        <v>17.521022010152283</v>
      </c>
      <c r="G48" s="15">
        <v>0</v>
      </c>
      <c r="H48" s="15">
        <f t="shared" si="7"/>
        <v>17.521022010152283</v>
      </c>
      <c r="I48" s="15">
        <v>20</v>
      </c>
      <c r="J48" s="19">
        <f t="shared" si="2"/>
        <v>29.60000000000001</v>
      </c>
      <c r="K48" s="15">
        <f t="shared" si="8"/>
        <v>14.016817608121826</v>
      </c>
      <c r="L48" s="16">
        <f t="shared" si="3"/>
        <v>0.6144358403560253</v>
      </c>
      <c r="M48" s="15">
        <f t="shared" si="10"/>
        <v>17.418948856173138</v>
      </c>
      <c r="N48" s="15">
        <v>64</v>
      </c>
      <c r="O48" s="15">
        <v>17.55</v>
      </c>
      <c r="P48" s="15">
        <f t="shared" si="5"/>
        <v>63.5220926948764</v>
      </c>
      <c r="Q48" s="17">
        <f t="shared" si="6"/>
        <v>0.9925326983574437</v>
      </c>
    </row>
    <row r="49" spans="1:17" ht="12" customHeight="1">
      <c r="A49" s="14">
        <v>2012</v>
      </c>
      <c r="B49" s="15">
        <f>'[1]Pcc'!G52</f>
        <v>19.789847715736038</v>
      </c>
      <c r="C49" s="15">
        <v>0</v>
      </c>
      <c r="D49" s="15">
        <f aca="true" t="shared" si="11" ref="D49:D54">+B49-B49*(C49/100)</f>
        <v>19.789847715736038</v>
      </c>
      <c r="E49" s="15">
        <v>12</v>
      </c>
      <c r="F49" s="15">
        <f aca="true" t="shared" si="12" ref="F49:F54">+(D49-D49*(E49)/100)</f>
        <v>17.41506598984771</v>
      </c>
      <c r="G49" s="15">
        <v>0</v>
      </c>
      <c r="H49" s="15">
        <f t="shared" si="7"/>
        <v>17.41506598984771</v>
      </c>
      <c r="I49" s="15">
        <v>20</v>
      </c>
      <c r="J49" s="19">
        <f aca="true" t="shared" si="13" ref="J49:J54">100-(K49/B49*100)</f>
        <v>29.60000000000001</v>
      </c>
      <c r="K49" s="15">
        <f t="shared" si="8"/>
        <v>13.932052791878169</v>
      </c>
      <c r="L49" s="16">
        <f aca="true" t="shared" si="14" ref="L49:L54">+(K49/365)*16</f>
        <v>0.6107201223837005</v>
      </c>
      <c r="M49" s="15">
        <f t="shared" si="10"/>
        <v>17.31361010951672</v>
      </c>
      <c r="N49" s="15">
        <v>64</v>
      </c>
      <c r="O49" s="15">
        <v>17.55</v>
      </c>
      <c r="P49" s="15">
        <f aca="true" t="shared" si="15" ref="P49:P54">+Q49*N49</f>
        <v>63.13795139652821</v>
      </c>
      <c r="Q49" s="17">
        <f aca="true" t="shared" si="16" ref="Q49:Q54">+M49/O49</f>
        <v>0.9865304905707533</v>
      </c>
    </row>
    <row r="50" spans="1:17" ht="12" customHeight="1">
      <c r="A50" s="14">
        <v>2013</v>
      </c>
      <c r="B50" s="15">
        <f>'[1]Pcc'!G53</f>
        <v>19.789847715736038</v>
      </c>
      <c r="C50" s="15">
        <v>0</v>
      </c>
      <c r="D50" s="15">
        <f t="shared" si="11"/>
        <v>19.789847715736038</v>
      </c>
      <c r="E50" s="15">
        <v>12</v>
      </c>
      <c r="F50" s="15">
        <f t="shared" si="12"/>
        <v>17.41506598984771</v>
      </c>
      <c r="G50" s="15">
        <v>0</v>
      </c>
      <c r="H50" s="15">
        <f t="shared" si="7"/>
        <v>17.41506598984771</v>
      </c>
      <c r="I50" s="15">
        <v>20</v>
      </c>
      <c r="J50" s="19">
        <f t="shared" si="13"/>
        <v>29.60000000000001</v>
      </c>
      <c r="K50" s="15">
        <f t="shared" si="8"/>
        <v>13.932052791878169</v>
      </c>
      <c r="L50" s="16">
        <f t="shared" si="14"/>
        <v>0.6107201223837005</v>
      </c>
      <c r="M50" s="15">
        <f t="shared" si="10"/>
        <v>17.31361010951672</v>
      </c>
      <c r="N50" s="15">
        <v>64</v>
      </c>
      <c r="O50" s="15">
        <v>17.55</v>
      </c>
      <c r="P50" s="15">
        <f t="shared" si="15"/>
        <v>63.13795139652821</v>
      </c>
      <c r="Q50" s="17">
        <f t="shared" si="16"/>
        <v>0.9865304905707533</v>
      </c>
    </row>
    <row r="51" spans="1:17" ht="12" customHeight="1">
      <c r="A51" s="14">
        <v>2014</v>
      </c>
      <c r="B51" s="15">
        <f>'[1]Pcc'!G54</f>
        <v>19.9</v>
      </c>
      <c r="C51" s="15">
        <v>0</v>
      </c>
      <c r="D51" s="15">
        <f t="shared" si="11"/>
        <v>19.9</v>
      </c>
      <c r="E51" s="15">
        <v>12</v>
      </c>
      <c r="F51" s="15">
        <f t="shared" si="12"/>
        <v>17.512</v>
      </c>
      <c r="G51" s="15">
        <v>0</v>
      </c>
      <c r="H51" s="15">
        <f t="shared" si="7"/>
        <v>17.512</v>
      </c>
      <c r="I51" s="15">
        <v>20</v>
      </c>
      <c r="J51" s="19">
        <f t="shared" si="13"/>
        <v>29.599999999999994</v>
      </c>
      <c r="K51" s="15">
        <f t="shared" si="8"/>
        <v>14.0096</v>
      </c>
      <c r="L51" s="16">
        <f t="shared" si="14"/>
        <v>0.6141194520547946</v>
      </c>
      <c r="M51" s="15">
        <f t="shared" si="10"/>
        <v>17.409979406027396</v>
      </c>
      <c r="N51" s="15">
        <v>64</v>
      </c>
      <c r="O51" s="15">
        <v>17.55</v>
      </c>
      <c r="P51" s="15">
        <f t="shared" si="15"/>
        <v>63.489383588931815</v>
      </c>
      <c r="Q51" s="17">
        <f t="shared" si="16"/>
        <v>0.9920216185770596</v>
      </c>
    </row>
    <row r="52" spans="1:17" ht="12" customHeight="1">
      <c r="A52" s="30">
        <v>2015</v>
      </c>
      <c r="B52" s="31">
        <f>'[1]Pcc'!G55</f>
        <v>19.9</v>
      </c>
      <c r="C52" s="31">
        <v>0</v>
      </c>
      <c r="D52" s="31">
        <f t="shared" si="11"/>
        <v>19.9</v>
      </c>
      <c r="E52" s="31">
        <v>12</v>
      </c>
      <c r="F52" s="31">
        <f t="shared" si="12"/>
        <v>17.512</v>
      </c>
      <c r="G52" s="31">
        <v>0</v>
      </c>
      <c r="H52" s="31">
        <f t="shared" si="7"/>
        <v>17.512</v>
      </c>
      <c r="I52" s="31">
        <v>20</v>
      </c>
      <c r="J52" s="41">
        <f t="shared" si="13"/>
        <v>29.599999999999994</v>
      </c>
      <c r="K52" s="31">
        <f t="shared" si="8"/>
        <v>14.0096</v>
      </c>
      <c r="L52" s="32">
        <f t="shared" si="14"/>
        <v>0.6141194520547946</v>
      </c>
      <c r="M52" s="31">
        <f>+L52*28.3495</f>
        <v>17.409979406027396</v>
      </c>
      <c r="N52" s="31">
        <v>64</v>
      </c>
      <c r="O52" s="31">
        <v>17.55</v>
      </c>
      <c r="P52" s="31">
        <f t="shared" si="15"/>
        <v>63.489383588931815</v>
      </c>
      <c r="Q52" s="33">
        <f t="shared" si="16"/>
        <v>0.9920216185770596</v>
      </c>
    </row>
    <row r="53" spans="1:17" ht="12" customHeight="1">
      <c r="A53" s="53">
        <v>2016</v>
      </c>
      <c r="B53" s="54">
        <f>'[1]Pcc'!G56</f>
        <v>20</v>
      </c>
      <c r="C53" s="54">
        <v>0</v>
      </c>
      <c r="D53" s="54">
        <f t="shared" si="11"/>
        <v>20</v>
      </c>
      <c r="E53" s="54">
        <v>12</v>
      </c>
      <c r="F53" s="54">
        <f t="shared" si="12"/>
        <v>17.6</v>
      </c>
      <c r="G53" s="54">
        <v>0</v>
      </c>
      <c r="H53" s="54">
        <f t="shared" si="7"/>
        <v>17.6</v>
      </c>
      <c r="I53" s="54">
        <v>20</v>
      </c>
      <c r="J53" s="64">
        <f t="shared" si="13"/>
        <v>29.599999999999994</v>
      </c>
      <c r="K53" s="54">
        <f t="shared" si="8"/>
        <v>14.080000000000002</v>
      </c>
      <c r="L53" s="55">
        <f t="shared" si="14"/>
        <v>0.6172054794520548</v>
      </c>
      <c r="M53" s="54">
        <f>+L53*28.3495</f>
        <v>17.49746673972603</v>
      </c>
      <c r="N53" s="54">
        <v>64</v>
      </c>
      <c r="O53" s="54">
        <v>17.55</v>
      </c>
      <c r="P53" s="54">
        <f t="shared" si="15"/>
        <v>63.80842571751942</v>
      </c>
      <c r="Q53" s="56">
        <f t="shared" si="16"/>
        <v>0.9970066518362409</v>
      </c>
    </row>
    <row r="54" spans="1:17" ht="12" customHeight="1">
      <c r="A54" s="53">
        <v>2017</v>
      </c>
      <c r="B54" s="54">
        <f>'[1]Pcc'!G57</f>
        <v>20.2</v>
      </c>
      <c r="C54" s="54">
        <v>0</v>
      </c>
      <c r="D54" s="54">
        <f t="shared" si="11"/>
        <v>20.2</v>
      </c>
      <c r="E54" s="54">
        <v>12</v>
      </c>
      <c r="F54" s="54">
        <f t="shared" si="12"/>
        <v>17.776</v>
      </c>
      <c r="G54" s="54">
        <v>0</v>
      </c>
      <c r="H54" s="54">
        <f t="shared" si="7"/>
        <v>17.776</v>
      </c>
      <c r="I54" s="54">
        <v>20</v>
      </c>
      <c r="J54" s="64">
        <f t="shared" si="13"/>
        <v>29.599999999999994</v>
      </c>
      <c r="K54" s="54">
        <f t="shared" si="8"/>
        <v>14.2208</v>
      </c>
      <c r="L54" s="55">
        <f t="shared" si="14"/>
        <v>0.6233775342465754</v>
      </c>
      <c r="M54" s="54">
        <f>+L54*28.3495</f>
        <v>17.672441407123287</v>
      </c>
      <c r="N54" s="54">
        <v>64</v>
      </c>
      <c r="O54" s="54">
        <v>17.55</v>
      </c>
      <c r="P54" s="54">
        <f t="shared" si="15"/>
        <v>64.4465099746946</v>
      </c>
      <c r="Q54" s="56">
        <f t="shared" si="16"/>
        <v>1.0069767183546032</v>
      </c>
    </row>
    <row r="55" spans="1:17" ht="12" customHeight="1">
      <c r="A55" s="74">
        <v>2018</v>
      </c>
      <c r="B55" s="75">
        <f>'[1]Pcc'!G58</f>
        <v>20.4</v>
      </c>
      <c r="C55" s="75">
        <v>0</v>
      </c>
      <c r="D55" s="75">
        <f>+B55-B55*(C55/100)</f>
        <v>20.4</v>
      </c>
      <c r="E55" s="75">
        <v>12</v>
      </c>
      <c r="F55" s="75">
        <f>+(D55-D55*(E55)/100)</f>
        <v>17.951999999999998</v>
      </c>
      <c r="G55" s="75">
        <v>0</v>
      </c>
      <c r="H55" s="75">
        <f>F55-(F55*G55/100)</f>
        <v>17.951999999999998</v>
      </c>
      <c r="I55" s="75">
        <v>20</v>
      </c>
      <c r="J55" s="80">
        <f>100-(K55/B55*100)</f>
        <v>29.60000000000001</v>
      </c>
      <c r="K55" s="75">
        <f>+H55-H55*I55/100</f>
        <v>14.3616</v>
      </c>
      <c r="L55" s="76">
        <f>+(K55/365)*16</f>
        <v>0.6295495890410958</v>
      </c>
      <c r="M55" s="75">
        <f>+L55*28.3495</f>
        <v>17.847416074520545</v>
      </c>
      <c r="N55" s="75">
        <v>64</v>
      </c>
      <c r="O55" s="75">
        <v>17.55</v>
      </c>
      <c r="P55" s="75">
        <f>+Q55*N55</f>
        <v>65.08459423186979</v>
      </c>
      <c r="Q55" s="77">
        <f>+M55/O55</f>
        <v>1.0169467848729654</v>
      </c>
    </row>
    <row r="56" spans="1:17" ht="12" customHeight="1" thickBot="1">
      <c r="A56" s="57">
        <v>2019</v>
      </c>
      <c r="B56" s="58">
        <f>'[1]Pcc'!G59</f>
        <v>21.4</v>
      </c>
      <c r="C56" s="58">
        <v>0</v>
      </c>
      <c r="D56" s="58">
        <f>+B56-B56*(C56/100)</f>
        <v>21.4</v>
      </c>
      <c r="E56" s="58">
        <v>12</v>
      </c>
      <c r="F56" s="58">
        <f>+(D56-D56*(E56)/100)</f>
        <v>18.832</v>
      </c>
      <c r="G56" s="58">
        <v>0</v>
      </c>
      <c r="H56" s="58">
        <f>F56-(F56*G56/100)</f>
        <v>18.832</v>
      </c>
      <c r="I56" s="58">
        <v>20</v>
      </c>
      <c r="J56" s="67">
        <f>100-(K56/B56*100)</f>
        <v>29.599999999999994</v>
      </c>
      <c r="K56" s="58">
        <f>+H56-H56*I56/100</f>
        <v>15.0656</v>
      </c>
      <c r="L56" s="59">
        <f>+(K56/365)*16</f>
        <v>0.6604098630136986</v>
      </c>
      <c r="M56" s="58">
        <f>+L56*28.3495</f>
        <v>18.72228941150685</v>
      </c>
      <c r="N56" s="58">
        <v>64</v>
      </c>
      <c r="O56" s="58">
        <v>17.55</v>
      </c>
      <c r="P56" s="58">
        <f>+Q56*N56</f>
        <v>68.27501551774577</v>
      </c>
      <c r="Q56" s="60">
        <f>+M56/O56</f>
        <v>1.0667971174647777</v>
      </c>
    </row>
    <row r="57" spans="1:17" s="8" customFormat="1" ht="12" customHeight="1" thickTop="1">
      <c r="A57" s="86" t="s">
        <v>62</v>
      </c>
      <c r="B57" s="153"/>
      <c r="C57" s="153"/>
      <c r="D57" s="153"/>
      <c r="E57" s="153"/>
      <c r="F57" s="153"/>
      <c r="G57" s="153"/>
      <c r="H57" s="153"/>
      <c r="I57" s="153"/>
      <c r="J57" s="153"/>
      <c r="K57" s="153"/>
      <c r="L57" s="153"/>
      <c r="M57" s="153"/>
      <c r="N57" s="153"/>
      <c r="O57" s="153"/>
      <c r="P57" s="153"/>
      <c r="Q57" s="154"/>
    </row>
    <row r="58" spans="1:17" s="8" customFormat="1" ht="12" customHeight="1">
      <c r="A58" s="86"/>
      <c r="B58" s="153"/>
      <c r="C58" s="153"/>
      <c r="D58" s="153"/>
      <c r="E58" s="153"/>
      <c r="F58" s="153"/>
      <c r="G58" s="153"/>
      <c r="H58" s="153"/>
      <c r="I58" s="153"/>
      <c r="J58" s="153"/>
      <c r="K58" s="153"/>
      <c r="L58" s="153"/>
      <c r="M58" s="153"/>
      <c r="N58" s="153"/>
      <c r="O58" s="153"/>
      <c r="P58" s="153"/>
      <c r="Q58" s="154"/>
    </row>
    <row r="59" spans="1:17" s="8" customFormat="1" ht="12" customHeight="1">
      <c r="A59" s="121"/>
      <c r="B59" s="141"/>
      <c r="C59" s="141"/>
      <c r="D59" s="141"/>
      <c r="E59" s="141"/>
      <c r="F59" s="141"/>
      <c r="G59" s="141"/>
      <c r="H59" s="141"/>
      <c r="I59" s="141"/>
      <c r="J59" s="141"/>
      <c r="K59" s="141"/>
      <c r="L59" s="141"/>
      <c r="M59" s="141"/>
      <c r="N59" s="141"/>
      <c r="O59" s="141"/>
      <c r="P59" s="141"/>
      <c r="Q59" s="142"/>
    </row>
    <row r="60" spans="1:17" s="8" customFormat="1" ht="12" customHeight="1">
      <c r="A60" s="131"/>
      <c r="B60" s="132"/>
      <c r="C60" s="132"/>
      <c r="D60" s="132"/>
      <c r="E60" s="132"/>
      <c r="F60" s="132"/>
      <c r="G60" s="132"/>
      <c r="H60" s="132"/>
      <c r="I60" s="132"/>
      <c r="J60" s="132"/>
      <c r="K60" s="132"/>
      <c r="L60" s="132"/>
      <c r="M60" s="132"/>
      <c r="N60" s="132"/>
      <c r="O60" s="132"/>
      <c r="P60" s="132"/>
      <c r="Q60" s="133"/>
    </row>
    <row r="61" spans="1:17" s="8" customFormat="1" ht="12" customHeight="1">
      <c r="A61" s="149" t="s">
        <v>67</v>
      </c>
      <c r="B61" s="150"/>
      <c r="C61" s="150"/>
      <c r="D61" s="150"/>
      <c r="E61" s="150"/>
      <c r="F61" s="150"/>
      <c r="G61" s="150"/>
      <c r="H61" s="150"/>
      <c r="I61" s="150"/>
      <c r="J61" s="150"/>
      <c r="K61" s="150"/>
      <c r="L61" s="150"/>
      <c r="M61" s="150"/>
      <c r="N61" s="150"/>
      <c r="O61" s="150"/>
      <c r="P61" s="150"/>
      <c r="Q61" s="151"/>
    </row>
    <row r="62" spans="1:17" s="8" customFormat="1" ht="12" customHeight="1">
      <c r="A62" s="152"/>
      <c r="B62" s="87"/>
      <c r="C62" s="87"/>
      <c r="D62" s="87"/>
      <c r="E62" s="87"/>
      <c r="F62" s="87"/>
      <c r="G62" s="87"/>
      <c r="H62" s="87"/>
      <c r="I62" s="87"/>
      <c r="J62" s="87"/>
      <c r="K62" s="87"/>
      <c r="L62" s="87"/>
      <c r="M62" s="87"/>
      <c r="N62" s="87"/>
      <c r="O62" s="87"/>
      <c r="P62" s="87"/>
      <c r="Q62" s="88"/>
    </row>
  </sheetData>
  <sheetProtection/>
  <mergeCells count="20">
    <mergeCell ref="N2:N5"/>
    <mergeCell ref="A61:Q62"/>
    <mergeCell ref="A57:Q59"/>
    <mergeCell ref="A60:Q60"/>
    <mergeCell ref="J2:J5"/>
    <mergeCell ref="E2:E5"/>
    <mergeCell ref="I3:I5"/>
    <mergeCell ref="K2:M5"/>
    <mergeCell ref="A2:A5"/>
    <mergeCell ref="H3:H5"/>
    <mergeCell ref="F2:F5"/>
    <mergeCell ref="A1:Q1"/>
    <mergeCell ref="D2:D5"/>
    <mergeCell ref="G3:G5"/>
    <mergeCell ref="Q2:Q5"/>
    <mergeCell ref="P2:P5"/>
    <mergeCell ref="G2:I2"/>
    <mergeCell ref="O2:O5"/>
    <mergeCell ref="B2:B5"/>
    <mergeCell ref="C2:C5"/>
  </mergeCells>
  <printOptions horizontalCentered="1"/>
  <pageMargins left="0.5" right="0.5" top="0.61" bottom="0.56" header="0.5" footer="0.5"/>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1">
      <pane ySplit="6" topLeftCell="A7" activePane="bottomLeft" state="frozen"/>
      <selection pane="topLeft" activeCell="A1" sqref="A1"/>
      <selection pane="bottomLeft" activeCell="A1" sqref="A1:Q1"/>
    </sheetView>
  </sheetViews>
  <sheetFormatPr defaultColWidth="10.7109375" defaultRowHeight="12" customHeight="1"/>
  <cols>
    <col min="1" max="16384" width="10.7109375" style="1" customWidth="1"/>
  </cols>
  <sheetData>
    <row r="1" spans="1:17" ht="12" customHeight="1" thickBot="1">
      <c r="A1" s="113" t="s">
        <v>51</v>
      </c>
      <c r="B1" s="113"/>
      <c r="C1" s="113"/>
      <c r="D1" s="113"/>
      <c r="E1" s="113"/>
      <c r="F1" s="113"/>
      <c r="G1" s="113"/>
      <c r="H1" s="113"/>
      <c r="I1" s="113"/>
      <c r="J1" s="113"/>
      <c r="K1" s="113"/>
      <c r="L1" s="113"/>
      <c r="M1" s="113"/>
      <c r="N1" s="113"/>
      <c r="O1" s="113"/>
      <c r="P1" s="113"/>
      <c r="Q1" s="113"/>
    </row>
    <row r="2" spans="1:17" ht="12" customHeight="1" thickTop="1">
      <c r="A2" s="98" t="s">
        <v>0</v>
      </c>
      <c r="B2" s="93" t="s">
        <v>3</v>
      </c>
      <c r="C2" s="92" t="s">
        <v>4</v>
      </c>
      <c r="D2" s="93" t="s">
        <v>1</v>
      </c>
      <c r="E2" s="93" t="s">
        <v>5</v>
      </c>
      <c r="F2" s="93" t="s">
        <v>6</v>
      </c>
      <c r="G2" s="102" t="s">
        <v>7</v>
      </c>
      <c r="H2" s="103"/>
      <c r="I2" s="103"/>
      <c r="J2" s="93" t="s">
        <v>8</v>
      </c>
      <c r="K2" s="92" t="s">
        <v>24</v>
      </c>
      <c r="L2" s="100"/>
      <c r="M2" s="100"/>
      <c r="N2" s="93" t="s">
        <v>25</v>
      </c>
      <c r="O2" s="93" t="s">
        <v>26</v>
      </c>
      <c r="P2" s="92" t="s">
        <v>27</v>
      </c>
      <c r="Q2" s="92" t="s">
        <v>31</v>
      </c>
    </row>
    <row r="3" spans="1:17" ht="12" customHeight="1">
      <c r="A3" s="98"/>
      <c r="B3" s="93"/>
      <c r="C3" s="93"/>
      <c r="D3" s="93"/>
      <c r="E3" s="93"/>
      <c r="F3" s="93"/>
      <c r="G3" s="114" t="s">
        <v>2</v>
      </c>
      <c r="H3" s="104" t="s">
        <v>58</v>
      </c>
      <c r="I3" s="114" t="s">
        <v>9</v>
      </c>
      <c r="J3" s="93"/>
      <c r="K3" s="93"/>
      <c r="L3" s="100"/>
      <c r="M3" s="100"/>
      <c r="N3" s="93"/>
      <c r="O3" s="93"/>
      <c r="P3" s="93"/>
      <c r="Q3" s="93"/>
    </row>
    <row r="4" spans="1:17" ht="12" customHeight="1">
      <c r="A4" s="98"/>
      <c r="B4" s="93"/>
      <c r="C4" s="93"/>
      <c r="D4" s="93"/>
      <c r="E4" s="93"/>
      <c r="F4" s="93"/>
      <c r="G4" s="93"/>
      <c r="H4" s="105"/>
      <c r="I4" s="93"/>
      <c r="J4" s="93"/>
      <c r="K4" s="93"/>
      <c r="L4" s="100"/>
      <c r="M4" s="100"/>
      <c r="N4" s="93"/>
      <c r="O4" s="93"/>
      <c r="P4" s="93"/>
      <c r="Q4" s="93"/>
    </row>
    <row r="5" spans="1:17" ht="18.75" customHeight="1">
      <c r="A5" s="99"/>
      <c r="B5" s="94"/>
      <c r="C5" s="94"/>
      <c r="D5" s="94"/>
      <c r="E5" s="94"/>
      <c r="F5" s="94"/>
      <c r="G5" s="94"/>
      <c r="H5" s="106"/>
      <c r="I5" s="94"/>
      <c r="J5" s="94"/>
      <c r="K5" s="94"/>
      <c r="L5" s="101"/>
      <c r="M5" s="101"/>
      <c r="N5" s="94"/>
      <c r="O5" s="94"/>
      <c r="P5" s="94"/>
      <c r="Q5" s="94"/>
    </row>
    <row r="6" spans="1:22" ht="12" customHeight="1">
      <c r="A6" s="28"/>
      <c r="B6" s="46" t="s">
        <v>34</v>
      </c>
      <c r="C6" s="46" t="s">
        <v>35</v>
      </c>
      <c r="D6" s="46" t="s">
        <v>34</v>
      </c>
      <c r="E6" s="46" t="s">
        <v>35</v>
      </c>
      <c r="F6" s="46" t="s">
        <v>34</v>
      </c>
      <c r="G6" s="46" t="s">
        <v>35</v>
      </c>
      <c r="H6" s="51" t="s">
        <v>34</v>
      </c>
      <c r="I6" s="46" t="s">
        <v>35</v>
      </c>
      <c r="J6" s="46" t="s">
        <v>35</v>
      </c>
      <c r="K6" s="46" t="s">
        <v>34</v>
      </c>
      <c r="L6" s="46" t="s">
        <v>36</v>
      </c>
      <c r="M6" s="46" t="s">
        <v>37</v>
      </c>
      <c r="N6" s="46" t="s">
        <v>38</v>
      </c>
      <c r="O6" s="46" t="s">
        <v>39</v>
      </c>
      <c r="P6" s="46" t="s">
        <v>38</v>
      </c>
      <c r="Q6" s="46" t="s">
        <v>40</v>
      </c>
      <c r="R6" s="27"/>
      <c r="S6" s="27"/>
      <c r="T6" s="27"/>
      <c r="U6" s="27"/>
      <c r="V6" s="27"/>
    </row>
    <row r="7" spans="1:22" ht="12" customHeight="1">
      <c r="A7" s="10">
        <v>1970</v>
      </c>
      <c r="B7" s="11">
        <f>'[1]Pcc'!H10</f>
        <v>2.2</v>
      </c>
      <c r="C7" s="11">
        <v>0</v>
      </c>
      <c r="D7" s="11">
        <f aca="true" t="shared" si="0" ref="D7:D48">+B7-B7*(C7/100)</f>
        <v>2.2</v>
      </c>
      <c r="E7" s="11">
        <v>12</v>
      </c>
      <c r="F7" s="11">
        <f aca="true" t="shared" si="1" ref="F7:F48">+(D7-D7*(E7)/100)</f>
        <v>1.9360000000000002</v>
      </c>
      <c r="G7" s="11">
        <v>0</v>
      </c>
      <c r="H7" s="11">
        <f>F7-(F7*G7/100)</f>
        <v>1.9360000000000002</v>
      </c>
      <c r="I7" s="11">
        <v>20</v>
      </c>
      <c r="J7" s="18">
        <f aca="true" t="shared" si="2" ref="J7:J48">100-(K7/B7*100)</f>
        <v>29.599999999999994</v>
      </c>
      <c r="K7" s="11">
        <f>+H7-H7*I7/100</f>
        <v>1.5488000000000002</v>
      </c>
      <c r="L7" s="12">
        <f aca="true" t="shared" si="3" ref="L7:L48">+(K7/365)*16</f>
        <v>0.06789260273972604</v>
      </c>
      <c r="M7" s="11">
        <f aca="true" t="shared" si="4" ref="M7:M39">+L7*28.3495</f>
        <v>1.9247213413698634</v>
      </c>
      <c r="N7" s="11">
        <v>74</v>
      </c>
      <c r="O7" s="11">
        <v>20</v>
      </c>
      <c r="P7" s="11">
        <f aca="true" t="shared" si="5" ref="P7:P48">+Q7*N7</f>
        <v>7.121468963068494</v>
      </c>
      <c r="Q7" s="13">
        <f aca="true" t="shared" si="6" ref="Q7:Q48">+M7/O7</f>
        <v>0.09623606706849316</v>
      </c>
      <c r="R7" s="7"/>
      <c r="S7" s="7"/>
      <c r="T7" s="7"/>
      <c r="U7" s="7"/>
      <c r="V7" s="7"/>
    </row>
    <row r="8" spans="1:22" ht="12" customHeight="1">
      <c r="A8" s="14">
        <v>1971</v>
      </c>
      <c r="B8" s="15">
        <f>'[1]Pcc'!H11</f>
        <v>1.8</v>
      </c>
      <c r="C8" s="15">
        <v>0</v>
      </c>
      <c r="D8" s="15">
        <f t="shared" si="0"/>
        <v>1.8</v>
      </c>
      <c r="E8" s="15">
        <v>12</v>
      </c>
      <c r="F8" s="15">
        <f t="shared" si="1"/>
        <v>1.584</v>
      </c>
      <c r="G8" s="15">
        <v>0</v>
      </c>
      <c r="H8" s="15">
        <f aca="true" t="shared" si="7" ref="H8:H54">F8-(F8*G8/100)</f>
        <v>1.584</v>
      </c>
      <c r="I8" s="15">
        <v>20</v>
      </c>
      <c r="J8" s="19">
        <f t="shared" si="2"/>
        <v>29.599999999999994</v>
      </c>
      <c r="K8" s="15">
        <f aca="true" t="shared" si="8" ref="K8:K54">+H8-H8*I8/100</f>
        <v>1.2672</v>
      </c>
      <c r="L8" s="16">
        <f t="shared" si="3"/>
        <v>0.055548493150684934</v>
      </c>
      <c r="M8" s="15">
        <f t="shared" si="4"/>
        <v>1.5747720065753426</v>
      </c>
      <c r="N8" s="15">
        <v>74</v>
      </c>
      <c r="O8" s="15">
        <v>20</v>
      </c>
      <c r="P8" s="15">
        <f t="shared" si="5"/>
        <v>5.8266564243287675</v>
      </c>
      <c r="Q8" s="17">
        <f t="shared" si="6"/>
        <v>0.07873860032876713</v>
      </c>
      <c r="R8" s="7"/>
      <c r="S8" s="7"/>
      <c r="T8" s="7"/>
      <c r="U8" s="7"/>
      <c r="V8" s="7"/>
    </row>
    <row r="9" spans="1:22" ht="12" customHeight="1">
      <c r="A9" s="14">
        <v>1972</v>
      </c>
      <c r="B9" s="15">
        <f>'[1]Pcc'!H12</f>
        <v>1.6</v>
      </c>
      <c r="C9" s="15">
        <v>0</v>
      </c>
      <c r="D9" s="15">
        <f t="shared" si="0"/>
        <v>1.6</v>
      </c>
      <c r="E9" s="15">
        <v>12</v>
      </c>
      <c r="F9" s="15">
        <f t="shared" si="1"/>
        <v>1.4080000000000001</v>
      </c>
      <c r="G9" s="15">
        <v>0</v>
      </c>
      <c r="H9" s="15">
        <f t="shared" si="7"/>
        <v>1.4080000000000001</v>
      </c>
      <c r="I9" s="15">
        <v>20</v>
      </c>
      <c r="J9" s="19">
        <f t="shared" si="2"/>
        <v>29.60000000000001</v>
      </c>
      <c r="K9" s="15">
        <f t="shared" si="8"/>
        <v>1.1264</v>
      </c>
      <c r="L9" s="16">
        <f t="shared" si="3"/>
        <v>0.049376438356164384</v>
      </c>
      <c r="M9" s="15">
        <f t="shared" si="4"/>
        <v>1.3997973391780822</v>
      </c>
      <c r="N9" s="15">
        <v>74</v>
      </c>
      <c r="O9" s="15">
        <v>20</v>
      </c>
      <c r="P9" s="15">
        <f t="shared" si="5"/>
        <v>5.179250154958904</v>
      </c>
      <c r="Q9" s="17">
        <f t="shared" si="6"/>
        <v>0.0699898669589041</v>
      </c>
      <c r="R9" s="7"/>
      <c r="S9" s="7"/>
      <c r="T9" s="7"/>
      <c r="U9" s="7"/>
      <c r="V9" s="7"/>
    </row>
    <row r="10" spans="1:22" ht="12" customHeight="1">
      <c r="A10" s="14">
        <v>1973</v>
      </c>
      <c r="B10" s="15">
        <f>'[1]Pcc'!H13</f>
        <v>1.9</v>
      </c>
      <c r="C10" s="15">
        <v>0</v>
      </c>
      <c r="D10" s="15">
        <f t="shared" si="0"/>
        <v>1.9</v>
      </c>
      <c r="E10" s="15">
        <v>12</v>
      </c>
      <c r="F10" s="15">
        <f t="shared" si="1"/>
        <v>1.672</v>
      </c>
      <c r="G10" s="15">
        <v>0</v>
      </c>
      <c r="H10" s="15">
        <f t="shared" si="7"/>
        <v>1.672</v>
      </c>
      <c r="I10" s="15">
        <v>20</v>
      </c>
      <c r="J10" s="19">
        <f t="shared" si="2"/>
        <v>29.60000000000001</v>
      </c>
      <c r="K10" s="15">
        <f t="shared" si="8"/>
        <v>1.3376</v>
      </c>
      <c r="L10" s="16">
        <f t="shared" si="3"/>
        <v>0.0586345205479452</v>
      </c>
      <c r="M10" s="15">
        <f t="shared" si="4"/>
        <v>1.6622593402739723</v>
      </c>
      <c r="N10" s="15">
        <v>74</v>
      </c>
      <c r="O10" s="15">
        <v>20</v>
      </c>
      <c r="P10" s="15">
        <f t="shared" si="5"/>
        <v>6.150359559013697</v>
      </c>
      <c r="Q10" s="17">
        <f t="shared" si="6"/>
        <v>0.08311296701369861</v>
      </c>
      <c r="R10" s="7"/>
      <c r="S10" s="7"/>
      <c r="T10" s="7"/>
      <c r="U10" s="7"/>
      <c r="V10" s="7"/>
    </row>
    <row r="11" spans="1:22" ht="12" customHeight="1">
      <c r="A11" s="14">
        <v>1974</v>
      </c>
      <c r="B11" s="15">
        <f>'[1]Pcc'!H14</f>
        <v>2.3</v>
      </c>
      <c r="C11" s="15">
        <v>0</v>
      </c>
      <c r="D11" s="15">
        <f t="shared" si="0"/>
        <v>2.3</v>
      </c>
      <c r="E11" s="15">
        <v>12</v>
      </c>
      <c r="F11" s="15">
        <f t="shared" si="1"/>
        <v>2.024</v>
      </c>
      <c r="G11" s="15">
        <v>0</v>
      </c>
      <c r="H11" s="15">
        <f t="shared" si="7"/>
        <v>2.024</v>
      </c>
      <c r="I11" s="15">
        <v>20</v>
      </c>
      <c r="J11" s="19">
        <f t="shared" si="2"/>
        <v>29.599999999999994</v>
      </c>
      <c r="K11" s="15">
        <f t="shared" si="8"/>
        <v>1.6192</v>
      </c>
      <c r="L11" s="16">
        <f t="shared" si="3"/>
        <v>0.0709786301369863</v>
      </c>
      <c r="M11" s="15">
        <f t="shared" si="4"/>
        <v>2.012208675068493</v>
      </c>
      <c r="N11" s="15">
        <v>74</v>
      </c>
      <c r="O11" s="15">
        <v>20</v>
      </c>
      <c r="P11" s="15">
        <f t="shared" si="5"/>
        <v>7.4451720977534235</v>
      </c>
      <c r="Q11" s="17">
        <f t="shared" si="6"/>
        <v>0.10061043375342464</v>
      </c>
      <c r="R11" s="7"/>
      <c r="S11" s="7"/>
      <c r="T11" s="7"/>
      <c r="U11" s="7"/>
      <c r="V11" s="7"/>
    </row>
    <row r="12" spans="1:22" ht="12" customHeight="1">
      <c r="A12" s="14">
        <v>1975</v>
      </c>
      <c r="B12" s="15">
        <f>'[1]Pcc'!H15</f>
        <v>2.7</v>
      </c>
      <c r="C12" s="15">
        <v>0</v>
      </c>
      <c r="D12" s="15">
        <f t="shared" si="0"/>
        <v>2.7</v>
      </c>
      <c r="E12" s="15">
        <v>12</v>
      </c>
      <c r="F12" s="15">
        <f t="shared" si="1"/>
        <v>2.3760000000000003</v>
      </c>
      <c r="G12" s="15">
        <v>0</v>
      </c>
      <c r="H12" s="15">
        <f t="shared" si="7"/>
        <v>2.3760000000000003</v>
      </c>
      <c r="I12" s="15">
        <v>20</v>
      </c>
      <c r="J12" s="19">
        <f t="shared" si="2"/>
        <v>29.599999999999994</v>
      </c>
      <c r="K12" s="15">
        <f t="shared" si="8"/>
        <v>1.9008000000000003</v>
      </c>
      <c r="L12" s="16">
        <f t="shared" si="3"/>
        <v>0.08332273972602741</v>
      </c>
      <c r="M12" s="15">
        <f t="shared" si="4"/>
        <v>2.362158009863014</v>
      </c>
      <c r="N12" s="15">
        <v>74</v>
      </c>
      <c r="O12" s="15">
        <v>20</v>
      </c>
      <c r="P12" s="15">
        <f t="shared" si="5"/>
        <v>8.739984636493151</v>
      </c>
      <c r="Q12" s="17">
        <f t="shared" si="6"/>
        <v>0.1181079004931507</v>
      </c>
      <c r="R12" s="7"/>
      <c r="S12" s="7"/>
      <c r="T12" s="7"/>
      <c r="U12" s="7"/>
      <c r="V12" s="7"/>
    </row>
    <row r="13" spans="1:22" ht="12" customHeight="1">
      <c r="A13" s="10">
        <v>1976</v>
      </c>
      <c r="B13" s="11">
        <f>'[1]Pcc'!H16</f>
        <v>3</v>
      </c>
      <c r="C13" s="11">
        <v>0</v>
      </c>
      <c r="D13" s="11">
        <f t="shared" si="0"/>
        <v>3</v>
      </c>
      <c r="E13" s="11">
        <v>12</v>
      </c>
      <c r="F13" s="11">
        <f t="shared" si="1"/>
        <v>2.64</v>
      </c>
      <c r="G13" s="11">
        <v>0</v>
      </c>
      <c r="H13" s="11">
        <f t="shared" si="7"/>
        <v>2.64</v>
      </c>
      <c r="I13" s="11">
        <v>20</v>
      </c>
      <c r="J13" s="18">
        <f t="shared" si="2"/>
        <v>29.599999999999994</v>
      </c>
      <c r="K13" s="11">
        <f t="shared" si="8"/>
        <v>2.112</v>
      </c>
      <c r="L13" s="12">
        <f t="shared" si="3"/>
        <v>0.09258082191780823</v>
      </c>
      <c r="M13" s="11">
        <f t="shared" si="4"/>
        <v>2.624620010958904</v>
      </c>
      <c r="N13" s="11">
        <v>74</v>
      </c>
      <c r="O13" s="11">
        <v>20</v>
      </c>
      <c r="P13" s="11">
        <f t="shared" si="5"/>
        <v>9.711094040547945</v>
      </c>
      <c r="Q13" s="13">
        <f t="shared" si="6"/>
        <v>0.1312310005479452</v>
      </c>
      <c r="R13" s="7"/>
      <c r="S13" s="7"/>
      <c r="T13" s="7"/>
      <c r="U13" s="7"/>
      <c r="V13" s="7"/>
    </row>
    <row r="14" spans="1:22" ht="12" customHeight="1">
      <c r="A14" s="10">
        <v>1977</v>
      </c>
      <c r="B14" s="11">
        <f>'[1]Pcc'!H17</f>
        <v>3.3</v>
      </c>
      <c r="C14" s="11">
        <v>0</v>
      </c>
      <c r="D14" s="11">
        <f t="shared" si="0"/>
        <v>3.3</v>
      </c>
      <c r="E14" s="11">
        <v>12</v>
      </c>
      <c r="F14" s="11">
        <f t="shared" si="1"/>
        <v>2.904</v>
      </c>
      <c r="G14" s="11">
        <v>0</v>
      </c>
      <c r="H14" s="11">
        <f t="shared" si="7"/>
        <v>2.904</v>
      </c>
      <c r="I14" s="11">
        <v>20</v>
      </c>
      <c r="J14" s="18">
        <f t="shared" si="2"/>
        <v>29.599999999999994</v>
      </c>
      <c r="K14" s="11">
        <f t="shared" si="8"/>
        <v>2.3232</v>
      </c>
      <c r="L14" s="12">
        <f t="shared" si="3"/>
        <v>0.10183890410958904</v>
      </c>
      <c r="M14" s="11">
        <f t="shared" si="4"/>
        <v>2.8870820120547944</v>
      </c>
      <c r="N14" s="11">
        <v>74</v>
      </c>
      <c r="O14" s="11">
        <v>20</v>
      </c>
      <c r="P14" s="11">
        <f t="shared" si="5"/>
        <v>10.68220344460274</v>
      </c>
      <c r="Q14" s="13">
        <f t="shared" si="6"/>
        <v>0.14435410060273973</v>
      </c>
      <c r="R14" s="7"/>
      <c r="S14" s="7"/>
      <c r="T14" s="7"/>
      <c r="U14" s="7"/>
      <c r="V14" s="7"/>
    </row>
    <row r="15" spans="1:22" ht="12" customHeight="1">
      <c r="A15" s="10">
        <v>1978</v>
      </c>
      <c r="B15" s="11">
        <f>'[1]Pcc'!H18</f>
        <v>3.1</v>
      </c>
      <c r="C15" s="11">
        <v>0</v>
      </c>
      <c r="D15" s="11">
        <f t="shared" si="0"/>
        <v>3.1</v>
      </c>
      <c r="E15" s="11">
        <v>12</v>
      </c>
      <c r="F15" s="11">
        <f t="shared" si="1"/>
        <v>2.728</v>
      </c>
      <c r="G15" s="11">
        <v>0</v>
      </c>
      <c r="H15" s="11">
        <f t="shared" si="7"/>
        <v>2.728</v>
      </c>
      <c r="I15" s="11">
        <v>20</v>
      </c>
      <c r="J15" s="18">
        <f t="shared" si="2"/>
        <v>29.599999999999994</v>
      </c>
      <c r="K15" s="11">
        <f t="shared" si="8"/>
        <v>2.1824000000000003</v>
      </c>
      <c r="L15" s="12">
        <f t="shared" si="3"/>
        <v>0.09566684931506851</v>
      </c>
      <c r="M15" s="11">
        <f t="shared" si="4"/>
        <v>2.7121073446575346</v>
      </c>
      <c r="N15" s="11">
        <v>74</v>
      </c>
      <c r="O15" s="11">
        <v>20</v>
      </c>
      <c r="P15" s="11">
        <f t="shared" si="5"/>
        <v>10.034797175232878</v>
      </c>
      <c r="Q15" s="13">
        <f t="shared" si="6"/>
        <v>0.13560536723287672</v>
      </c>
      <c r="R15" s="7"/>
      <c r="S15" s="7"/>
      <c r="T15" s="7"/>
      <c r="U15" s="7"/>
      <c r="V15" s="7"/>
    </row>
    <row r="16" spans="1:22" ht="12" customHeight="1">
      <c r="A16" s="10">
        <v>1979</v>
      </c>
      <c r="B16" s="11">
        <f>'[1]Pcc'!H19</f>
        <v>3</v>
      </c>
      <c r="C16" s="11">
        <v>0</v>
      </c>
      <c r="D16" s="11">
        <f t="shared" si="0"/>
        <v>3</v>
      </c>
      <c r="E16" s="11">
        <v>12</v>
      </c>
      <c r="F16" s="11">
        <f t="shared" si="1"/>
        <v>2.64</v>
      </c>
      <c r="G16" s="11">
        <v>0</v>
      </c>
      <c r="H16" s="11">
        <f t="shared" si="7"/>
        <v>2.64</v>
      </c>
      <c r="I16" s="11">
        <v>20</v>
      </c>
      <c r="J16" s="18">
        <f t="shared" si="2"/>
        <v>29.599999999999994</v>
      </c>
      <c r="K16" s="11">
        <f t="shared" si="8"/>
        <v>2.112</v>
      </c>
      <c r="L16" s="12">
        <f t="shared" si="3"/>
        <v>0.09258082191780823</v>
      </c>
      <c r="M16" s="11">
        <f t="shared" si="4"/>
        <v>2.624620010958904</v>
      </c>
      <c r="N16" s="11">
        <v>74</v>
      </c>
      <c r="O16" s="11">
        <v>20</v>
      </c>
      <c r="P16" s="11">
        <f t="shared" si="5"/>
        <v>9.711094040547945</v>
      </c>
      <c r="Q16" s="13">
        <f t="shared" si="6"/>
        <v>0.1312310005479452</v>
      </c>
      <c r="R16" s="7"/>
      <c r="S16" s="7"/>
      <c r="T16" s="7"/>
      <c r="U16" s="7"/>
      <c r="V16" s="7"/>
    </row>
    <row r="17" spans="1:22" ht="12" customHeight="1">
      <c r="A17" s="10">
        <v>1980</v>
      </c>
      <c r="B17" s="11">
        <f>'[1]Pcc'!H20</f>
        <v>2.8</v>
      </c>
      <c r="C17" s="11">
        <v>0</v>
      </c>
      <c r="D17" s="11">
        <f t="shared" si="0"/>
        <v>2.8</v>
      </c>
      <c r="E17" s="11">
        <v>12</v>
      </c>
      <c r="F17" s="11">
        <f t="shared" si="1"/>
        <v>2.464</v>
      </c>
      <c r="G17" s="11">
        <v>0</v>
      </c>
      <c r="H17" s="11">
        <f t="shared" si="7"/>
        <v>2.464</v>
      </c>
      <c r="I17" s="11">
        <v>20</v>
      </c>
      <c r="J17" s="18">
        <f t="shared" si="2"/>
        <v>29.599999999999994</v>
      </c>
      <c r="K17" s="11">
        <f t="shared" si="8"/>
        <v>1.9712</v>
      </c>
      <c r="L17" s="12">
        <f t="shared" si="3"/>
        <v>0.08640876712328767</v>
      </c>
      <c r="M17" s="11">
        <f t="shared" si="4"/>
        <v>2.449645343561644</v>
      </c>
      <c r="N17" s="11">
        <v>74</v>
      </c>
      <c r="O17" s="11">
        <v>20</v>
      </c>
      <c r="P17" s="11">
        <f t="shared" si="5"/>
        <v>9.063687771178083</v>
      </c>
      <c r="Q17" s="13">
        <f t="shared" si="6"/>
        <v>0.1224822671780822</v>
      </c>
      <c r="R17" s="7"/>
      <c r="S17" s="7"/>
      <c r="T17" s="7"/>
      <c r="U17" s="7"/>
      <c r="V17" s="7"/>
    </row>
    <row r="18" spans="1:22" ht="12" customHeight="1">
      <c r="A18" s="14">
        <v>1981</v>
      </c>
      <c r="B18" s="15">
        <f>'[1]Pcc'!H21</f>
        <v>2.7</v>
      </c>
      <c r="C18" s="15">
        <v>0</v>
      </c>
      <c r="D18" s="15">
        <f t="shared" si="0"/>
        <v>2.7</v>
      </c>
      <c r="E18" s="15">
        <v>12</v>
      </c>
      <c r="F18" s="15">
        <f t="shared" si="1"/>
        <v>2.3760000000000003</v>
      </c>
      <c r="G18" s="15">
        <v>0</v>
      </c>
      <c r="H18" s="15">
        <f t="shared" si="7"/>
        <v>2.3760000000000003</v>
      </c>
      <c r="I18" s="15">
        <v>20</v>
      </c>
      <c r="J18" s="19">
        <f t="shared" si="2"/>
        <v>29.599999999999994</v>
      </c>
      <c r="K18" s="15">
        <f t="shared" si="8"/>
        <v>1.9008000000000003</v>
      </c>
      <c r="L18" s="16">
        <f t="shared" si="3"/>
        <v>0.08332273972602741</v>
      </c>
      <c r="M18" s="15">
        <f t="shared" si="4"/>
        <v>2.362158009863014</v>
      </c>
      <c r="N18" s="15">
        <v>74</v>
      </c>
      <c r="O18" s="15">
        <v>20</v>
      </c>
      <c r="P18" s="15">
        <f t="shared" si="5"/>
        <v>8.739984636493151</v>
      </c>
      <c r="Q18" s="17">
        <f t="shared" si="6"/>
        <v>0.1181079004931507</v>
      </c>
      <c r="R18" s="7"/>
      <c r="S18" s="7"/>
      <c r="T18" s="7"/>
      <c r="U18" s="7"/>
      <c r="V18" s="7"/>
    </row>
    <row r="19" spans="1:22" ht="12" customHeight="1">
      <c r="A19" s="14">
        <v>1982</v>
      </c>
      <c r="B19" s="15">
        <f>'[1]Pcc'!H22</f>
        <v>2.9</v>
      </c>
      <c r="C19" s="15">
        <v>0</v>
      </c>
      <c r="D19" s="15">
        <f t="shared" si="0"/>
        <v>2.9</v>
      </c>
      <c r="E19" s="15">
        <v>12</v>
      </c>
      <c r="F19" s="15">
        <f t="shared" si="1"/>
        <v>2.552</v>
      </c>
      <c r="G19" s="15">
        <v>0</v>
      </c>
      <c r="H19" s="15">
        <f t="shared" si="7"/>
        <v>2.552</v>
      </c>
      <c r="I19" s="15">
        <v>20</v>
      </c>
      <c r="J19" s="19">
        <f t="shared" si="2"/>
        <v>29.60000000000001</v>
      </c>
      <c r="K19" s="15">
        <f t="shared" si="8"/>
        <v>2.0416</v>
      </c>
      <c r="L19" s="16">
        <f t="shared" si="3"/>
        <v>0.08949479452054794</v>
      </c>
      <c r="M19" s="15">
        <f t="shared" si="4"/>
        <v>2.537132677260274</v>
      </c>
      <c r="N19" s="15">
        <v>74</v>
      </c>
      <c r="O19" s="15">
        <v>20</v>
      </c>
      <c r="P19" s="15">
        <f t="shared" si="5"/>
        <v>9.387390905863013</v>
      </c>
      <c r="Q19" s="17">
        <f t="shared" si="6"/>
        <v>0.12685663386301368</v>
      </c>
      <c r="R19" s="7"/>
      <c r="S19" s="7"/>
      <c r="T19" s="7"/>
      <c r="U19" s="7"/>
      <c r="V19" s="7"/>
    </row>
    <row r="20" spans="1:22" ht="12" customHeight="1">
      <c r="A20" s="14">
        <v>1983</v>
      </c>
      <c r="B20" s="15">
        <f>'[1]Pcc'!H23</f>
        <v>3</v>
      </c>
      <c r="C20" s="15">
        <v>0</v>
      </c>
      <c r="D20" s="15">
        <f t="shared" si="0"/>
        <v>3</v>
      </c>
      <c r="E20" s="15">
        <v>12</v>
      </c>
      <c r="F20" s="15">
        <f t="shared" si="1"/>
        <v>2.64</v>
      </c>
      <c r="G20" s="15">
        <v>0</v>
      </c>
      <c r="H20" s="15">
        <f t="shared" si="7"/>
        <v>2.64</v>
      </c>
      <c r="I20" s="15">
        <v>20</v>
      </c>
      <c r="J20" s="19">
        <f t="shared" si="2"/>
        <v>29.599999999999994</v>
      </c>
      <c r="K20" s="15">
        <f t="shared" si="8"/>
        <v>2.112</v>
      </c>
      <c r="L20" s="16">
        <f t="shared" si="3"/>
        <v>0.09258082191780823</v>
      </c>
      <c r="M20" s="15">
        <f t="shared" si="4"/>
        <v>2.624620010958904</v>
      </c>
      <c r="N20" s="15">
        <v>74</v>
      </c>
      <c r="O20" s="15">
        <v>20</v>
      </c>
      <c r="P20" s="15">
        <f t="shared" si="5"/>
        <v>9.711094040547945</v>
      </c>
      <c r="Q20" s="17">
        <f t="shared" si="6"/>
        <v>0.1312310005479452</v>
      </c>
      <c r="R20" s="7"/>
      <c r="S20" s="7"/>
      <c r="T20" s="7"/>
      <c r="U20" s="7"/>
      <c r="V20" s="7"/>
    </row>
    <row r="21" spans="1:22" ht="12" customHeight="1">
      <c r="A21" s="14">
        <v>1984</v>
      </c>
      <c r="B21" s="15">
        <f>'[1]Pcc'!H24</f>
        <v>3.1</v>
      </c>
      <c r="C21" s="15">
        <v>0</v>
      </c>
      <c r="D21" s="15">
        <f t="shared" si="0"/>
        <v>3.1</v>
      </c>
      <c r="E21" s="15">
        <v>12</v>
      </c>
      <c r="F21" s="15">
        <f t="shared" si="1"/>
        <v>2.728</v>
      </c>
      <c r="G21" s="15">
        <v>0</v>
      </c>
      <c r="H21" s="15">
        <f t="shared" si="7"/>
        <v>2.728</v>
      </c>
      <c r="I21" s="15">
        <v>20</v>
      </c>
      <c r="J21" s="19">
        <f t="shared" si="2"/>
        <v>29.599999999999994</v>
      </c>
      <c r="K21" s="15">
        <f t="shared" si="8"/>
        <v>2.1824000000000003</v>
      </c>
      <c r="L21" s="16">
        <f t="shared" si="3"/>
        <v>0.09566684931506851</v>
      </c>
      <c r="M21" s="15">
        <f t="shared" si="4"/>
        <v>2.7121073446575346</v>
      </c>
      <c r="N21" s="15">
        <v>74</v>
      </c>
      <c r="O21" s="15">
        <v>20</v>
      </c>
      <c r="P21" s="15">
        <f t="shared" si="5"/>
        <v>10.034797175232878</v>
      </c>
      <c r="Q21" s="17">
        <f t="shared" si="6"/>
        <v>0.13560536723287672</v>
      </c>
      <c r="R21" s="7"/>
      <c r="S21" s="7"/>
      <c r="T21" s="7"/>
      <c r="U21" s="7"/>
      <c r="V21" s="7"/>
    </row>
    <row r="22" spans="1:22" ht="12" customHeight="1">
      <c r="A22" s="14">
        <v>1985</v>
      </c>
      <c r="B22" s="15">
        <f>'[1]Pcc'!H25</f>
        <v>3.2</v>
      </c>
      <c r="C22" s="15">
        <v>0</v>
      </c>
      <c r="D22" s="15">
        <f t="shared" si="0"/>
        <v>3.2</v>
      </c>
      <c r="E22" s="15">
        <v>12</v>
      </c>
      <c r="F22" s="15">
        <f t="shared" si="1"/>
        <v>2.8160000000000003</v>
      </c>
      <c r="G22" s="15">
        <v>0</v>
      </c>
      <c r="H22" s="15">
        <f t="shared" si="7"/>
        <v>2.8160000000000003</v>
      </c>
      <c r="I22" s="15">
        <v>20</v>
      </c>
      <c r="J22" s="19">
        <f t="shared" si="2"/>
        <v>29.60000000000001</v>
      </c>
      <c r="K22" s="15">
        <f t="shared" si="8"/>
        <v>2.2528</v>
      </c>
      <c r="L22" s="16">
        <f t="shared" si="3"/>
        <v>0.09875287671232877</v>
      </c>
      <c r="M22" s="15">
        <f t="shared" si="4"/>
        <v>2.7995946783561645</v>
      </c>
      <c r="N22" s="15">
        <v>74</v>
      </c>
      <c r="O22" s="15">
        <v>20</v>
      </c>
      <c r="P22" s="15">
        <f t="shared" si="5"/>
        <v>10.358500309917808</v>
      </c>
      <c r="Q22" s="17">
        <f t="shared" si="6"/>
        <v>0.1399797339178082</v>
      </c>
      <c r="R22" s="7"/>
      <c r="S22" s="7"/>
      <c r="T22" s="7"/>
      <c r="U22" s="7"/>
      <c r="V22" s="7"/>
    </row>
    <row r="23" spans="1:22" ht="12" customHeight="1">
      <c r="A23" s="10">
        <v>1986</v>
      </c>
      <c r="B23" s="11">
        <f>'[1]Pcc'!H26</f>
        <v>3.3</v>
      </c>
      <c r="C23" s="11">
        <v>0</v>
      </c>
      <c r="D23" s="11">
        <f t="shared" si="0"/>
        <v>3.3</v>
      </c>
      <c r="E23" s="11">
        <v>12</v>
      </c>
      <c r="F23" s="11">
        <f t="shared" si="1"/>
        <v>2.904</v>
      </c>
      <c r="G23" s="11">
        <v>0</v>
      </c>
      <c r="H23" s="11">
        <f t="shared" si="7"/>
        <v>2.904</v>
      </c>
      <c r="I23" s="11">
        <v>20</v>
      </c>
      <c r="J23" s="18">
        <f t="shared" si="2"/>
        <v>29.599999999999994</v>
      </c>
      <c r="K23" s="11">
        <f t="shared" si="8"/>
        <v>2.3232</v>
      </c>
      <c r="L23" s="12">
        <f t="shared" si="3"/>
        <v>0.10183890410958904</v>
      </c>
      <c r="M23" s="11">
        <f t="shared" si="4"/>
        <v>2.8870820120547944</v>
      </c>
      <c r="N23" s="11">
        <v>74</v>
      </c>
      <c r="O23" s="11">
        <v>20</v>
      </c>
      <c r="P23" s="11">
        <f t="shared" si="5"/>
        <v>10.68220344460274</v>
      </c>
      <c r="Q23" s="13">
        <f t="shared" si="6"/>
        <v>0.14435410060273973</v>
      </c>
      <c r="R23" s="7"/>
      <c r="S23" s="7"/>
      <c r="T23" s="7"/>
      <c r="U23" s="7"/>
      <c r="V23" s="7"/>
    </row>
    <row r="24" spans="1:22" ht="12" customHeight="1">
      <c r="A24" s="10">
        <v>1987</v>
      </c>
      <c r="B24" s="11">
        <f>'[1]Pcc'!H27</f>
        <v>3.4</v>
      </c>
      <c r="C24" s="11">
        <v>0</v>
      </c>
      <c r="D24" s="11">
        <f t="shared" si="0"/>
        <v>3.4</v>
      </c>
      <c r="E24" s="11">
        <v>12</v>
      </c>
      <c r="F24" s="11">
        <f t="shared" si="1"/>
        <v>2.992</v>
      </c>
      <c r="G24" s="11">
        <v>0</v>
      </c>
      <c r="H24" s="11">
        <f t="shared" si="7"/>
        <v>2.992</v>
      </c>
      <c r="I24" s="11">
        <v>20</v>
      </c>
      <c r="J24" s="18">
        <f t="shared" si="2"/>
        <v>29.599999999999994</v>
      </c>
      <c r="K24" s="11">
        <f t="shared" si="8"/>
        <v>2.3936</v>
      </c>
      <c r="L24" s="12">
        <f t="shared" si="3"/>
        <v>0.10492493150684933</v>
      </c>
      <c r="M24" s="11">
        <f t="shared" si="4"/>
        <v>2.974569345753425</v>
      </c>
      <c r="N24" s="11">
        <v>74</v>
      </c>
      <c r="O24" s="11">
        <v>20</v>
      </c>
      <c r="P24" s="11">
        <f t="shared" si="5"/>
        <v>11.005906579287673</v>
      </c>
      <c r="Q24" s="13">
        <f t="shared" si="6"/>
        <v>0.14872846728767125</v>
      </c>
      <c r="R24" s="7"/>
      <c r="S24" s="7"/>
      <c r="T24" s="7"/>
      <c r="U24" s="7"/>
      <c r="V24" s="7"/>
    </row>
    <row r="25" spans="1:22" ht="12" customHeight="1">
      <c r="A25" s="10">
        <v>1988</v>
      </c>
      <c r="B25" s="11">
        <f>'[1]Pcc'!H28</f>
        <v>3.3</v>
      </c>
      <c r="C25" s="11">
        <v>0</v>
      </c>
      <c r="D25" s="11">
        <f t="shared" si="0"/>
        <v>3.3</v>
      </c>
      <c r="E25" s="11">
        <v>12</v>
      </c>
      <c r="F25" s="11">
        <f t="shared" si="1"/>
        <v>2.904</v>
      </c>
      <c r="G25" s="11">
        <v>0</v>
      </c>
      <c r="H25" s="11">
        <f t="shared" si="7"/>
        <v>2.904</v>
      </c>
      <c r="I25" s="11">
        <v>20</v>
      </c>
      <c r="J25" s="18">
        <f t="shared" si="2"/>
        <v>29.599999999999994</v>
      </c>
      <c r="K25" s="11">
        <f t="shared" si="8"/>
        <v>2.3232</v>
      </c>
      <c r="L25" s="12">
        <f t="shared" si="3"/>
        <v>0.10183890410958904</v>
      </c>
      <c r="M25" s="11">
        <f t="shared" si="4"/>
        <v>2.8870820120547944</v>
      </c>
      <c r="N25" s="11">
        <v>74</v>
      </c>
      <c r="O25" s="11">
        <v>20</v>
      </c>
      <c r="P25" s="11">
        <f t="shared" si="5"/>
        <v>10.68220344460274</v>
      </c>
      <c r="Q25" s="13">
        <f t="shared" si="6"/>
        <v>0.14435410060273973</v>
      </c>
      <c r="R25" s="7"/>
      <c r="S25" s="7"/>
      <c r="T25" s="7"/>
      <c r="U25" s="7"/>
      <c r="V25" s="7"/>
    </row>
    <row r="26" spans="1:22" ht="12" customHeight="1">
      <c r="A26" s="10">
        <v>1989</v>
      </c>
      <c r="B26" s="11">
        <f>'[1]Pcc'!H29</f>
        <v>3.1</v>
      </c>
      <c r="C26" s="11">
        <v>0</v>
      </c>
      <c r="D26" s="11">
        <f t="shared" si="0"/>
        <v>3.1</v>
      </c>
      <c r="E26" s="11">
        <v>12</v>
      </c>
      <c r="F26" s="11">
        <f t="shared" si="1"/>
        <v>2.728</v>
      </c>
      <c r="G26" s="11">
        <v>0</v>
      </c>
      <c r="H26" s="11">
        <f t="shared" si="7"/>
        <v>2.728</v>
      </c>
      <c r="I26" s="11">
        <v>20</v>
      </c>
      <c r="J26" s="18">
        <f t="shared" si="2"/>
        <v>29.599999999999994</v>
      </c>
      <c r="K26" s="11">
        <f t="shared" si="8"/>
        <v>2.1824000000000003</v>
      </c>
      <c r="L26" s="12">
        <f t="shared" si="3"/>
        <v>0.09566684931506851</v>
      </c>
      <c r="M26" s="11">
        <f t="shared" si="4"/>
        <v>2.7121073446575346</v>
      </c>
      <c r="N26" s="11">
        <v>74</v>
      </c>
      <c r="O26" s="11">
        <v>20</v>
      </c>
      <c r="P26" s="11">
        <f t="shared" si="5"/>
        <v>10.034797175232878</v>
      </c>
      <c r="Q26" s="13">
        <f t="shared" si="6"/>
        <v>0.13560536723287672</v>
      </c>
      <c r="R26" s="7"/>
      <c r="S26" s="7"/>
      <c r="T26" s="7"/>
      <c r="U26" s="7"/>
      <c r="V26" s="7"/>
    </row>
    <row r="27" spans="1:22" ht="12" customHeight="1">
      <c r="A27" s="10">
        <v>1990</v>
      </c>
      <c r="B27" s="11">
        <f>'[1]Pcc'!H30</f>
        <v>2.935235382913244</v>
      </c>
      <c r="C27" s="11">
        <v>0</v>
      </c>
      <c r="D27" s="11">
        <f t="shared" si="0"/>
        <v>2.935235382913244</v>
      </c>
      <c r="E27" s="11">
        <v>12</v>
      </c>
      <c r="F27" s="11">
        <f t="shared" si="1"/>
        <v>2.5830071369636545</v>
      </c>
      <c r="G27" s="11">
        <v>0</v>
      </c>
      <c r="H27" s="11">
        <f t="shared" si="7"/>
        <v>2.5830071369636545</v>
      </c>
      <c r="I27" s="11">
        <v>20</v>
      </c>
      <c r="J27" s="18">
        <f t="shared" si="2"/>
        <v>29.60000000000001</v>
      </c>
      <c r="K27" s="11">
        <f t="shared" si="8"/>
        <v>2.0664057095709234</v>
      </c>
      <c r="L27" s="12">
        <f t="shared" si="3"/>
        <v>0.09058216809078021</v>
      </c>
      <c r="M27" s="11">
        <f t="shared" si="4"/>
        <v>2.5679591742895735</v>
      </c>
      <c r="N27" s="11">
        <v>74</v>
      </c>
      <c r="O27" s="11">
        <v>20</v>
      </c>
      <c r="P27" s="11">
        <f t="shared" si="5"/>
        <v>9.501448944871422</v>
      </c>
      <c r="Q27" s="13">
        <f t="shared" si="6"/>
        <v>0.12839795871447868</v>
      </c>
      <c r="R27" s="7"/>
      <c r="S27" s="7"/>
      <c r="T27" s="7"/>
      <c r="U27" s="7"/>
      <c r="V27" s="7"/>
    </row>
    <row r="28" spans="1:22" ht="12" customHeight="1">
      <c r="A28" s="14">
        <v>1991</v>
      </c>
      <c r="B28" s="15">
        <f>'[1]Pcc'!H31</f>
        <v>2.7824478288690417</v>
      </c>
      <c r="C28" s="15">
        <v>0</v>
      </c>
      <c r="D28" s="15">
        <f t="shared" si="0"/>
        <v>2.7824478288690417</v>
      </c>
      <c r="E28" s="15">
        <v>12</v>
      </c>
      <c r="F28" s="15">
        <f t="shared" si="1"/>
        <v>2.4485540894047566</v>
      </c>
      <c r="G28" s="15">
        <v>0</v>
      </c>
      <c r="H28" s="15">
        <f t="shared" si="7"/>
        <v>2.4485540894047566</v>
      </c>
      <c r="I28" s="15">
        <v>20</v>
      </c>
      <c r="J28" s="19">
        <f t="shared" si="2"/>
        <v>29.60000000000001</v>
      </c>
      <c r="K28" s="15">
        <f t="shared" si="8"/>
        <v>1.9588432715238053</v>
      </c>
      <c r="L28" s="16">
        <f t="shared" si="3"/>
        <v>0.08586710231337229</v>
      </c>
      <c r="M28" s="15">
        <f t="shared" si="4"/>
        <v>2.4342894170329474</v>
      </c>
      <c r="N28" s="15">
        <v>74</v>
      </c>
      <c r="O28" s="15">
        <v>20</v>
      </c>
      <c r="P28" s="15">
        <f t="shared" si="5"/>
        <v>9.006870843021906</v>
      </c>
      <c r="Q28" s="17">
        <f t="shared" si="6"/>
        <v>0.12171447085164737</v>
      </c>
      <c r="R28" s="7"/>
      <c r="S28" s="7"/>
      <c r="T28" s="7"/>
      <c r="U28" s="7"/>
      <c r="V28" s="7"/>
    </row>
    <row r="29" spans="1:22" ht="12" customHeight="1">
      <c r="A29" s="14">
        <v>1992</v>
      </c>
      <c r="B29" s="15">
        <f>'[1]Pcc'!H32</f>
        <v>2.631146460469704</v>
      </c>
      <c r="C29" s="15">
        <v>0</v>
      </c>
      <c r="D29" s="15">
        <f t="shared" si="0"/>
        <v>2.631146460469704</v>
      </c>
      <c r="E29" s="15">
        <v>12</v>
      </c>
      <c r="F29" s="15">
        <f t="shared" si="1"/>
        <v>2.3154088852133397</v>
      </c>
      <c r="G29" s="15">
        <v>0</v>
      </c>
      <c r="H29" s="15">
        <f t="shared" si="7"/>
        <v>2.3154088852133397</v>
      </c>
      <c r="I29" s="15">
        <v>20</v>
      </c>
      <c r="J29" s="19">
        <f t="shared" si="2"/>
        <v>29.599999999999994</v>
      </c>
      <c r="K29" s="15">
        <f t="shared" si="8"/>
        <v>1.8523271081706718</v>
      </c>
      <c r="L29" s="16">
        <f t="shared" si="3"/>
        <v>0.08119790063213904</v>
      </c>
      <c r="M29" s="15">
        <f t="shared" si="4"/>
        <v>2.3019198839708257</v>
      </c>
      <c r="N29" s="15">
        <v>74</v>
      </c>
      <c r="O29" s="15">
        <v>20</v>
      </c>
      <c r="P29" s="15">
        <f t="shared" si="5"/>
        <v>8.517103570692056</v>
      </c>
      <c r="Q29" s="17">
        <f t="shared" si="6"/>
        <v>0.11509599419854129</v>
      </c>
      <c r="R29" s="7"/>
      <c r="S29" s="7"/>
      <c r="T29" s="7"/>
      <c r="U29" s="7"/>
      <c r="V29" s="7"/>
    </row>
    <row r="30" spans="1:22" ht="12" customHeight="1">
      <c r="A30" s="14">
        <v>1993</v>
      </c>
      <c r="B30" s="15">
        <f>'[1]Pcc'!H33</f>
        <v>3.1249707202621266</v>
      </c>
      <c r="C30" s="15">
        <v>0</v>
      </c>
      <c r="D30" s="15">
        <f t="shared" si="0"/>
        <v>3.1249707202621266</v>
      </c>
      <c r="E30" s="15">
        <v>12</v>
      </c>
      <c r="F30" s="15">
        <f t="shared" si="1"/>
        <v>2.749974233830671</v>
      </c>
      <c r="G30" s="15">
        <v>0</v>
      </c>
      <c r="H30" s="15">
        <f t="shared" si="7"/>
        <v>2.749974233830671</v>
      </c>
      <c r="I30" s="15">
        <v>20</v>
      </c>
      <c r="J30" s="19">
        <f t="shared" si="2"/>
        <v>29.60000000000001</v>
      </c>
      <c r="K30" s="15">
        <f t="shared" si="8"/>
        <v>2.1999793870645368</v>
      </c>
      <c r="L30" s="16">
        <f t="shared" si="3"/>
        <v>0.09643745258365093</v>
      </c>
      <c r="M30" s="15">
        <f t="shared" si="4"/>
        <v>2.733953562020212</v>
      </c>
      <c r="N30" s="15">
        <v>74</v>
      </c>
      <c r="O30" s="15">
        <v>20</v>
      </c>
      <c r="P30" s="15">
        <f t="shared" si="5"/>
        <v>10.115628179474783</v>
      </c>
      <c r="Q30" s="17">
        <f t="shared" si="6"/>
        <v>0.13669767810101058</v>
      </c>
      <c r="R30" s="7"/>
      <c r="S30" s="7"/>
      <c r="T30" s="7"/>
      <c r="U30" s="7"/>
      <c r="V30" s="7"/>
    </row>
    <row r="31" spans="1:22" ht="12" customHeight="1">
      <c r="A31" s="14">
        <v>1994</v>
      </c>
      <c r="B31" s="15">
        <f>'[1]Pcc'!H34</f>
        <v>3.610819301692235</v>
      </c>
      <c r="C31" s="15">
        <v>0</v>
      </c>
      <c r="D31" s="15">
        <f t="shared" si="0"/>
        <v>3.610819301692235</v>
      </c>
      <c r="E31" s="15">
        <v>12</v>
      </c>
      <c r="F31" s="15">
        <f t="shared" si="1"/>
        <v>3.1775209854891666</v>
      </c>
      <c r="G31" s="15">
        <v>0</v>
      </c>
      <c r="H31" s="15">
        <f t="shared" si="7"/>
        <v>3.1775209854891666</v>
      </c>
      <c r="I31" s="15">
        <v>20</v>
      </c>
      <c r="J31" s="19">
        <f t="shared" si="2"/>
        <v>29.60000000000001</v>
      </c>
      <c r="K31" s="15">
        <f t="shared" si="8"/>
        <v>2.5420167883913334</v>
      </c>
      <c r="L31" s="16">
        <f t="shared" si="3"/>
        <v>0.11143087291578448</v>
      </c>
      <c r="M31" s="15">
        <f t="shared" si="4"/>
        <v>3.159009531726032</v>
      </c>
      <c r="N31" s="15">
        <v>74</v>
      </c>
      <c r="O31" s="15">
        <v>20</v>
      </c>
      <c r="P31" s="15">
        <f t="shared" si="5"/>
        <v>11.688335267386318</v>
      </c>
      <c r="Q31" s="17">
        <f t="shared" si="6"/>
        <v>0.1579504765863016</v>
      </c>
      <c r="R31" s="7"/>
      <c r="S31" s="7"/>
      <c r="T31" s="7"/>
      <c r="U31" s="7"/>
      <c r="V31" s="7"/>
    </row>
    <row r="32" spans="1:22" ht="12" customHeight="1">
      <c r="A32" s="14">
        <v>1995</v>
      </c>
      <c r="B32" s="15">
        <f>'[1]Pcc'!H35</f>
        <v>4</v>
      </c>
      <c r="C32" s="15">
        <v>0</v>
      </c>
      <c r="D32" s="15">
        <f t="shared" si="0"/>
        <v>4</v>
      </c>
      <c r="E32" s="15">
        <v>12</v>
      </c>
      <c r="F32" s="15">
        <f t="shared" si="1"/>
        <v>3.52</v>
      </c>
      <c r="G32" s="15">
        <v>0</v>
      </c>
      <c r="H32" s="15">
        <f t="shared" si="7"/>
        <v>3.52</v>
      </c>
      <c r="I32" s="15">
        <v>20</v>
      </c>
      <c r="J32" s="19">
        <f t="shared" si="2"/>
        <v>29.60000000000001</v>
      </c>
      <c r="K32" s="15">
        <f t="shared" si="8"/>
        <v>2.816</v>
      </c>
      <c r="L32" s="16">
        <f t="shared" si="3"/>
        <v>0.12344109589041095</v>
      </c>
      <c r="M32" s="15">
        <f t="shared" si="4"/>
        <v>3.4994933479452053</v>
      </c>
      <c r="N32" s="15">
        <v>74</v>
      </c>
      <c r="O32" s="15">
        <v>20</v>
      </c>
      <c r="P32" s="15">
        <f t="shared" si="5"/>
        <v>12.948125387397258</v>
      </c>
      <c r="Q32" s="17">
        <f t="shared" si="6"/>
        <v>0.17497466739726025</v>
      </c>
      <c r="R32" s="7"/>
      <c r="S32" s="7"/>
      <c r="T32" s="7"/>
      <c r="U32" s="7"/>
      <c r="V32" s="7"/>
    </row>
    <row r="33" spans="1:22" ht="12" customHeight="1">
      <c r="A33" s="10">
        <v>1996</v>
      </c>
      <c r="B33" s="11">
        <f>'[1]Pcc'!H36</f>
        <v>4.5</v>
      </c>
      <c r="C33" s="11">
        <v>0</v>
      </c>
      <c r="D33" s="11">
        <f t="shared" si="0"/>
        <v>4.5</v>
      </c>
      <c r="E33" s="11">
        <v>12</v>
      </c>
      <c r="F33" s="11">
        <f t="shared" si="1"/>
        <v>3.96</v>
      </c>
      <c r="G33" s="11">
        <v>0</v>
      </c>
      <c r="H33" s="11">
        <f t="shared" si="7"/>
        <v>3.96</v>
      </c>
      <c r="I33" s="11">
        <v>20</v>
      </c>
      <c r="J33" s="18">
        <f t="shared" si="2"/>
        <v>29.599999999999994</v>
      </c>
      <c r="K33" s="11">
        <f t="shared" si="8"/>
        <v>3.168</v>
      </c>
      <c r="L33" s="12">
        <f t="shared" si="3"/>
        <v>0.13887123287671232</v>
      </c>
      <c r="M33" s="11">
        <f t="shared" si="4"/>
        <v>3.936930016438356</v>
      </c>
      <c r="N33" s="11">
        <v>74</v>
      </c>
      <c r="O33" s="11">
        <v>20</v>
      </c>
      <c r="P33" s="11">
        <f t="shared" si="5"/>
        <v>14.566641060821917</v>
      </c>
      <c r="Q33" s="13">
        <f t="shared" si="6"/>
        <v>0.1968465008219178</v>
      </c>
      <c r="R33" s="7"/>
      <c r="S33" s="7"/>
      <c r="T33" s="7"/>
      <c r="U33" s="7"/>
      <c r="V33" s="7"/>
    </row>
    <row r="34" spans="1:22" ht="12" customHeight="1">
      <c r="A34" s="10">
        <v>1997</v>
      </c>
      <c r="B34" s="11">
        <f>'[1]Pcc'!H37</f>
        <v>4.9</v>
      </c>
      <c r="C34" s="11">
        <v>0</v>
      </c>
      <c r="D34" s="11">
        <f t="shared" si="0"/>
        <v>4.9</v>
      </c>
      <c r="E34" s="11">
        <v>12</v>
      </c>
      <c r="F34" s="11">
        <f t="shared" si="1"/>
        <v>4.312</v>
      </c>
      <c r="G34" s="11">
        <v>0</v>
      </c>
      <c r="H34" s="11">
        <f t="shared" si="7"/>
        <v>4.312</v>
      </c>
      <c r="I34" s="11">
        <v>20</v>
      </c>
      <c r="J34" s="18">
        <f t="shared" si="2"/>
        <v>29.60000000000001</v>
      </c>
      <c r="K34" s="11">
        <f t="shared" si="8"/>
        <v>3.4496</v>
      </c>
      <c r="L34" s="12">
        <f t="shared" si="3"/>
        <v>0.15121534246575344</v>
      </c>
      <c r="M34" s="11">
        <f t="shared" si="4"/>
        <v>4.286879351232877</v>
      </c>
      <c r="N34" s="11">
        <v>74</v>
      </c>
      <c r="O34" s="11">
        <v>20</v>
      </c>
      <c r="P34" s="11">
        <f t="shared" si="5"/>
        <v>15.861453599561646</v>
      </c>
      <c r="Q34" s="13">
        <f t="shared" si="6"/>
        <v>0.21434396756164387</v>
      </c>
      <c r="R34" s="7"/>
      <c r="S34" s="7"/>
      <c r="T34" s="7"/>
      <c r="U34" s="7"/>
      <c r="V34" s="7"/>
    </row>
    <row r="35" spans="1:22" ht="12" customHeight="1">
      <c r="A35" s="10">
        <v>1998</v>
      </c>
      <c r="B35" s="11">
        <f>'[1]Pcc'!H38</f>
        <v>5.4</v>
      </c>
      <c r="C35" s="11">
        <v>0</v>
      </c>
      <c r="D35" s="11">
        <f t="shared" si="0"/>
        <v>5.4</v>
      </c>
      <c r="E35" s="11">
        <v>12</v>
      </c>
      <c r="F35" s="11">
        <f t="shared" si="1"/>
        <v>4.752000000000001</v>
      </c>
      <c r="G35" s="11">
        <v>0</v>
      </c>
      <c r="H35" s="11">
        <f t="shared" si="7"/>
        <v>4.752000000000001</v>
      </c>
      <c r="I35" s="11">
        <v>20</v>
      </c>
      <c r="J35" s="18">
        <f t="shared" si="2"/>
        <v>29.599999999999994</v>
      </c>
      <c r="K35" s="11">
        <f t="shared" si="8"/>
        <v>3.8016000000000005</v>
      </c>
      <c r="L35" s="12">
        <f t="shared" si="3"/>
        <v>0.16664547945205482</v>
      </c>
      <c r="M35" s="11">
        <f t="shared" si="4"/>
        <v>4.724316019726028</v>
      </c>
      <c r="N35" s="11">
        <v>74</v>
      </c>
      <c r="O35" s="11">
        <v>20</v>
      </c>
      <c r="P35" s="11">
        <f t="shared" si="5"/>
        <v>17.479969272986303</v>
      </c>
      <c r="Q35" s="13">
        <f t="shared" si="6"/>
        <v>0.2362158009863014</v>
      </c>
      <c r="R35" s="7"/>
      <c r="S35" s="7"/>
      <c r="T35" s="7"/>
      <c r="U35" s="7"/>
      <c r="V35" s="7"/>
    </row>
    <row r="36" spans="1:22" ht="12" customHeight="1">
      <c r="A36" s="10">
        <v>1999</v>
      </c>
      <c r="B36" s="11">
        <f>'[1]Pcc'!H39</f>
        <v>5.8</v>
      </c>
      <c r="C36" s="11">
        <v>0</v>
      </c>
      <c r="D36" s="11">
        <f t="shared" si="0"/>
        <v>5.8</v>
      </c>
      <c r="E36" s="11">
        <v>12</v>
      </c>
      <c r="F36" s="11">
        <f t="shared" si="1"/>
        <v>5.104</v>
      </c>
      <c r="G36" s="11">
        <v>0</v>
      </c>
      <c r="H36" s="11">
        <f t="shared" si="7"/>
        <v>5.104</v>
      </c>
      <c r="I36" s="11">
        <v>20</v>
      </c>
      <c r="J36" s="18">
        <f t="shared" si="2"/>
        <v>29.60000000000001</v>
      </c>
      <c r="K36" s="11">
        <f t="shared" si="8"/>
        <v>4.0832</v>
      </c>
      <c r="L36" s="12">
        <f t="shared" si="3"/>
        <v>0.17898958904109588</v>
      </c>
      <c r="M36" s="11">
        <f t="shared" si="4"/>
        <v>5.074265354520548</v>
      </c>
      <c r="N36" s="11">
        <v>74</v>
      </c>
      <c r="O36" s="11">
        <v>20</v>
      </c>
      <c r="P36" s="11">
        <f t="shared" si="5"/>
        <v>18.774781811726026</v>
      </c>
      <c r="Q36" s="13">
        <f t="shared" si="6"/>
        <v>0.25371326772602737</v>
      </c>
      <c r="R36" s="7"/>
      <c r="S36" s="7"/>
      <c r="T36" s="7"/>
      <c r="U36" s="7"/>
      <c r="V36" s="7"/>
    </row>
    <row r="37" spans="1:22" ht="12" customHeight="1">
      <c r="A37" s="10">
        <v>2000</v>
      </c>
      <c r="B37" s="11">
        <f>'[1]Pcc'!H40</f>
        <v>6.2</v>
      </c>
      <c r="C37" s="11">
        <v>0</v>
      </c>
      <c r="D37" s="11">
        <f t="shared" si="0"/>
        <v>6.2</v>
      </c>
      <c r="E37" s="11">
        <v>12</v>
      </c>
      <c r="F37" s="11">
        <f t="shared" si="1"/>
        <v>5.456</v>
      </c>
      <c r="G37" s="11">
        <v>0</v>
      </c>
      <c r="H37" s="11">
        <f t="shared" si="7"/>
        <v>5.456</v>
      </c>
      <c r="I37" s="11">
        <v>20</v>
      </c>
      <c r="J37" s="18">
        <f t="shared" si="2"/>
        <v>29.599999999999994</v>
      </c>
      <c r="K37" s="11">
        <f t="shared" si="8"/>
        <v>4.364800000000001</v>
      </c>
      <c r="L37" s="12">
        <f t="shared" si="3"/>
        <v>0.19133369863013702</v>
      </c>
      <c r="M37" s="11">
        <f t="shared" si="4"/>
        <v>5.424214689315069</v>
      </c>
      <c r="N37" s="11">
        <v>74</v>
      </c>
      <c r="O37" s="11">
        <v>20</v>
      </c>
      <c r="P37" s="11">
        <f t="shared" si="5"/>
        <v>20.069594350465756</v>
      </c>
      <c r="Q37" s="13">
        <f t="shared" si="6"/>
        <v>0.27121073446575344</v>
      </c>
      <c r="R37" s="7"/>
      <c r="S37" s="7"/>
      <c r="T37" s="7"/>
      <c r="U37" s="7"/>
      <c r="V37" s="7"/>
    </row>
    <row r="38" spans="1:22" ht="12" customHeight="1">
      <c r="A38" s="14">
        <v>2001</v>
      </c>
      <c r="B38" s="15">
        <f>'[1]Pcc'!H41</f>
        <v>6.6</v>
      </c>
      <c r="C38" s="15">
        <v>0</v>
      </c>
      <c r="D38" s="15">
        <f t="shared" si="0"/>
        <v>6.6</v>
      </c>
      <c r="E38" s="15">
        <v>12</v>
      </c>
      <c r="F38" s="15">
        <f t="shared" si="1"/>
        <v>5.808</v>
      </c>
      <c r="G38" s="15">
        <v>0</v>
      </c>
      <c r="H38" s="15">
        <f t="shared" si="7"/>
        <v>5.808</v>
      </c>
      <c r="I38" s="15">
        <v>20</v>
      </c>
      <c r="J38" s="19">
        <f t="shared" si="2"/>
        <v>29.599999999999994</v>
      </c>
      <c r="K38" s="15">
        <f t="shared" si="8"/>
        <v>4.6464</v>
      </c>
      <c r="L38" s="16">
        <f t="shared" si="3"/>
        <v>0.20367780821917808</v>
      </c>
      <c r="M38" s="15">
        <f t="shared" si="4"/>
        <v>5.774164024109589</v>
      </c>
      <c r="N38" s="15">
        <v>74</v>
      </c>
      <c r="O38" s="15">
        <v>20</v>
      </c>
      <c r="P38" s="15">
        <f t="shared" si="5"/>
        <v>21.36440688920548</v>
      </c>
      <c r="Q38" s="17">
        <f t="shared" si="6"/>
        <v>0.28870820120547946</v>
      </c>
      <c r="R38" s="7"/>
      <c r="S38" s="7"/>
      <c r="T38" s="7"/>
      <c r="U38" s="7"/>
      <c r="V38" s="7"/>
    </row>
    <row r="39" spans="1:22" ht="12" customHeight="1">
      <c r="A39" s="14">
        <v>2002</v>
      </c>
      <c r="B39" s="15">
        <f>'[1]Pcc'!H42</f>
        <v>7</v>
      </c>
      <c r="C39" s="15">
        <v>0</v>
      </c>
      <c r="D39" s="15">
        <f t="shared" si="0"/>
        <v>7</v>
      </c>
      <c r="E39" s="15">
        <v>12</v>
      </c>
      <c r="F39" s="15">
        <f t="shared" si="1"/>
        <v>6.16</v>
      </c>
      <c r="G39" s="15">
        <v>0</v>
      </c>
      <c r="H39" s="15">
        <f t="shared" si="7"/>
        <v>6.16</v>
      </c>
      <c r="I39" s="15">
        <v>20</v>
      </c>
      <c r="J39" s="19">
        <f t="shared" si="2"/>
        <v>29.60000000000001</v>
      </c>
      <c r="K39" s="15">
        <f t="shared" si="8"/>
        <v>4.928</v>
      </c>
      <c r="L39" s="16">
        <f t="shared" si="3"/>
        <v>0.21602191780821917</v>
      </c>
      <c r="M39" s="15">
        <f t="shared" si="4"/>
        <v>6.1241133589041095</v>
      </c>
      <c r="N39" s="15">
        <v>74</v>
      </c>
      <c r="O39" s="15">
        <v>20</v>
      </c>
      <c r="P39" s="15">
        <f t="shared" si="5"/>
        <v>22.659219427945207</v>
      </c>
      <c r="Q39" s="17">
        <f t="shared" si="6"/>
        <v>0.3062056679452055</v>
      </c>
      <c r="R39" s="7"/>
      <c r="S39" s="7"/>
      <c r="T39" s="7"/>
      <c r="U39" s="7"/>
      <c r="V39" s="7"/>
    </row>
    <row r="40" spans="1:22" ht="12" customHeight="1">
      <c r="A40" s="14">
        <v>2003</v>
      </c>
      <c r="B40" s="15">
        <f>'[1]Pcc'!H43</f>
        <v>7.4</v>
      </c>
      <c r="C40" s="15">
        <v>0</v>
      </c>
      <c r="D40" s="15">
        <f t="shared" si="0"/>
        <v>7.4</v>
      </c>
      <c r="E40" s="15">
        <v>12</v>
      </c>
      <c r="F40" s="15">
        <f t="shared" si="1"/>
        <v>6.5120000000000005</v>
      </c>
      <c r="G40" s="15">
        <v>0</v>
      </c>
      <c r="H40" s="15">
        <f t="shared" si="7"/>
        <v>6.5120000000000005</v>
      </c>
      <c r="I40" s="15">
        <v>20</v>
      </c>
      <c r="J40" s="19">
        <f t="shared" si="2"/>
        <v>29.60000000000001</v>
      </c>
      <c r="K40" s="15">
        <f t="shared" si="8"/>
        <v>5.2096</v>
      </c>
      <c r="L40" s="16">
        <f t="shared" si="3"/>
        <v>0.22836602739726028</v>
      </c>
      <c r="M40" s="15">
        <f aca="true" t="shared" si="9" ref="M40:M45">+L40*28.3495</f>
        <v>6.47406269369863</v>
      </c>
      <c r="N40" s="15">
        <v>74</v>
      </c>
      <c r="O40" s="15">
        <v>20</v>
      </c>
      <c r="P40" s="15">
        <f t="shared" si="5"/>
        <v>23.95403196668493</v>
      </c>
      <c r="Q40" s="17">
        <f t="shared" si="6"/>
        <v>0.3237031346849315</v>
      </c>
      <c r="R40" s="7"/>
      <c r="S40" s="7"/>
      <c r="T40" s="7"/>
      <c r="U40" s="7"/>
      <c r="V40" s="7"/>
    </row>
    <row r="41" spans="1:22" ht="12" customHeight="1">
      <c r="A41" s="14">
        <v>2004</v>
      </c>
      <c r="B41" s="15">
        <f>'[1]Pcc'!H44</f>
        <v>7.8</v>
      </c>
      <c r="C41" s="15">
        <v>0</v>
      </c>
      <c r="D41" s="15">
        <f t="shared" si="0"/>
        <v>7.8</v>
      </c>
      <c r="E41" s="15">
        <v>12</v>
      </c>
      <c r="F41" s="15">
        <f t="shared" si="1"/>
        <v>6.864</v>
      </c>
      <c r="G41" s="15">
        <v>0</v>
      </c>
      <c r="H41" s="15">
        <f t="shared" si="7"/>
        <v>6.864</v>
      </c>
      <c r="I41" s="15">
        <v>20</v>
      </c>
      <c r="J41" s="19">
        <f t="shared" si="2"/>
        <v>29.599999999999994</v>
      </c>
      <c r="K41" s="15">
        <f t="shared" si="8"/>
        <v>5.4912</v>
      </c>
      <c r="L41" s="16">
        <f t="shared" si="3"/>
        <v>0.24071013698630137</v>
      </c>
      <c r="M41" s="15">
        <f t="shared" si="9"/>
        <v>6.824012028493151</v>
      </c>
      <c r="N41" s="15">
        <v>74</v>
      </c>
      <c r="O41" s="15">
        <v>20</v>
      </c>
      <c r="P41" s="15">
        <f t="shared" si="5"/>
        <v>25.248844505424657</v>
      </c>
      <c r="Q41" s="17">
        <f t="shared" si="6"/>
        <v>0.3412006014246575</v>
      </c>
      <c r="R41" s="7"/>
      <c r="S41" s="7"/>
      <c r="T41" s="7"/>
      <c r="U41" s="7"/>
      <c r="V41" s="7"/>
    </row>
    <row r="42" spans="1:22" ht="12" customHeight="1">
      <c r="A42" s="14">
        <v>2005</v>
      </c>
      <c r="B42" s="15">
        <f>'[1]Pcc'!H45</f>
        <v>8.1</v>
      </c>
      <c r="C42" s="15">
        <v>0</v>
      </c>
      <c r="D42" s="15">
        <f t="shared" si="0"/>
        <v>8.1</v>
      </c>
      <c r="E42" s="15">
        <v>12</v>
      </c>
      <c r="F42" s="15">
        <f t="shared" si="1"/>
        <v>7.128</v>
      </c>
      <c r="G42" s="15">
        <v>0</v>
      </c>
      <c r="H42" s="15">
        <f t="shared" si="7"/>
        <v>7.128</v>
      </c>
      <c r="I42" s="15">
        <v>20</v>
      </c>
      <c r="J42" s="19">
        <f t="shared" si="2"/>
        <v>29.599999999999994</v>
      </c>
      <c r="K42" s="15">
        <f t="shared" si="8"/>
        <v>5.7024</v>
      </c>
      <c r="L42" s="16">
        <f t="shared" si="3"/>
        <v>0.24996821917808218</v>
      </c>
      <c r="M42" s="15">
        <f t="shared" si="9"/>
        <v>7.0864740295890405</v>
      </c>
      <c r="N42" s="15">
        <v>74</v>
      </c>
      <c r="O42" s="15">
        <v>20</v>
      </c>
      <c r="P42" s="15">
        <f t="shared" si="5"/>
        <v>26.21995390947945</v>
      </c>
      <c r="Q42" s="17">
        <f t="shared" si="6"/>
        <v>0.354323701479452</v>
      </c>
      <c r="R42" s="7"/>
      <c r="S42" s="7"/>
      <c r="T42" s="7"/>
      <c r="U42" s="7"/>
      <c r="V42" s="7"/>
    </row>
    <row r="43" spans="1:22" ht="12" customHeight="1">
      <c r="A43" s="10">
        <v>2006</v>
      </c>
      <c r="B43" s="11">
        <f>'[1]Pcc'!H46</f>
        <v>8.5</v>
      </c>
      <c r="C43" s="11">
        <v>0</v>
      </c>
      <c r="D43" s="11">
        <f t="shared" si="0"/>
        <v>8.5</v>
      </c>
      <c r="E43" s="11">
        <v>12</v>
      </c>
      <c r="F43" s="11">
        <f t="shared" si="1"/>
        <v>7.48</v>
      </c>
      <c r="G43" s="11">
        <v>0</v>
      </c>
      <c r="H43" s="11">
        <f t="shared" si="7"/>
        <v>7.48</v>
      </c>
      <c r="I43" s="11">
        <v>20</v>
      </c>
      <c r="J43" s="18">
        <f t="shared" si="2"/>
        <v>29.60000000000001</v>
      </c>
      <c r="K43" s="11">
        <f t="shared" si="8"/>
        <v>5.984</v>
      </c>
      <c r="L43" s="12">
        <f t="shared" si="3"/>
        <v>0.2623123287671233</v>
      </c>
      <c r="M43" s="11">
        <f t="shared" si="9"/>
        <v>7.436423364383561</v>
      </c>
      <c r="N43" s="11">
        <v>74</v>
      </c>
      <c r="O43" s="11">
        <v>20</v>
      </c>
      <c r="P43" s="11">
        <f t="shared" si="5"/>
        <v>27.514766448219174</v>
      </c>
      <c r="Q43" s="13">
        <f t="shared" si="6"/>
        <v>0.37182116821917804</v>
      </c>
      <c r="R43" s="7"/>
      <c r="S43" s="7"/>
      <c r="T43" s="7"/>
      <c r="U43" s="7"/>
      <c r="V43" s="7"/>
    </row>
    <row r="44" spans="1:22" ht="12" customHeight="1">
      <c r="A44" s="10">
        <v>2007</v>
      </c>
      <c r="B44" s="11">
        <f>'[1]Pcc'!H47</f>
        <v>8.9</v>
      </c>
      <c r="C44" s="11">
        <v>0</v>
      </c>
      <c r="D44" s="11">
        <f t="shared" si="0"/>
        <v>8.9</v>
      </c>
      <c r="E44" s="11">
        <v>12</v>
      </c>
      <c r="F44" s="11">
        <f t="shared" si="1"/>
        <v>7.832000000000001</v>
      </c>
      <c r="G44" s="11">
        <v>0</v>
      </c>
      <c r="H44" s="11">
        <f t="shared" si="7"/>
        <v>7.832000000000001</v>
      </c>
      <c r="I44" s="11">
        <v>20</v>
      </c>
      <c r="J44" s="18">
        <f t="shared" si="2"/>
        <v>29.599999999999994</v>
      </c>
      <c r="K44" s="11">
        <f t="shared" si="8"/>
        <v>6.265600000000001</v>
      </c>
      <c r="L44" s="12">
        <f t="shared" si="3"/>
        <v>0.27465643835616443</v>
      </c>
      <c r="M44" s="11">
        <f t="shared" si="9"/>
        <v>7.7863726991780835</v>
      </c>
      <c r="N44" s="11">
        <v>74</v>
      </c>
      <c r="O44" s="11">
        <v>20</v>
      </c>
      <c r="P44" s="11">
        <f t="shared" si="5"/>
        <v>28.809578986958908</v>
      </c>
      <c r="Q44" s="13">
        <f t="shared" si="6"/>
        <v>0.3893186349589042</v>
      </c>
      <c r="R44" s="7"/>
      <c r="S44" s="7"/>
      <c r="T44" s="7"/>
      <c r="U44" s="7"/>
      <c r="V44" s="7"/>
    </row>
    <row r="45" spans="1:22" ht="12" customHeight="1">
      <c r="A45" s="10">
        <v>2008</v>
      </c>
      <c r="B45" s="11">
        <f>'[1]Pcc'!H48</f>
        <v>9.3</v>
      </c>
      <c r="C45" s="11">
        <v>0</v>
      </c>
      <c r="D45" s="11">
        <f t="shared" si="0"/>
        <v>9.3</v>
      </c>
      <c r="E45" s="11">
        <v>12</v>
      </c>
      <c r="F45" s="11">
        <f t="shared" si="1"/>
        <v>8.184000000000001</v>
      </c>
      <c r="G45" s="11">
        <v>0</v>
      </c>
      <c r="H45" s="11">
        <f t="shared" si="7"/>
        <v>8.184000000000001</v>
      </c>
      <c r="I45" s="11">
        <v>20</v>
      </c>
      <c r="J45" s="18">
        <f t="shared" si="2"/>
        <v>29.599999999999994</v>
      </c>
      <c r="K45" s="11">
        <f t="shared" si="8"/>
        <v>6.547200000000001</v>
      </c>
      <c r="L45" s="12">
        <f t="shared" si="3"/>
        <v>0.2870005479452055</v>
      </c>
      <c r="M45" s="11">
        <f t="shared" si="9"/>
        <v>8.136322033972604</v>
      </c>
      <c r="N45" s="11">
        <v>74</v>
      </c>
      <c r="O45" s="11">
        <v>20</v>
      </c>
      <c r="P45" s="11">
        <f t="shared" si="5"/>
        <v>30.104391525698635</v>
      </c>
      <c r="Q45" s="13">
        <f t="shared" si="6"/>
        <v>0.4068161016986302</v>
      </c>
      <c r="R45" s="7"/>
      <c r="S45" s="7"/>
      <c r="T45" s="7"/>
      <c r="U45" s="7"/>
      <c r="V45" s="7"/>
    </row>
    <row r="46" spans="1:22" ht="12" customHeight="1">
      <c r="A46" s="10">
        <v>2009</v>
      </c>
      <c r="B46" s="11">
        <f>'[1]Pcc'!H49</f>
        <v>9.3</v>
      </c>
      <c r="C46" s="11">
        <v>0</v>
      </c>
      <c r="D46" s="11">
        <f t="shared" si="0"/>
        <v>9.3</v>
      </c>
      <c r="E46" s="11">
        <v>12</v>
      </c>
      <c r="F46" s="11">
        <f t="shared" si="1"/>
        <v>8.184000000000001</v>
      </c>
      <c r="G46" s="11">
        <v>0</v>
      </c>
      <c r="H46" s="11">
        <f t="shared" si="7"/>
        <v>8.184000000000001</v>
      </c>
      <c r="I46" s="11">
        <v>20</v>
      </c>
      <c r="J46" s="18">
        <f t="shared" si="2"/>
        <v>29.599999999999994</v>
      </c>
      <c r="K46" s="11">
        <f t="shared" si="8"/>
        <v>6.547200000000001</v>
      </c>
      <c r="L46" s="12">
        <f t="shared" si="3"/>
        <v>0.2870005479452055</v>
      </c>
      <c r="M46" s="11">
        <f aca="true" t="shared" si="10" ref="M46:M51">+L46*28.3495</f>
        <v>8.136322033972604</v>
      </c>
      <c r="N46" s="11">
        <v>74</v>
      </c>
      <c r="O46" s="11">
        <v>20</v>
      </c>
      <c r="P46" s="11">
        <f t="shared" si="5"/>
        <v>30.104391525698635</v>
      </c>
      <c r="Q46" s="13">
        <f t="shared" si="6"/>
        <v>0.4068161016986302</v>
      </c>
      <c r="R46" s="7"/>
      <c r="S46" s="7"/>
      <c r="T46" s="7"/>
      <c r="U46" s="7"/>
      <c r="V46" s="7"/>
    </row>
    <row r="47" spans="1:17" ht="12" customHeight="1">
      <c r="A47" s="10">
        <v>2010</v>
      </c>
      <c r="B47" s="11">
        <f>'[1]Pcc'!H50</f>
        <v>9.3</v>
      </c>
      <c r="C47" s="11">
        <v>0</v>
      </c>
      <c r="D47" s="11">
        <f t="shared" si="0"/>
        <v>9.3</v>
      </c>
      <c r="E47" s="11">
        <v>12</v>
      </c>
      <c r="F47" s="11">
        <f t="shared" si="1"/>
        <v>8.184000000000001</v>
      </c>
      <c r="G47" s="11">
        <v>0</v>
      </c>
      <c r="H47" s="11">
        <f t="shared" si="7"/>
        <v>8.184000000000001</v>
      </c>
      <c r="I47" s="11">
        <v>20</v>
      </c>
      <c r="J47" s="18">
        <f t="shared" si="2"/>
        <v>29.599999999999994</v>
      </c>
      <c r="K47" s="11">
        <f t="shared" si="8"/>
        <v>6.547200000000001</v>
      </c>
      <c r="L47" s="12">
        <f t="shared" si="3"/>
        <v>0.2870005479452055</v>
      </c>
      <c r="M47" s="11">
        <f t="shared" si="10"/>
        <v>8.136322033972604</v>
      </c>
      <c r="N47" s="11">
        <v>74</v>
      </c>
      <c r="O47" s="11">
        <v>20</v>
      </c>
      <c r="P47" s="11">
        <f t="shared" si="5"/>
        <v>30.104391525698635</v>
      </c>
      <c r="Q47" s="13">
        <f t="shared" si="6"/>
        <v>0.4068161016986302</v>
      </c>
    </row>
    <row r="48" spans="1:17" ht="12" customHeight="1">
      <c r="A48" s="30">
        <v>2011</v>
      </c>
      <c r="B48" s="31">
        <f>'[1]Pcc'!H51</f>
        <v>9.594059390862945</v>
      </c>
      <c r="C48" s="31">
        <v>0</v>
      </c>
      <c r="D48" s="31">
        <f t="shared" si="0"/>
        <v>9.594059390862945</v>
      </c>
      <c r="E48" s="31">
        <v>12</v>
      </c>
      <c r="F48" s="31">
        <f t="shared" si="1"/>
        <v>8.442772263959391</v>
      </c>
      <c r="G48" s="31">
        <v>0</v>
      </c>
      <c r="H48" s="15">
        <f t="shared" si="7"/>
        <v>8.442772263959391</v>
      </c>
      <c r="I48" s="31">
        <v>20</v>
      </c>
      <c r="J48" s="41">
        <f t="shared" si="2"/>
        <v>29.60000000000001</v>
      </c>
      <c r="K48" s="15">
        <f t="shared" si="8"/>
        <v>6.754217811167512</v>
      </c>
      <c r="L48" s="32">
        <f t="shared" si="3"/>
        <v>0.2960753013114526</v>
      </c>
      <c r="M48" s="31">
        <f t="shared" si="10"/>
        <v>8.393586754529025</v>
      </c>
      <c r="N48" s="31">
        <v>74</v>
      </c>
      <c r="O48" s="31">
        <v>20</v>
      </c>
      <c r="P48" s="31">
        <f t="shared" si="5"/>
        <v>31.056270991757394</v>
      </c>
      <c r="Q48" s="33">
        <f t="shared" si="6"/>
        <v>0.4196793377264513</v>
      </c>
    </row>
    <row r="49" spans="1:17" ht="12" customHeight="1">
      <c r="A49" s="14">
        <v>2012</v>
      </c>
      <c r="B49" s="15">
        <f>'[1]Pcc'!H52</f>
        <v>9.536040609137057</v>
      </c>
      <c r="C49" s="15">
        <v>0</v>
      </c>
      <c r="D49" s="15">
        <f aca="true" t="shared" si="11" ref="D49:D54">+B49-B49*(C49/100)</f>
        <v>9.536040609137057</v>
      </c>
      <c r="E49" s="15">
        <v>12</v>
      </c>
      <c r="F49" s="15">
        <f aca="true" t="shared" si="12" ref="F49:F54">+(D49-D49*(E49)/100)</f>
        <v>8.39171573604061</v>
      </c>
      <c r="G49" s="15">
        <v>0</v>
      </c>
      <c r="H49" s="15">
        <f t="shared" si="7"/>
        <v>8.39171573604061</v>
      </c>
      <c r="I49" s="15">
        <v>20</v>
      </c>
      <c r="J49" s="19">
        <f aca="true" t="shared" si="13" ref="J49:J54">100-(K49/B49*100)</f>
        <v>29.60000000000001</v>
      </c>
      <c r="K49" s="15">
        <f t="shared" si="8"/>
        <v>6.713372588832487</v>
      </c>
      <c r="L49" s="16">
        <f aca="true" t="shared" si="14" ref="L49:L54">+(K49/365)*16</f>
        <v>0.29428482581183507</v>
      </c>
      <c r="M49" s="15">
        <f t="shared" si="10"/>
        <v>8.342827669352618</v>
      </c>
      <c r="N49" s="15">
        <v>74</v>
      </c>
      <c r="O49" s="15">
        <v>20</v>
      </c>
      <c r="P49" s="15">
        <f aca="true" t="shared" si="15" ref="P49:P54">+Q49*N49</f>
        <v>30.868462376604683</v>
      </c>
      <c r="Q49" s="17">
        <f aca="true" t="shared" si="16" ref="Q49:Q54">+M49/O49</f>
        <v>0.41714138346763086</v>
      </c>
    </row>
    <row r="50" spans="1:17" ht="12" customHeight="1">
      <c r="A50" s="14">
        <v>2013</v>
      </c>
      <c r="B50" s="15">
        <f>'[1]Pcc'!H53</f>
        <v>9.536040609137057</v>
      </c>
      <c r="C50" s="15">
        <v>0</v>
      </c>
      <c r="D50" s="15">
        <f t="shared" si="11"/>
        <v>9.536040609137057</v>
      </c>
      <c r="E50" s="15">
        <v>12</v>
      </c>
      <c r="F50" s="15">
        <f t="shared" si="12"/>
        <v>8.39171573604061</v>
      </c>
      <c r="G50" s="15">
        <v>0</v>
      </c>
      <c r="H50" s="15">
        <f t="shared" si="7"/>
        <v>8.39171573604061</v>
      </c>
      <c r="I50" s="15">
        <v>20</v>
      </c>
      <c r="J50" s="19">
        <f t="shared" si="13"/>
        <v>29.60000000000001</v>
      </c>
      <c r="K50" s="15">
        <f t="shared" si="8"/>
        <v>6.713372588832487</v>
      </c>
      <c r="L50" s="16">
        <f t="shared" si="14"/>
        <v>0.29428482581183507</v>
      </c>
      <c r="M50" s="15">
        <f t="shared" si="10"/>
        <v>8.342827669352618</v>
      </c>
      <c r="N50" s="15">
        <v>74</v>
      </c>
      <c r="O50" s="15">
        <v>20</v>
      </c>
      <c r="P50" s="15">
        <f t="shared" si="15"/>
        <v>30.868462376604683</v>
      </c>
      <c r="Q50" s="17">
        <f t="shared" si="16"/>
        <v>0.41714138346763086</v>
      </c>
    </row>
    <row r="51" spans="1:17" ht="12" customHeight="1">
      <c r="A51" s="14">
        <v>2014</v>
      </c>
      <c r="B51" s="15">
        <f>'[1]Pcc'!H54</f>
        <v>9.5</v>
      </c>
      <c r="C51" s="15">
        <v>0</v>
      </c>
      <c r="D51" s="15">
        <f t="shared" si="11"/>
        <v>9.5</v>
      </c>
      <c r="E51" s="15">
        <v>12</v>
      </c>
      <c r="F51" s="15">
        <f t="shared" si="12"/>
        <v>8.36</v>
      </c>
      <c r="G51" s="15">
        <v>0</v>
      </c>
      <c r="H51" s="15">
        <f t="shared" si="7"/>
        <v>8.36</v>
      </c>
      <c r="I51" s="15">
        <v>20</v>
      </c>
      <c r="J51" s="19">
        <f t="shared" si="13"/>
        <v>29.60000000000001</v>
      </c>
      <c r="K51" s="15">
        <f t="shared" si="8"/>
        <v>6.688</v>
      </c>
      <c r="L51" s="16">
        <f t="shared" si="14"/>
        <v>0.293172602739726</v>
      </c>
      <c r="M51" s="15">
        <f t="shared" si="10"/>
        <v>8.311296701369862</v>
      </c>
      <c r="N51" s="15">
        <v>74</v>
      </c>
      <c r="O51" s="15">
        <v>20</v>
      </c>
      <c r="P51" s="15">
        <f t="shared" si="15"/>
        <v>30.75179779506849</v>
      </c>
      <c r="Q51" s="17">
        <f t="shared" si="16"/>
        <v>0.4155648350684931</v>
      </c>
    </row>
    <row r="52" spans="1:17" ht="12" customHeight="1">
      <c r="A52" s="30">
        <v>2015</v>
      </c>
      <c r="B52" s="31">
        <f>'[1]Pcc'!H55</f>
        <v>9.5</v>
      </c>
      <c r="C52" s="31">
        <v>0</v>
      </c>
      <c r="D52" s="31">
        <f t="shared" si="11"/>
        <v>9.5</v>
      </c>
      <c r="E52" s="31">
        <v>12</v>
      </c>
      <c r="F52" s="31">
        <f t="shared" si="12"/>
        <v>8.36</v>
      </c>
      <c r="G52" s="31">
        <v>0</v>
      </c>
      <c r="H52" s="15">
        <f t="shared" si="7"/>
        <v>8.36</v>
      </c>
      <c r="I52" s="31">
        <v>20</v>
      </c>
      <c r="J52" s="41">
        <f t="shared" si="13"/>
        <v>29.60000000000001</v>
      </c>
      <c r="K52" s="15">
        <f t="shared" si="8"/>
        <v>6.688</v>
      </c>
      <c r="L52" s="32">
        <f t="shared" si="14"/>
        <v>0.293172602739726</v>
      </c>
      <c r="M52" s="31">
        <f>+L52*28.3495</f>
        <v>8.311296701369862</v>
      </c>
      <c r="N52" s="31">
        <v>74</v>
      </c>
      <c r="O52" s="31">
        <v>20</v>
      </c>
      <c r="P52" s="31">
        <f t="shared" si="15"/>
        <v>30.75179779506849</v>
      </c>
      <c r="Q52" s="33">
        <f t="shared" si="16"/>
        <v>0.4155648350684931</v>
      </c>
    </row>
    <row r="53" spans="1:17" ht="12" customHeight="1">
      <c r="A53" s="53">
        <v>2016</v>
      </c>
      <c r="B53" s="54">
        <f>'[1]Pcc'!H56</f>
        <v>9.5</v>
      </c>
      <c r="C53" s="54">
        <v>0</v>
      </c>
      <c r="D53" s="54">
        <f t="shared" si="11"/>
        <v>9.5</v>
      </c>
      <c r="E53" s="54">
        <v>12</v>
      </c>
      <c r="F53" s="54">
        <f t="shared" si="12"/>
        <v>8.36</v>
      </c>
      <c r="G53" s="54">
        <v>0</v>
      </c>
      <c r="H53" s="11">
        <f t="shared" si="7"/>
        <v>8.36</v>
      </c>
      <c r="I53" s="54">
        <v>20</v>
      </c>
      <c r="J53" s="64">
        <f t="shared" si="13"/>
        <v>29.60000000000001</v>
      </c>
      <c r="K53" s="11">
        <f t="shared" si="8"/>
        <v>6.688</v>
      </c>
      <c r="L53" s="55">
        <f t="shared" si="14"/>
        <v>0.293172602739726</v>
      </c>
      <c r="M53" s="54">
        <f>+L53*28.3495</f>
        <v>8.311296701369862</v>
      </c>
      <c r="N53" s="54">
        <v>74</v>
      </c>
      <c r="O53" s="54">
        <v>20</v>
      </c>
      <c r="P53" s="54">
        <f t="shared" si="15"/>
        <v>30.75179779506849</v>
      </c>
      <c r="Q53" s="56">
        <f t="shared" si="16"/>
        <v>0.4155648350684931</v>
      </c>
    </row>
    <row r="54" spans="1:17" ht="12" customHeight="1">
      <c r="A54" s="53">
        <v>2017</v>
      </c>
      <c r="B54" s="54">
        <f>'[1]Pcc'!H57</f>
        <v>9.6</v>
      </c>
      <c r="C54" s="54">
        <v>0</v>
      </c>
      <c r="D54" s="54">
        <f t="shared" si="11"/>
        <v>9.6</v>
      </c>
      <c r="E54" s="54">
        <v>12</v>
      </c>
      <c r="F54" s="54">
        <f t="shared" si="12"/>
        <v>8.448</v>
      </c>
      <c r="G54" s="54">
        <v>0</v>
      </c>
      <c r="H54" s="11">
        <f t="shared" si="7"/>
        <v>8.448</v>
      </c>
      <c r="I54" s="54">
        <v>20</v>
      </c>
      <c r="J54" s="64">
        <f t="shared" si="13"/>
        <v>29.599999999999994</v>
      </c>
      <c r="K54" s="11">
        <f t="shared" si="8"/>
        <v>6.7584</v>
      </c>
      <c r="L54" s="55">
        <f t="shared" si="14"/>
        <v>0.2962586301369863</v>
      </c>
      <c r="M54" s="54">
        <f>+L54*28.3495</f>
        <v>8.398784035068493</v>
      </c>
      <c r="N54" s="54">
        <v>74</v>
      </c>
      <c r="O54" s="54">
        <v>20</v>
      </c>
      <c r="P54" s="54">
        <f t="shared" si="15"/>
        <v>31.075500929753424</v>
      </c>
      <c r="Q54" s="56">
        <f t="shared" si="16"/>
        <v>0.41993920175342464</v>
      </c>
    </row>
    <row r="55" spans="1:17" ht="12" customHeight="1">
      <c r="A55" s="74">
        <v>2018</v>
      </c>
      <c r="B55" s="75">
        <f>'[1]Pcc'!H58</f>
        <v>9.7</v>
      </c>
      <c r="C55" s="75">
        <v>0</v>
      </c>
      <c r="D55" s="75">
        <f>+B55-B55*(C55/100)</f>
        <v>9.7</v>
      </c>
      <c r="E55" s="75">
        <v>12</v>
      </c>
      <c r="F55" s="75">
        <f>+(D55-D55*(E55)/100)</f>
        <v>8.536</v>
      </c>
      <c r="G55" s="75">
        <v>0</v>
      </c>
      <c r="H55" s="84">
        <f>F55-(F55*G55/100)</f>
        <v>8.536</v>
      </c>
      <c r="I55" s="75">
        <v>20</v>
      </c>
      <c r="J55" s="80">
        <f>100-(K55/B55*100)</f>
        <v>29.60000000000001</v>
      </c>
      <c r="K55" s="84">
        <f>+H55-H55*I55/100</f>
        <v>6.828799999999999</v>
      </c>
      <c r="L55" s="76">
        <f>+(K55/365)*16</f>
        <v>0.29934465753424655</v>
      </c>
      <c r="M55" s="75">
        <f>+L55*28.3495</f>
        <v>8.486271368767122</v>
      </c>
      <c r="N55" s="75">
        <v>74</v>
      </c>
      <c r="O55" s="75">
        <v>20</v>
      </c>
      <c r="P55" s="75">
        <f>+Q55*N55</f>
        <v>31.39920406443835</v>
      </c>
      <c r="Q55" s="77">
        <f>+M55/O55</f>
        <v>0.4243135684383561</v>
      </c>
    </row>
    <row r="56" spans="1:17" ht="12" customHeight="1" thickBot="1">
      <c r="A56" s="57">
        <v>2019</v>
      </c>
      <c r="B56" s="58">
        <f>'[1]Pcc'!H59</f>
        <v>10.1</v>
      </c>
      <c r="C56" s="58">
        <v>0</v>
      </c>
      <c r="D56" s="58">
        <f>+B56-B56*(C56/100)</f>
        <v>10.1</v>
      </c>
      <c r="E56" s="58">
        <v>12</v>
      </c>
      <c r="F56" s="58">
        <f>+(D56-D56*(E56)/100)</f>
        <v>8.888</v>
      </c>
      <c r="G56" s="58">
        <v>0</v>
      </c>
      <c r="H56" s="70">
        <f>F56-(F56*G56/100)</f>
        <v>8.888</v>
      </c>
      <c r="I56" s="58">
        <v>20</v>
      </c>
      <c r="J56" s="67">
        <f>100-(K56/B56*100)</f>
        <v>29.599999999999994</v>
      </c>
      <c r="K56" s="70">
        <f>+H56-H56*I56/100</f>
        <v>7.1104</v>
      </c>
      <c r="L56" s="59">
        <f>+(K56/365)*16</f>
        <v>0.3116887671232877</v>
      </c>
      <c r="M56" s="58">
        <f>+L56*28.3495</f>
        <v>8.836220703561644</v>
      </c>
      <c r="N56" s="58">
        <v>74</v>
      </c>
      <c r="O56" s="58">
        <v>20</v>
      </c>
      <c r="P56" s="58">
        <f>+Q56*N56</f>
        <v>32.694016603178085</v>
      </c>
      <c r="Q56" s="60">
        <f>+M56/O56</f>
        <v>0.4418110351780822</v>
      </c>
    </row>
    <row r="57" spans="1:17" s="8" customFormat="1" ht="12" customHeight="1" thickTop="1">
      <c r="A57" s="110" t="s">
        <v>62</v>
      </c>
      <c r="B57" s="111"/>
      <c r="C57" s="111"/>
      <c r="D57" s="111"/>
      <c r="E57" s="111"/>
      <c r="F57" s="111"/>
      <c r="G57" s="111"/>
      <c r="H57" s="141"/>
      <c r="I57" s="141"/>
      <c r="J57" s="141"/>
      <c r="K57" s="141"/>
      <c r="L57" s="111"/>
      <c r="M57" s="111"/>
      <c r="N57" s="111"/>
      <c r="O57" s="111"/>
      <c r="P57" s="111"/>
      <c r="Q57" s="112"/>
    </row>
    <row r="58" spans="1:17" s="8" customFormat="1" ht="12" customHeight="1">
      <c r="A58" s="110"/>
      <c r="B58" s="111"/>
      <c r="C58" s="111"/>
      <c r="D58" s="111"/>
      <c r="E58" s="111"/>
      <c r="F58" s="111"/>
      <c r="G58" s="111"/>
      <c r="H58" s="111"/>
      <c r="I58" s="111"/>
      <c r="J58" s="111"/>
      <c r="K58" s="111"/>
      <c r="L58" s="111"/>
      <c r="M58" s="111"/>
      <c r="N58" s="111"/>
      <c r="O58" s="111"/>
      <c r="P58" s="111"/>
      <c r="Q58" s="112"/>
    </row>
    <row r="59" spans="1:17" s="8" customFormat="1" ht="12" customHeight="1">
      <c r="A59" s="110"/>
      <c r="B59" s="111"/>
      <c r="C59" s="111"/>
      <c r="D59" s="111"/>
      <c r="E59" s="111"/>
      <c r="F59" s="111"/>
      <c r="G59" s="111"/>
      <c r="H59" s="111"/>
      <c r="I59" s="111"/>
      <c r="J59" s="111"/>
      <c r="K59" s="111"/>
      <c r="L59" s="111"/>
      <c r="M59" s="111"/>
      <c r="N59" s="111"/>
      <c r="O59" s="111"/>
      <c r="P59" s="111"/>
      <c r="Q59" s="112"/>
    </row>
    <row r="60" spans="1:17" s="8" customFormat="1" ht="12" customHeight="1">
      <c r="A60" s="155"/>
      <c r="B60" s="156"/>
      <c r="C60" s="156"/>
      <c r="D60" s="156"/>
      <c r="E60" s="156"/>
      <c r="F60" s="156"/>
      <c r="G60" s="156"/>
      <c r="H60" s="156"/>
      <c r="I60" s="156"/>
      <c r="J60" s="156"/>
      <c r="K60" s="156"/>
      <c r="L60" s="156"/>
      <c r="M60" s="156"/>
      <c r="N60" s="156"/>
      <c r="O60" s="156"/>
      <c r="P60" s="156"/>
      <c r="Q60" s="157"/>
    </row>
    <row r="61" spans="1:17" s="8" customFormat="1" ht="12" customHeight="1">
      <c r="A61" s="95" t="s">
        <v>67</v>
      </c>
      <c r="B61" s="96"/>
      <c r="C61" s="96"/>
      <c r="D61" s="96"/>
      <c r="E61" s="96"/>
      <c r="F61" s="96"/>
      <c r="G61" s="96"/>
      <c r="H61" s="96"/>
      <c r="I61" s="96"/>
      <c r="J61" s="96"/>
      <c r="K61" s="96"/>
      <c r="L61" s="96"/>
      <c r="M61" s="96"/>
      <c r="N61" s="96"/>
      <c r="O61" s="96"/>
      <c r="P61" s="96"/>
      <c r="Q61" s="97"/>
    </row>
    <row r="62" spans="1:17" s="8" customFormat="1" ht="12" customHeight="1">
      <c r="A62" s="95"/>
      <c r="B62" s="96"/>
      <c r="C62" s="96"/>
      <c r="D62" s="96"/>
      <c r="E62" s="96"/>
      <c r="F62" s="96"/>
      <c r="G62" s="96"/>
      <c r="H62" s="96"/>
      <c r="I62" s="96"/>
      <c r="J62" s="96"/>
      <c r="K62" s="96"/>
      <c r="L62" s="96"/>
      <c r="M62" s="96"/>
      <c r="N62" s="96"/>
      <c r="O62" s="96"/>
      <c r="P62" s="96"/>
      <c r="Q62" s="97"/>
    </row>
  </sheetData>
  <sheetProtection/>
  <mergeCells count="20">
    <mergeCell ref="A2:A5"/>
    <mergeCell ref="I3:I5"/>
    <mergeCell ref="Q2:Q5"/>
    <mergeCell ref="C2:C5"/>
    <mergeCell ref="A61:Q62"/>
    <mergeCell ref="A57:Q59"/>
    <mergeCell ref="A60:Q60"/>
    <mergeCell ref="P2:P5"/>
    <mergeCell ref="N2:N5"/>
    <mergeCell ref="H3:H5"/>
    <mergeCell ref="K2:M5"/>
    <mergeCell ref="A1:Q1"/>
    <mergeCell ref="J2:J5"/>
    <mergeCell ref="D2:D5"/>
    <mergeCell ref="E2:E5"/>
    <mergeCell ref="G3:G5"/>
    <mergeCell ref="B2:B5"/>
    <mergeCell ref="F2:F5"/>
    <mergeCell ref="G2:I2"/>
    <mergeCell ref="O2:O5"/>
  </mergeCells>
  <printOptions horizontalCentered="1"/>
  <pageMargins left="0.5" right="0.5" top="0.61" bottom="0.56" header="0.5" footer="0.5"/>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Grains: Per capita availability adjusted for loss</dc:title>
  <dc:subject>Agricultural economics</dc:subject>
  <dc:creator>Andrzej Blazejczyk</dc:creator>
  <cp:keywords>Grains, food loss, loss-adjusted food availability, food, consumption, availability, Food Pattern Equivalents, per capita, loss-adjusted, loss, grains, wheat flour, rice, rye, corn, barley, oats, white flour, whole-wheat flour, durum flour, rye flour, corn products, corn flour, corn meal, hominy, grits, starch, barley products, U.S. Department of Agriculture, USDA, Economic Research Service, ERS</cp:keywords>
  <dc:description/>
  <cp:lastModifiedBy>Blazejczyk, Andrzej - REE-ERS, Kansas City, MO</cp:lastModifiedBy>
  <cp:lastPrinted>2013-04-24T17:54:27Z</cp:lastPrinted>
  <dcterms:created xsi:type="dcterms:W3CDTF">2001-11-14T12:38:29Z</dcterms:created>
  <dcterms:modified xsi:type="dcterms:W3CDTF">2021-01-04T16:59:48Z</dcterms:modified>
  <cp:category>Loss-Adjusted 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