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200" windowHeight="11712" tabRatio="828" activeTab="0"/>
  </bookViews>
  <sheets>
    <sheet name="TableOfContents" sheetId="1" r:id="rId1"/>
    <sheet name="Total" sheetId="2" r:id="rId2"/>
    <sheet name="Citrus" sheetId="3" r:id="rId3"/>
    <sheet name="Oranges" sheetId="4" r:id="rId4"/>
    <sheet name="Tangerines" sheetId="5" r:id="rId5"/>
    <sheet name="Grapefruit" sheetId="6" r:id="rId6"/>
    <sheet name="Lemons" sheetId="7" r:id="rId7"/>
    <sheet name="Limes" sheetId="8" r:id="rId8"/>
    <sheet name="Noncitrus" sheetId="9" r:id="rId9"/>
    <sheet name="Apples" sheetId="10" r:id="rId10"/>
    <sheet name="Apricots" sheetId="11" r:id="rId11"/>
    <sheet name="Avocados" sheetId="12" r:id="rId12"/>
    <sheet name="Bananas" sheetId="13" r:id="rId13"/>
    <sheet name="Blackberries" sheetId="14" r:id="rId14"/>
    <sheet name="Blueberries" sheetId="15" r:id="rId15"/>
    <sheet name="Cantaloupe" sheetId="16" r:id="rId16"/>
    <sheet name="Cherries" sheetId="17" r:id="rId17"/>
    <sheet name="Cranberries" sheetId="18" r:id="rId18"/>
    <sheet name="Dates" sheetId="19" r:id="rId19"/>
    <sheet name="Figs" sheetId="20" r:id="rId20"/>
    <sheet name="Grapes" sheetId="21" r:id="rId21"/>
    <sheet name="Honeydew" sheetId="22" r:id="rId22"/>
    <sheet name="Kiwi" sheetId="23" r:id="rId23"/>
    <sheet name="Mangoes" sheetId="24" r:id="rId24"/>
    <sheet name="Olives" sheetId="25" r:id="rId25"/>
    <sheet name="Papayas" sheetId="26" r:id="rId26"/>
    <sheet name="Peaches" sheetId="27" r:id="rId27"/>
    <sheet name="Pears" sheetId="28" r:id="rId28"/>
    <sheet name="Pineapple" sheetId="29" r:id="rId29"/>
    <sheet name="Plums" sheetId="30" r:id="rId30"/>
    <sheet name="Raspberries" sheetId="31" r:id="rId31"/>
    <sheet name="Strawberries" sheetId="32" r:id="rId32"/>
    <sheet name="Watermelon" sheetId="33" r:id="rId33"/>
  </sheets>
  <definedNames/>
  <calcPr fullCalcOnLoad="1"/>
</workbook>
</file>

<file path=xl/sharedStrings.xml><?xml version="1.0" encoding="utf-8"?>
<sst xmlns="http://schemas.openxmlformats.org/spreadsheetml/2006/main" count="1040" uniqueCount="115">
  <si>
    <t>Fresh</t>
  </si>
  <si>
    <t>Processed</t>
  </si>
  <si>
    <t>Total</t>
  </si>
  <si>
    <t>Year</t>
  </si>
  <si>
    <t>Canned</t>
  </si>
  <si>
    <t>Juice</t>
  </si>
  <si>
    <t>Frozen</t>
  </si>
  <si>
    <t>Dried</t>
  </si>
  <si>
    <t>Other</t>
  </si>
  <si>
    <t>NA</t>
  </si>
  <si>
    <t>Filename:</t>
  </si>
  <si>
    <t>frtot.xls</t>
  </si>
  <si>
    <t>Worksheets:</t>
  </si>
  <si>
    <r>
      <t>Processed</t>
    </r>
    <r>
      <rPr>
        <vertAlign val="superscript"/>
        <sz val="8"/>
        <rFont val="Arial"/>
        <family val="2"/>
      </rPr>
      <t>1</t>
    </r>
  </si>
  <si>
    <r>
      <rPr>
        <vertAlign val="superscript"/>
        <sz val="8"/>
        <rFont val="Arial"/>
        <family val="2"/>
      </rPr>
      <t>1</t>
    </r>
    <r>
      <rPr>
        <sz val="8"/>
        <rFont val="Arial"/>
        <family val="2"/>
      </rPr>
      <t>Canned.</t>
    </r>
  </si>
  <si>
    <r>
      <rPr>
        <vertAlign val="superscript"/>
        <sz val="8"/>
        <rFont val="Arial"/>
        <family val="2"/>
      </rPr>
      <t>1</t>
    </r>
    <r>
      <rPr>
        <sz val="8"/>
        <rFont val="Arial"/>
        <family val="2"/>
      </rPr>
      <t>Dried.</t>
    </r>
  </si>
  <si>
    <r>
      <rPr>
        <vertAlign val="superscript"/>
        <sz val="8"/>
        <rFont val="Arial"/>
        <family val="2"/>
      </rPr>
      <t>1</t>
    </r>
    <r>
      <rPr>
        <sz val="8"/>
        <rFont val="Arial"/>
        <family val="2"/>
      </rPr>
      <t>Juice.</t>
    </r>
  </si>
  <si>
    <t>NA = Not available.</t>
  </si>
  <si>
    <r>
      <rPr>
        <vertAlign val="superscript"/>
        <sz val="8"/>
        <rFont val="Arial"/>
        <family val="2"/>
      </rPr>
      <t>1</t>
    </r>
    <r>
      <rPr>
        <sz val="8"/>
        <rFont val="Arial"/>
        <family val="2"/>
      </rPr>
      <t>Frozen.</t>
    </r>
  </si>
  <si>
    <t xml:space="preserve">NA = Not available.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</si>
  <si>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</si>
  <si>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</si>
  <si>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</si>
  <si>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</si>
  <si>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</si>
  <si>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</si>
  <si>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</si>
  <si>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</si>
  <si>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</si>
  <si>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</si>
  <si>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</si>
  <si>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</si>
  <si>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</si>
  <si>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</si>
  <si>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</si>
  <si>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</si>
  <si>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</si>
  <si>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</si>
  <si>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</si>
  <si>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</si>
  <si>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</si>
  <si>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 Pounds -------------------------------------------------------------------------</t>
  </si>
  <si>
    <t>Limes: Per capita availability (fresh weight equivalent)</t>
  </si>
  <si>
    <t>Apples: Per capita availability (fresh weight equivalent)</t>
  </si>
  <si>
    <t>Apricots: Per capita availability (fresh weight equivalent)</t>
  </si>
  <si>
    <t>Lemons: Per capita availability (fresh weight equivalent)</t>
  </si>
  <si>
    <t>Watermelon: Per capita availability (fresh weight equivalent)</t>
  </si>
  <si>
    <t>Strawberries: Per capita availability (fresh weight equivalent)</t>
  </si>
  <si>
    <t>Raspberries: Per capita availability (fresh weight equivalent)</t>
  </si>
  <si>
    <t>Plums: Per capita availability (fresh weight equivalent)</t>
  </si>
  <si>
    <t>Pineapple: Per capita availability (fresh weight equivalent)</t>
  </si>
  <si>
    <t>Pears: Per capita availability (fresh weight equivalent)</t>
  </si>
  <si>
    <t>Peaches and nectarines: Per capita availability (fresh weight equivalent)</t>
  </si>
  <si>
    <t>Papayas: Per capita availability (fresh weight equivalent)</t>
  </si>
  <si>
    <t>Olives: Per capita availability (fresh weight equivalent)</t>
  </si>
  <si>
    <t>Mangoes: Per capita availability (fresh weight equivalent)</t>
  </si>
  <si>
    <t>Kiwifruit: Per capita availability (fresh weight equivalent)</t>
  </si>
  <si>
    <t>Honeydew: Per capita availability (fresh weight equivalent)</t>
  </si>
  <si>
    <t>Grapes: Per capita availability (fresh weight equivalent)</t>
  </si>
  <si>
    <t>Figs: Per capita availability (fresh weight equivalent)</t>
  </si>
  <si>
    <t>Dates: Per capita availability (fresh weight equivalent)</t>
  </si>
  <si>
    <t>Cranberries: Per capita availability (fresh weight equivalent)</t>
  </si>
  <si>
    <t>Cherries: Per capita availability (fresh weight equivalent)</t>
  </si>
  <si>
    <t>Blueberries: Per capita availability (fresh weight equivalent)</t>
  </si>
  <si>
    <t>Blackberries: Per capita availability (fresh weight equivalent)</t>
  </si>
  <si>
    <t>Bananas: Per capita availability (fresh weight equivalent)</t>
  </si>
  <si>
    <t>Avocados: Per capita availability (fresh weight equivalent)</t>
  </si>
  <si>
    <t>Noncitrus fruit: Per capita availability (fresh weight equivalent)</t>
  </si>
  <si>
    <t>Grapefruit: Per capita availability (fresh weight equivalent)</t>
  </si>
  <si>
    <t>Tangerines and tangelos: Per capita availability (fresh weight equivalent)</t>
  </si>
  <si>
    <t>Oranges and temples: Per capita availability (fresh weight equivalent)</t>
  </si>
  <si>
    <t>Citrus: Per capita availability (fresh weight equivalent)</t>
  </si>
  <si>
    <t>Fruit: Per capita availability (fresh weight equivalent)</t>
  </si>
  <si>
    <r>
      <rPr>
        <vertAlign val="superscript"/>
        <sz val="8"/>
        <rFont val="Arial"/>
        <family val="2"/>
      </rPr>
      <t>1</t>
    </r>
    <r>
      <rPr>
        <sz val="8"/>
        <rFont val="Arial"/>
        <family val="2"/>
      </rPr>
      <t xml:space="preserve">Juice. </t>
    </r>
  </si>
  <si>
    <t>Fruit - Per capita availability, fresh and processed, fresh weight equivalent</t>
  </si>
  <si>
    <t>Citrus - Per capita availability, fresh and processed, fresh weight equivalent</t>
  </si>
  <si>
    <t>Oranges and temples - Per capita availability, fresh and processed, fresh weight equivalent</t>
  </si>
  <si>
    <t>Tangerines and tangelos - Per capita availability, fresh and processed, fresh weight equivalent</t>
  </si>
  <si>
    <t>Grapefruit - Per capita availability, fresh and processed, fresh weight equivalent</t>
  </si>
  <si>
    <t>Lemons - Per capita availability, fresh and processed, fresh weight equivalent</t>
  </si>
  <si>
    <t>Limes - Per capita availability, fresh and processed, fresh weight equivalent</t>
  </si>
  <si>
    <t>Noncitrus fruit - Per capita availability, fresh and processed, fresh weight equivalent</t>
  </si>
  <si>
    <t>Apples - Per capita availability, fresh and processed, fresh weight equivalent</t>
  </si>
  <si>
    <t>Apricots - Per capita availability, fresh and processed, fresh weight equivalent</t>
  </si>
  <si>
    <t>Avocados - Per capita availability, fresh and processed, fresh weight equivalent</t>
  </si>
  <si>
    <t>Bananas - Per capita availability, fresh and processed, fresh weight equivalent</t>
  </si>
  <si>
    <t>Blackberries - Per capita availability, fresh and processed, fresh weight equivalent</t>
  </si>
  <si>
    <t>Blueberries - Per capita availability, fresh and processed, fresh weight equivalent</t>
  </si>
  <si>
    <t>Cherries - Per capita availability, fresh and processed, fresh weight equivalent</t>
  </si>
  <si>
    <t>Cranberries - Per capita availability, fresh and processed, fresh weight equivalent</t>
  </si>
  <si>
    <t>Dates - Per capita availability, fresh and processed, fresh weight equivalent</t>
  </si>
  <si>
    <t>Figs - Per capita availability, fresh and processed, fresh weight equivalent</t>
  </si>
  <si>
    <t>Grapes - Per capita availability, fresh and processed, fresh weight equivalent</t>
  </si>
  <si>
    <t>Honeydew - Per capita availability, fresh and processed, fresh weight equivalent</t>
  </si>
  <si>
    <t>Kiwi - Per capita availability, fresh and processed, fresh weight equivalent</t>
  </si>
  <si>
    <t>Mangoes - Per capita availability, fresh and processed, fresh weight equivalent</t>
  </si>
  <si>
    <t>Olives - Per capita availability, fresh and processed, fresh weight equivalent</t>
  </si>
  <si>
    <t>Papayas - Per capita availability, fresh and processed, fresh weight equivalent</t>
  </si>
  <si>
    <t>Peaches and nectarines - Per capita availability, fresh and processed, fresh weight equivalent</t>
  </si>
  <si>
    <t>Pears - Per capita availability, fresh and processed, fresh weight equivalent</t>
  </si>
  <si>
    <t>Pineapple - Per capita availability, fresh and processed, fresh weight equivalent</t>
  </si>
  <si>
    <t>Raspberries - Per capita availability, fresh and processed, fresh weight equivalent</t>
  </si>
  <si>
    <t>Strawberries - Per capita availability, fresh and processed, fresh weight equivalent</t>
  </si>
  <si>
    <t>Watermelon - Per capita availability, fresh and processed, fresh weight equivalent</t>
  </si>
  <si>
    <r>
      <rPr>
        <vertAlign val="superscript"/>
        <sz val="8"/>
        <rFont val="Arial"/>
        <family val="2"/>
      </rPr>
      <t>1</t>
    </r>
    <r>
      <rPr>
        <sz val="8"/>
        <rFont val="Arial"/>
        <family val="2"/>
      </rPr>
      <t xml:space="preserve">Other apples. </t>
    </r>
  </si>
  <si>
    <r>
      <t>Other</t>
    </r>
    <r>
      <rPr>
        <vertAlign val="superscript"/>
        <sz val="8"/>
        <rFont val="Arial"/>
        <family val="2"/>
      </rPr>
      <t>1</t>
    </r>
  </si>
  <si>
    <t>Cantaloupe - Per capita availability, fresh and processed, fresh weight equivalent</t>
  </si>
  <si>
    <t>Plums - Per capita availability, fresh and processed, fresh weight equivalent</t>
  </si>
  <si>
    <t>Cantaloupe: Per capita availability (fresh weight equivalent)</t>
  </si>
  <si>
    <r>
      <t>Dried</t>
    </r>
    <r>
      <rPr>
        <vertAlign val="superscript"/>
        <sz val="8"/>
        <rFont val="Arial"/>
        <family val="2"/>
      </rPr>
      <t>1</t>
    </r>
  </si>
  <si>
    <r>
      <t>1</t>
    </r>
    <r>
      <rPr>
        <sz val="8"/>
        <rFont val="Arial"/>
        <family val="2"/>
      </rPr>
      <t xml:space="preserve">Discontinued - since 2018 Raisin Administrative Committee data on shipments no longer available to public. </t>
    </r>
  </si>
  <si>
    <r>
      <t>2018</t>
    </r>
    <r>
      <rPr>
        <vertAlign val="superscript"/>
        <sz val="8"/>
        <rFont val="Arial"/>
        <family val="2"/>
      </rPr>
      <t>2</t>
    </r>
  </si>
  <si>
    <r>
      <t>2019</t>
    </r>
    <r>
      <rPr>
        <vertAlign val="superscript"/>
        <sz val="8"/>
        <rFont val="Arial"/>
        <family val="2"/>
      </rPr>
      <t>2</t>
    </r>
  </si>
  <si>
    <t>Source: USDA, Economic Research Service based on data from various sources as documented on the Food Availability Data System home page. Data last updated February 1, 2021.</t>
  </si>
  <si>
    <r>
      <rPr>
        <vertAlign val="superscript"/>
        <sz val="8"/>
        <rFont val="Arial"/>
        <family val="2"/>
      </rPr>
      <t>2</t>
    </r>
    <r>
      <rPr>
        <sz val="8"/>
        <rFont val="Arial"/>
        <family val="2"/>
      </rPr>
      <t>No longer updated after 2017. Beginning in 2018 crop year, USDA, National Agricultural Statistics Service discontinued reporting domestic production. There is no data on trade.</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</si>
</sst>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lt;36526]dd\-mmm\-yy;dd\-mmm\-yyyy"/>
    <numFmt numFmtId="166" formatCode="0.000"/>
    <numFmt numFmtId="167" formatCode="0.0"/>
    <numFmt numFmtId="168" formatCode="mmmm\ d\,\ yyyy"/>
    <numFmt numFmtId="169" formatCode="0.0_)"/>
    <numFmt numFmtId="170" formatCode="#;\-#;0"/>
    <numFmt numFmtId="171" formatCode="#,##0.000"/>
    <numFmt numFmtId="172" formatCode="&quot;$&quot;#,##0.00"/>
    <numFmt numFmtId="173" formatCode="0.00000"/>
    <numFmt numFmtId="174" formatCode="0.0000"/>
    <numFmt numFmtId="175" formatCode="0.000000"/>
    <numFmt numFmtId="176" formatCode="0.0000000"/>
    <numFmt numFmtId="177" formatCode="0.00000000"/>
    <numFmt numFmtId="178" formatCode="0.000000000"/>
    <numFmt numFmtId="179" formatCode="0.0000000000"/>
    <numFmt numFmtId="180" formatCode="0.00000000000"/>
    <numFmt numFmtId="181" formatCode="0.000000000000"/>
    <numFmt numFmtId="182" formatCode="0.0000000000000"/>
    <numFmt numFmtId="183" formatCode="&quot;Yes&quot;;&quot;Yes&quot;;&quot;No&quot;"/>
    <numFmt numFmtId="184" formatCode="&quot;True&quot;;&quot;True&quot;;&quot;False&quot;"/>
    <numFmt numFmtId="185" formatCode="&quot;On&quot;;&quot;On&quot;;&quot;Off&quot;"/>
    <numFmt numFmtId="186" formatCode="[$€-2]\ #,##0.00_);[Red]\([$€-2]\ #,##0.00\)"/>
  </numFmts>
  <fonts count="38">
    <font>
      <sz val="10"/>
      <name val="Arial"/>
      <family val="0"/>
    </font>
    <font>
      <b/>
      <sz val="18"/>
      <name val="Arial"/>
      <family val="2"/>
    </font>
    <font>
      <b/>
      <sz val="12"/>
      <name val="Arial"/>
      <family val="2"/>
    </font>
    <font>
      <sz val="8"/>
      <name val="Arial"/>
      <family val="2"/>
    </font>
    <font>
      <b/>
      <sz val="10"/>
      <name val="Arial"/>
      <family val="2"/>
    </font>
    <font>
      <u val="single"/>
      <sz val="10"/>
      <color indexed="12"/>
      <name val="Arial"/>
      <family val="2"/>
    </font>
    <font>
      <u val="single"/>
      <sz val="10"/>
      <color indexed="36"/>
      <name val="Arial"/>
      <family val="2"/>
    </font>
    <font>
      <b/>
      <sz val="8"/>
      <name val="Arial"/>
      <family val="2"/>
    </font>
    <font>
      <vertAlign val="superscript"/>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double"/>
      <bottom>
        <color indexed="63"/>
      </bottom>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style="thin"/>
    </border>
    <border>
      <left style="thin">
        <color indexed="55"/>
      </left>
      <right style="thin">
        <color indexed="55"/>
      </right>
      <top style="thin">
        <color indexed="55"/>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double"/>
    </border>
    <border>
      <left style="thin">
        <color indexed="55"/>
      </left>
      <right style="thin">
        <color indexed="55"/>
      </right>
      <top>
        <color indexed="63"/>
      </top>
      <bottom style="double"/>
    </border>
    <border>
      <left style="thin">
        <color indexed="55"/>
      </left>
      <right style="thin">
        <color indexed="55"/>
      </right>
      <top style="double"/>
      <bottom style="thin">
        <color indexed="55"/>
      </bottom>
    </border>
    <border>
      <left style="thin">
        <color indexed="55"/>
      </left>
      <right style="thin">
        <color indexed="55"/>
      </right>
      <top>
        <color indexed="63"/>
      </top>
      <bottom>
        <color indexed="63"/>
      </bottom>
    </border>
    <border>
      <left>
        <color indexed="63"/>
      </left>
      <right>
        <color indexed="63"/>
      </right>
      <top>
        <color indexed="63"/>
      </top>
      <bottom style="thin">
        <color theme="0" tint="-0.24993999302387238"/>
      </bottom>
    </border>
    <border>
      <left>
        <color indexed="63"/>
      </left>
      <right>
        <color indexed="63"/>
      </right>
      <top>
        <color indexed="63"/>
      </top>
      <bottom style="double"/>
    </border>
    <border>
      <left style="thin">
        <color indexed="55"/>
      </left>
      <right>
        <color indexed="63"/>
      </right>
      <top style="thin"/>
      <bottom style="thin">
        <color indexed="55"/>
      </bottom>
    </border>
    <border>
      <left>
        <color indexed="63"/>
      </left>
      <right>
        <color indexed="63"/>
      </right>
      <top style="thin"/>
      <bottom style="thin">
        <color indexed="55"/>
      </bottom>
    </border>
    <border>
      <left style="thin"/>
      <right>
        <color indexed="63"/>
      </right>
      <top style="double"/>
      <bottom style="thin"/>
    </border>
    <border>
      <left>
        <color indexed="63"/>
      </left>
      <right>
        <color indexed="63"/>
      </right>
      <top style="double"/>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color indexed="63"/>
      </right>
      <top style="double"/>
      <bottom style="thin">
        <color indexed="55"/>
      </bottom>
    </border>
    <border>
      <left>
        <color indexed="63"/>
      </left>
      <right>
        <color indexed="63"/>
      </right>
      <top style="double"/>
      <bottom style="thin">
        <color indexed="55"/>
      </bottom>
    </border>
    <border>
      <left>
        <color indexed="63"/>
      </left>
      <right style="thin">
        <color indexed="55"/>
      </right>
      <top style="double"/>
      <bottom style="thin">
        <color indexed="55"/>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color indexed="55"/>
      </right>
      <top style="thin"/>
      <bottom style="thin">
        <color indexed="55"/>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color indexed="63"/>
      </left>
      <right style="thin"/>
      <top style="double"/>
      <bottom>
        <color indexed="63"/>
      </bottom>
    </border>
    <border>
      <left style="thin"/>
      <right style="thin"/>
      <top style="double"/>
      <bottom>
        <color indexed="63"/>
      </bottom>
    </border>
    <border>
      <left style="thin"/>
      <right>
        <color indexed="63"/>
      </right>
      <top style="double"/>
      <bottom>
        <color indexed="63"/>
      </bottom>
    </border>
    <border>
      <left style="thin"/>
      <right>
        <color indexed="63"/>
      </right>
      <top>
        <color indexed="63"/>
      </top>
      <bottom>
        <color indexed="63"/>
      </bottom>
    </border>
    <border>
      <left style="thin">
        <color indexed="55"/>
      </left>
      <right>
        <color indexed="63"/>
      </right>
      <top style="double"/>
      <bottom>
        <color indexed="63"/>
      </bottom>
    </border>
    <border>
      <left>
        <color indexed="63"/>
      </left>
      <right style="thin">
        <color indexed="55"/>
      </right>
      <top style="double"/>
      <bottom>
        <color indexed="63"/>
      </bottom>
    </border>
    <border>
      <left>
        <color indexed="63"/>
      </left>
      <right>
        <color indexed="63"/>
      </right>
      <top style="thin">
        <color indexed="55"/>
      </top>
      <bottom style="thin">
        <color theme="0" tint="-0.24993999302387238"/>
      </bottom>
    </border>
  </borders>
  <cellStyleXfs count="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3" fontId="0" fillId="0" borderId="0" applyFill="0" applyBorder="0" applyAlignment="0" applyProtection="0"/>
    <xf numFmtId="3" fontId="0" fillId="0" borderId="0" applyFill="0" applyBorder="0" applyAlignment="0" applyProtection="0"/>
    <xf numFmtId="3" fontId="0"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5" fontId="0" fillId="0" borderId="0" applyFill="0" applyBorder="0" applyAlignment="0" applyProtection="0"/>
    <xf numFmtId="5" fontId="0" fillId="0" borderId="0" applyFill="0" applyBorder="0" applyAlignment="0" applyProtection="0"/>
    <xf numFmtId="5"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168" fontId="0" fillId="0" borderId="0" applyFill="0" applyBorder="0" applyAlignment="0" applyProtection="0"/>
    <xf numFmtId="0" fontId="29" fillId="0" borderId="0" applyNumberFormat="0" applyFill="0" applyBorder="0" applyAlignment="0" applyProtection="0"/>
    <xf numFmtId="2" fontId="0" fillId="0" borderId="0" applyFill="0" applyBorder="0" applyAlignment="0" applyProtection="0"/>
    <xf numFmtId="2" fontId="0" fillId="0" borderId="0" applyFill="0" applyBorder="0" applyAlignment="0" applyProtection="0"/>
    <xf numFmtId="2" fontId="0" fillId="0" borderId="0" applyFill="0" applyBorder="0" applyAlignment="0" applyProtection="0"/>
    <xf numFmtId="0" fontId="6" fillId="0" borderId="0" applyNumberFormat="0" applyFill="0" applyBorder="0" applyAlignment="0" applyProtection="0"/>
    <xf numFmtId="0" fontId="30"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1" fillId="0" borderId="3" applyNumberFormat="0" applyFill="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30" borderId="1" applyNumberFormat="0" applyAlignment="0" applyProtection="0"/>
    <xf numFmtId="0" fontId="33" fillId="0" borderId="4" applyNumberFormat="0" applyFill="0" applyAlignment="0" applyProtection="0"/>
    <xf numFmtId="0" fontId="34" fillId="31" borderId="0" applyNumberFormat="0" applyBorder="0" applyAlignment="0" applyProtection="0"/>
    <xf numFmtId="0" fontId="0" fillId="0" borderId="0">
      <alignment/>
      <protection/>
    </xf>
    <xf numFmtId="0" fontId="0" fillId="32" borderId="5" applyNumberFormat="0" applyFont="0" applyAlignment="0" applyProtection="0"/>
    <xf numFmtId="0" fontId="35" fillId="27" borderId="6"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0" borderId="7" applyNumberFormat="0" applyFill="0" applyAlignment="0" applyProtection="0"/>
    <xf numFmtId="0" fontId="0" fillId="0" borderId="7" applyNumberFormat="0" applyFill="0" applyAlignment="0" applyProtection="0"/>
    <xf numFmtId="0" fontId="0" fillId="0" borderId="7" applyNumberFormat="0" applyFill="0" applyAlignment="0" applyProtection="0"/>
    <xf numFmtId="0" fontId="37" fillId="0" borderId="0" applyNumberFormat="0" applyFill="0" applyBorder="0" applyAlignment="0" applyProtection="0"/>
  </cellStyleXfs>
  <cellXfs count="181">
    <xf numFmtId="0" fontId="0" fillId="0" borderId="0" xfId="0" applyAlignment="1">
      <alignment/>
    </xf>
    <xf numFmtId="0" fontId="4" fillId="0" borderId="0" xfId="0" applyFont="1" applyAlignment="1">
      <alignment/>
    </xf>
    <xf numFmtId="2" fontId="3" fillId="0" borderId="0" xfId="0" applyNumberFormat="1" applyFont="1" applyFill="1" applyAlignment="1">
      <alignment/>
    </xf>
    <xf numFmtId="2" fontId="3" fillId="0" borderId="0" xfId="0" applyNumberFormat="1" applyFont="1" applyFill="1" applyBorder="1" applyAlignment="1">
      <alignment/>
    </xf>
    <xf numFmtId="0" fontId="3" fillId="0" borderId="0" xfId="0" applyNumberFormat="1" applyFont="1" applyFill="1" applyBorder="1" applyAlignment="1">
      <alignment/>
    </xf>
    <xf numFmtId="2" fontId="3" fillId="0" borderId="8" xfId="0" applyNumberFormat="1" applyFont="1" applyFill="1" applyBorder="1" applyAlignment="1">
      <alignment horizontal="center"/>
    </xf>
    <xf numFmtId="2" fontId="3" fillId="0" borderId="8" xfId="0" applyNumberFormat="1" applyFont="1" applyFill="1" applyBorder="1" applyAlignment="1" quotePrefix="1">
      <alignment horizontal="center"/>
    </xf>
    <xf numFmtId="2" fontId="3" fillId="0" borderId="9" xfId="0" applyNumberFormat="1" applyFont="1" applyFill="1" applyBorder="1" applyAlignment="1">
      <alignment horizontal="center"/>
    </xf>
    <xf numFmtId="0" fontId="3" fillId="0" borderId="0" xfId="0" applyNumberFormat="1" applyFont="1" applyFill="1" applyAlignment="1">
      <alignment/>
    </xf>
    <xf numFmtId="2" fontId="3" fillId="0" borderId="10" xfId="0" applyNumberFormat="1" applyFont="1" applyFill="1" applyBorder="1" applyAlignment="1">
      <alignment horizontal="center"/>
    </xf>
    <xf numFmtId="2" fontId="3" fillId="0" borderId="11" xfId="0" applyNumberFormat="1" applyFont="1" applyFill="1" applyBorder="1" applyAlignment="1">
      <alignment horizontal="center"/>
    </xf>
    <xf numFmtId="2" fontId="3" fillId="0" borderId="10" xfId="0" applyNumberFormat="1" applyFont="1" applyFill="1" applyBorder="1" applyAlignment="1">
      <alignment horizontal="centerContinuous"/>
    </xf>
    <xf numFmtId="2" fontId="3" fillId="0" borderId="12" xfId="0" applyNumberFormat="1" applyFont="1" applyFill="1" applyBorder="1" applyAlignment="1">
      <alignment horizontal="center"/>
    </xf>
    <xf numFmtId="2" fontId="3" fillId="0" borderId="11" xfId="0" applyNumberFormat="1" applyFont="1" applyFill="1" applyBorder="1" applyAlignment="1">
      <alignment horizontal="centerContinuous"/>
    </xf>
    <xf numFmtId="0" fontId="3" fillId="0" borderId="13" xfId="0" applyNumberFormat="1" applyFont="1" applyFill="1" applyBorder="1" applyAlignment="1">
      <alignment horizontal="center"/>
    </xf>
    <xf numFmtId="2" fontId="3" fillId="0" borderId="13" xfId="0" applyNumberFormat="1" applyFont="1" applyFill="1" applyBorder="1" applyAlignment="1">
      <alignment horizontal="center"/>
    </xf>
    <xf numFmtId="2" fontId="3" fillId="33" borderId="13" xfId="0" applyNumberFormat="1" applyFont="1" applyFill="1" applyBorder="1" applyAlignment="1">
      <alignment horizontal="center"/>
    </xf>
    <xf numFmtId="0" fontId="0" fillId="0" borderId="0" xfId="69">
      <alignment/>
      <protection/>
    </xf>
    <xf numFmtId="0" fontId="3" fillId="34" borderId="13" xfId="0" applyNumberFormat="1" applyFont="1" applyFill="1" applyBorder="1" applyAlignment="1">
      <alignment horizontal="center"/>
    </xf>
    <xf numFmtId="2" fontId="3" fillId="34" borderId="13" xfId="0" applyNumberFormat="1" applyFont="1" applyFill="1" applyBorder="1" applyAlignment="1">
      <alignment horizontal="center"/>
    </xf>
    <xf numFmtId="2" fontId="3" fillId="0" borderId="14" xfId="0" applyNumberFormat="1" applyFont="1" applyFill="1" applyBorder="1" applyAlignment="1">
      <alignment horizontal="center"/>
    </xf>
    <xf numFmtId="0" fontId="3" fillId="34" borderId="15" xfId="0" applyNumberFormat="1" applyFont="1" applyFill="1" applyBorder="1" applyAlignment="1">
      <alignment horizontal="center"/>
    </xf>
    <xf numFmtId="2" fontId="3" fillId="34" borderId="15" xfId="0" applyNumberFormat="1" applyFont="1" applyFill="1" applyBorder="1" applyAlignment="1">
      <alignment horizontal="center"/>
    </xf>
    <xf numFmtId="2" fontId="3" fillId="0" borderId="14" xfId="0" applyNumberFormat="1" applyFont="1" applyFill="1" applyBorder="1" applyAlignment="1" quotePrefix="1">
      <alignment horizontal="center"/>
    </xf>
    <xf numFmtId="0" fontId="3" fillId="35" borderId="16" xfId="0" applyNumberFormat="1" applyFont="1" applyFill="1" applyBorder="1" applyAlignment="1">
      <alignment horizontal="center"/>
    </xf>
    <xf numFmtId="2" fontId="3" fillId="35" borderId="17" xfId="0" applyNumberFormat="1" applyFont="1" applyFill="1" applyBorder="1" applyAlignment="1">
      <alignment horizontal="center"/>
    </xf>
    <xf numFmtId="2" fontId="3" fillId="35" borderId="18" xfId="0" applyNumberFormat="1" applyFont="1" applyFill="1" applyBorder="1" applyAlignment="1">
      <alignment horizontal="center"/>
    </xf>
    <xf numFmtId="0" fontId="5" fillId="0" borderId="0" xfId="65" applyAlignment="1" applyProtection="1">
      <alignment/>
      <protection/>
    </xf>
    <xf numFmtId="0" fontId="5" fillId="0" borderId="0" xfId="65" applyAlignment="1" applyProtection="1" quotePrefix="1">
      <alignment horizontal="left"/>
      <protection/>
    </xf>
    <xf numFmtId="0" fontId="3" fillId="35" borderId="13" xfId="0" applyNumberFormat="1" applyFont="1" applyFill="1" applyBorder="1" applyAlignment="1">
      <alignment horizontal="center"/>
    </xf>
    <xf numFmtId="2" fontId="3" fillId="35" borderId="13" xfId="0" applyNumberFormat="1" applyFont="1" applyFill="1" applyBorder="1" applyAlignment="1">
      <alignment horizontal="center"/>
    </xf>
    <xf numFmtId="0" fontId="3" fillId="35" borderId="19" xfId="0" applyNumberFormat="1" applyFont="1" applyFill="1" applyBorder="1" applyAlignment="1">
      <alignment horizontal="center"/>
    </xf>
    <xf numFmtId="2" fontId="3" fillId="35" borderId="19" xfId="0" applyNumberFormat="1" applyFont="1" applyFill="1" applyBorder="1" applyAlignment="1">
      <alignment horizontal="center"/>
    </xf>
    <xf numFmtId="0" fontId="3" fillId="0" borderId="19" xfId="0" applyNumberFormat="1" applyFont="1" applyFill="1" applyBorder="1" applyAlignment="1">
      <alignment horizontal="center"/>
    </xf>
    <xf numFmtId="2" fontId="3" fillId="0" borderId="19" xfId="0" applyNumberFormat="1" applyFont="1" applyFill="1" applyBorder="1" applyAlignment="1">
      <alignment horizontal="center"/>
    </xf>
    <xf numFmtId="166" fontId="3" fillId="0" borderId="13" xfId="0" applyNumberFormat="1" applyFont="1" applyFill="1" applyBorder="1" applyAlignment="1">
      <alignment horizontal="center"/>
    </xf>
    <xf numFmtId="166" fontId="3" fillId="34" borderId="13" xfId="0" applyNumberFormat="1" applyFont="1" applyFill="1" applyBorder="1" applyAlignment="1">
      <alignment horizontal="center"/>
    </xf>
    <xf numFmtId="166" fontId="3" fillId="34" borderId="15" xfId="0" applyNumberFormat="1" applyFont="1" applyFill="1" applyBorder="1" applyAlignment="1">
      <alignment horizontal="center"/>
    </xf>
    <xf numFmtId="166" fontId="3" fillId="35" borderId="19" xfId="0" applyNumberFormat="1" applyFont="1" applyFill="1" applyBorder="1" applyAlignment="1">
      <alignment horizontal="center"/>
    </xf>
    <xf numFmtId="166" fontId="3" fillId="35" borderId="13" xfId="0" applyNumberFormat="1" applyFont="1" applyFill="1" applyBorder="1" applyAlignment="1">
      <alignment horizontal="center"/>
    </xf>
    <xf numFmtId="0" fontId="3" fillId="0" borderId="0" xfId="0" applyNumberFormat="1" applyFont="1" applyFill="1" applyBorder="1" applyAlignment="1" quotePrefix="1">
      <alignment horizontal="left" vertical="center" wrapText="1"/>
    </xf>
    <xf numFmtId="0" fontId="3" fillId="35" borderId="15" xfId="0" applyNumberFormat="1" applyFont="1" applyFill="1" applyBorder="1" applyAlignment="1">
      <alignment horizontal="center"/>
    </xf>
    <xf numFmtId="2" fontId="3" fillId="35" borderId="15" xfId="0" applyNumberFormat="1" applyFont="1" applyFill="1" applyBorder="1" applyAlignment="1">
      <alignment horizontal="center"/>
    </xf>
    <xf numFmtId="0" fontId="3" fillId="35" borderId="20" xfId="0" applyNumberFormat="1" applyFont="1" applyFill="1" applyBorder="1" applyAlignment="1">
      <alignment horizontal="center"/>
    </xf>
    <xf numFmtId="2" fontId="3" fillId="35" borderId="20" xfId="0" applyNumberFormat="1" applyFont="1" applyFill="1" applyBorder="1" applyAlignment="1">
      <alignment horizontal="center"/>
    </xf>
    <xf numFmtId="0" fontId="3" fillId="0" borderId="15" xfId="0" applyNumberFormat="1" applyFont="1" applyFill="1" applyBorder="1" applyAlignment="1">
      <alignment horizontal="center"/>
    </xf>
    <xf numFmtId="2" fontId="3" fillId="0" borderId="15" xfId="0" applyNumberFormat="1" applyFont="1" applyFill="1" applyBorder="1" applyAlignment="1">
      <alignment horizontal="center"/>
    </xf>
    <xf numFmtId="2" fontId="3" fillId="35" borderId="21" xfId="0" applyNumberFormat="1" applyFont="1" applyFill="1" applyBorder="1" applyAlignment="1">
      <alignment horizontal="center"/>
    </xf>
    <xf numFmtId="0" fontId="8" fillId="35" borderId="16" xfId="0" applyNumberFormat="1" applyFont="1" applyFill="1" applyBorder="1" applyAlignment="1">
      <alignment horizontal="left" vertical="top"/>
    </xf>
    <xf numFmtId="0" fontId="8" fillId="35" borderId="17" xfId="0" applyNumberFormat="1" applyFont="1" applyFill="1" applyBorder="1" applyAlignment="1">
      <alignment horizontal="left" vertical="top"/>
    </xf>
    <xf numFmtId="0" fontId="8" fillId="35" borderId="18" xfId="0" applyNumberFormat="1" applyFont="1" applyFill="1" applyBorder="1" applyAlignment="1">
      <alignment horizontal="left" vertical="top"/>
    </xf>
    <xf numFmtId="166" fontId="3" fillId="35" borderId="15" xfId="0" applyNumberFormat="1" applyFont="1" applyFill="1" applyBorder="1" applyAlignment="1">
      <alignment horizontal="center"/>
    </xf>
    <xf numFmtId="0" fontId="3" fillId="35" borderId="22" xfId="0" applyNumberFormat="1" applyFont="1" applyFill="1" applyBorder="1" applyAlignment="1">
      <alignment horizontal="center"/>
    </xf>
    <xf numFmtId="2" fontId="3" fillId="35" borderId="22" xfId="0" applyNumberFormat="1" applyFont="1" applyFill="1" applyBorder="1" applyAlignment="1">
      <alignment horizontal="center"/>
    </xf>
    <xf numFmtId="49" fontId="3" fillId="35" borderId="19" xfId="0" applyNumberFormat="1" applyFont="1" applyFill="1" applyBorder="1" applyAlignment="1">
      <alignment horizontal="center"/>
    </xf>
    <xf numFmtId="49" fontId="3" fillId="35" borderId="15" xfId="0" applyNumberFormat="1" applyFont="1" applyFill="1" applyBorder="1" applyAlignment="1">
      <alignment horizontal="center"/>
    </xf>
    <xf numFmtId="2" fontId="3" fillId="0" borderId="23" xfId="0" applyNumberFormat="1" applyFont="1" applyFill="1" applyBorder="1" applyAlignment="1">
      <alignment/>
    </xf>
    <xf numFmtId="0" fontId="7" fillId="0" borderId="0" xfId="0" applyNumberFormat="1" applyFont="1" applyFill="1" applyBorder="1" applyAlignment="1" quotePrefix="1">
      <alignment horizontal="left"/>
    </xf>
    <xf numFmtId="0" fontId="7" fillId="0" borderId="24" xfId="0" applyNumberFormat="1" applyFont="1" applyFill="1" applyBorder="1" applyAlignment="1" quotePrefix="1">
      <alignment horizontal="left"/>
    </xf>
    <xf numFmtId="2" fontId="9" fillId="0" borderId="25" xfId="69" applyNumberFormat="1" applyFont="1" applyFill="1" applyBorder="1" applyAlignment="1" quotePrefix="1">
      <alignment horizontal="center" vertical="center"/>
      <protection/>
    </xf>
    <xf numFmtId="2" fontId="9" fillId="0" borderId="26" xfId="69" applyNumberFormat="1" applyFont="1" applyFill="1" applyBorder="1" applyAlignment="1" quotePrefix="1">
      <alignment horizontal="center" vertical="center"/>
      <protection/>
    </xf>
    <xf numFmtId="2" fontId="3" fillId="0" borderId="27" xfId="0" applyNumberFormat="1" applyFont="1" applyFill="1" applyBorder="1" applyAlignment="1">
      <alignment horizontal="center"/>
    </xf>
    <xf numFmtId="2" fontId="3" fillId="0" borderId="28" xfId="0" applyNumberFormat="1" applyFont="1" applyFill="1" applyBorder="1" applyAlignment="1">
      <alignment horizontal="center"/>
    </xf>
    <xf numFmtId="0" fontId="3" fillId="0" borderId="29" xfId="69" applyNumberFormat="1" applyFont="1" applyFill="1" applyBorder="1" applyAlignment="1" quotePrefix="1">
      <alignment horizontal="left" vertical="center" wrapText="1"/>
      <protection/>
    </xf>
    <xf numFmtId="0" fontId="3" fillId="0" borderId="30" xfId="69" applyNumberFormat="1" applyFont="1" applyFill="1" applyBorder="1" applyAlignment="1" quotePrefix="1">
      <alignment horizontal="left" vertical="center" wrapText="1"/>
      <protection/>
    </xf>
    <xf numFmtId="0" fontId="3" fillId="0" borderId="31" xfId="69" applyNumberFormat="1" applyFont="1" applyFill="1" applyBorder="1" applyAlignment="1" quotePrefix="1">
      <alignment horizontal="left" vertical="center" wrapText="1"/>
      <protection/>
    </xf>
    <xf numFmtId="0" fontId="3" fillId="0" borderId="32" xfId="69" applyNumberFormat="1" applyFont="1" applyFill="1" applyBorder="1" applyAlignment="1" quotePrefix="1">
      <alignment horizontal="left" vertical="center" wrapText="1"/>
      <protection/>
    </xf>
    <xf numFmtId="0" fontId="3" fillId="0" borderId="33" xfId="69" applyNumberFormat="1" applyFont="1" applyFill="1" applyBorder="1" applyAlignment="1" quotePrefix="1">
      <alignment horizontal="left" vertical="center" wrapText="1"/>
      <protection/>
    </xf>
    <xf numFmtId="0" fontId="3" fillId="0" borderId="34" xfId="69" applyNumberFormat="1" applyFont="1" applyFill="1" applyBorder="1" applyAlignment="1" quotePrefix="1">
      <alignment horizontal="left" vertical="center" wrapText="1"/>
      <protection/>
    </xf>
    <xf numFmtId="0" fontId="3" fillId="0" borderId="35" xfId="69" applyNumberFormat="1" applyFont="1" applyFill="1" applyBorder="1" applyAlignment="1" quotePrefix="1">
      <alignment horizontal="left"/>
      <protection/>
    </xf>
    <xf numFmtId="0" fontId="3" fillId="0" borderId="36" xfId="69" applyNumberFormat="1" applyFont="1" applyFill="1" applyBorder="1" applyAlignment="1" quotePrefix="1">
      <alignment horizontal="left"/>
      <protection/>
    </xf>
    <xf numFmtId="0" fontId="3" fillId="0" borderId="37" xfId="69" applyNumberFormat="1" applyFont="1" applyFill="1" applyBorder="1" applyAlignment="1" quotePrefix="1">
      <alignment horizontal="left"/>
      <protection/>
    </xf>
    <xf numFmtId="0" fontId="3" fillId="0" borderId="16" xfId="69" applyNumberFormat="1" applyFont="1" applyFill="1" applyBorder="1" applyAlignment="1" quotePrefix="1">
      <alignment horizontal="left"/>
      <protection/>
    </xf>
    <xf numFmtId="0" fontId="3" fillId="0" borderId="17" xfId="69" applyNumberFormat="1" applyFont="1" applyFill="1" applyBorder="1" applyAlignment="1" quotePrefix="1">
      <alignment horizontal="left"/>
      <protection/>
    </xf>
    <xf numFmtId="0" fontId="3" fillId="0" borderId="18" xfId="69" applyNumberFormat="1" applyFont="1" applyFill="1" applyBorder="1" applyAlignment="1" quotePrefix="1">
      <alignment horizontal="left"/>
      <protection/>
    </xf>
    <xf numFmtId="0" fontId="3" fillId="0" borderId="38" xfId="0" applyNumberFormat="1" applyFont="1" applyFill="1" applyBorder="1" applyAlignment="1">
      <alignment horizontal="center" vertical="center"/>
    </xf>
    <xf numFmtId="0" fontId="3" fillId="0" borderId="39" xfId="0" applyNumberFormat="1" applyFont="1" applyFill="1" applyBorder="1" applyAlignment="1">
      <alignment horizontal="center" vertical="center"/>
    </xf>
    <xf numFmtId="2" fontId="3" fillId="0" borderId="40" xfId="0" applyNumberFormat="1" applyFont="1" applyFill="1" applyBorder="1" applyAlignment="1">
      <alignment horizontal="center" vertical="center"/>
    </xf>
    <xf numFmtId="2" fontId="3" fillId="0" borderId="8" xfId="0" applyNumberFormat="1" applyFont="1" applyFill="1" applyBorder="1" applyAlignment="1">
      <alignment horizontal="center" vertical="center"/>
    </xf>
    <xf numFmtId="2" fontId="3" fillId="0" borderId="40" xfId="0" applyNumberFormat="1" applyFont="1" applyFill="1" applyBorder="1" applyAlignment="1" quotePrefix="1">
      <alignment horizontal="center" vertical="center"/>
    </xf>
    <xf numFmtId="2" fontId="3" fillId="0" borderId="8" xfId="0" applyNumberFormat="1" applyFont="1" applyFill="1" applyBorder="1" applyAlignment="1" quotePrefix="1">
      <alignment horizontal="center" vertical="center"/>
    </xf>
    <xf numFmtId="2" fontId="9" fillId="0" borderId="26" xfId="69" applyNumberFormat="1" applyFont="1" applyFill="1" applyBorder="1" applyAlignment="1">
      <alignment horizontal="center" vertical="center"/>
      <protection/>
    </xf>
    <xf numFmtId="2" fontId="9" fillId="0" borderId="41" xfId="69" applyNumberFormat="1" applyFont="1" applyFill="1" applyBorder="1" applyAlignment="1">
      <alignment horizontal="center" vertical="center"/>
      <protection/>
    </xf>
    <xf numFmtId="0" fontId="3" fillId="0" borderId="42" xfId="69" applyNumberFormat="1" applyFont="1" applyFill="1" applyBorder="1" applyAlignment="1" quotePrefix="1">
      <alignment horizontal="left" vertical="center" wrapText="1"/>
      <protection/>
    </xf>
    <xf numFmtId="0" fontId="3" fillId="0" borderId="0" xfId="69" applyNumberFormat="1" applyFont="1" applyFill="1" applyBorder="1" applyAlignment="1" quotePrefix="1">
      <alignment horizontal="left" vertical="center" wrapText="1"/>
      <protection/>
    </xf>
    <xf numFmtId="0" fontId="3" fillId="0" borderId="43" xfId="69" applyNumberFormat="1" applyFont="1" applyFill="1" applyBorder="1" applyAlignment="1" quotePrefix="1">
      <alignment horizontal="left" vertical="center" wrapText="1"/>
      <protection/>
    </xf>
    <xf numFmtId="0" fontId="3" fillId="0" borderId="44" xfId="0" applyNumberFormat="1" applyFont="1" applyFill="1" applyBorder="1" applyAlignment="1">
      <alignment horizontal="center" vertical="center"/>
    </xf>
    <xf numFmtId="2" fontId="3" fillId="0" borderId="45" xfId="0" applyNumberFormat="1" applyFont="1" applyFill="1" applyBorder="1" applyAlignment="1" quotePrefix="1">
      <alignment horizontal="center" vertical="center"/>
    </xf>
    <xf numFmtId="2" fontId="3" fillId="0" borderId="46"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0" fontId="3" fillId="35" borderId="35" xfId="0" applyNumberFormat="1" applyFont="1" applyFill="1" applyBorder="1" applyAlignment="1" quotePrefix="1">
      <alignment horizontal="left"/>
    </xf>
    <xf numFmtId="0" fontId="3" fillId="35" borderId="36" xfId="0" applyNumberFormat="1" applyFont="1" applyFill="1" applyBorder="1" applyAlignment="1" quotePrefix="1">
      <alignment horizontal="left"/>
    </xf>
    <xf numFmtId="0" fontId="3" fillId="35" borderId="37" xfId="0" applyNumberFormat="1" applyFont="1" applyFill="1" applyBorder="1" applyAlignment="1" quotePrefix="1">
      <alignment horizontal="left"/>
    </xf>
    <xf numFmtId="0" fontId="3" fillId="0" borderId="35" xfId="69" applyNumberFormat="1" applyFont="1" applyFill="1" applyBorder="1" applyAlignment="1">
      <alignment horizontal="left" vertical="center"/>
      <protection/>
    </xf>
    <xf numFmtId="0" fontId="3" fillId="0" borderId="36" xfId="69" applyNumberFormat="1" applyFont="1" applyFill="1" applyBorder="1" applyAlignment="1">
      <alignment horizontal="left" vertical="center"/>
      <protection/>
    </xf>
    <xf numFmtId="0" fontId="3" fillId="0" borderId="37" xfId="69" applyNumberFormat="1" applyFont="1" applyFill="1" applyBorder="1" applyAlignment="1">
      <alignment horizontal="left" vertical="center"/>
      <protection/>
    </xf>
    <xf numFmtId="0" fontId="3" fillId="0" borderId="16" xfId="69" applyNumberFormat="1" applyFont="1" applyFill="1" applyBorder="1" applyAlignment="1">
      <alignment horizontal="left" vertical="center"/>
      <protection/>
    </xf>
    <xf numFmtId="0" fontId="3" fillId="0" borderId="17" xfId="69" applyNumberFormat="1" applyFont="1" applyFill="1" applyBorder="1" applyAlignment="1">
      <alignment horizontal="left" vertical="center"/>
      <protection/>
    </xf>
    <xf numFmtId="0" fontId="3" fillId="0" borderId="18" xfId="69" applyNumberFormat="1" applyFont="1" applyFill="1" applyBorder="1" applyAlignment="1">
      <alignment horizontal="left" vertical="center"/>
      <protection/>
    </xf>
    <xf numFmtId="0" fontId="3" fillId="0" borderId="35" xfId="69" applyNumberFormat="1" applyFont="1" applyFill="1" applyBorder="1" applyAlignment="1">
      <alignment horizontal="left"/>
      <protection/>
    </xf>
    <xf numFmtId="0" fontId="3" fillId="0" borderId="36" xfId="69" applyNumberFormat="1" applyFont="1" applyFill="1" applyBorder="1" applyAlignment="1">
      <alignment horizontal="left"/>
      <protection/>
    </xf>
    <xf numFmtId="0" fontId="3" fillId="0" borderId="37" xfId="69" applyNumberFormat="1" applyFont="1" applyFill="1" applyBorder="1" applyAlignment="1">
      <alignment horizontal="left"/>
      <protection/>
    </xf>
    <xf numFmtId="0" fontId="3" fillId="0" borderId="16" xfId="69" applyNumberFormat="1" applyFont="1" applyFill="1" applyBorder="1" applyAlignment="1">
      <alignment horizontal="left"/>
      <protection/>
    </xf>
    <xf numFmtId="0" fontId="3" fillId="0" borderId="17" xfId="69" applyNumberFormat="1" applyFont="1" applyFill="1" applyBorder="1" applyAlignment="1">
      <alignment horizontal="left"/>
      <protection/>
    </xf>
    <xf numFmtId="0" fontId="3" fillId="0" borderId="18" xfId="69" applyNumberFormat="1" applyFont="1" applyFill="1" applyBorder="1" applyAlignment="1">
      <alignment horizontal="left"/>
      <protection/>
    </xf>
    <xf numFmtId="0" fontId="3" fillId="0" borderId="16" xfId="69" applyNumberFormat="1" applyFont="1" applyFill="1" applyBorder="1" applyAlignment="1">
      <alignment horizontal="center"/>
      <protection/>
    </xf>
    <xf numFmtId="0" fontId="3" fillId="0" borderId="17" xfId="69" applyNumberFormat="1" applyFont="1" applyFill="1" applyBorder="1" applyAlignment="1">
      <alignment horizontal="center"/>
      <protection/>
    </xf>
    <xf numFmtId="0" fontId="3" fillId="0" borderId="18" xfId="69" applyNumberFormat="1" applyFont="1" applyFill="1" applyBorder="1" applyAlignment="1">
      <alignment horizontal="center"/>
      <protection/>
    </xf>
    <xf numFmtId="2" fontId="3" fillId="0" borderId="47" xfId="0" applyNumberFormat="1" applyFont="1" applyFill="1" applyBorder="1" applyAlignment="1">
      <alignment horizontal="center" vertical="center"/>
    </xf>
    <xf numFmtId="0" fontId="3" fillId="0" borderId="16" xfId="69" applyNumberFormat="1" applyFont="1" applyFill="1" applyBorder="1" applyAlignment="1" quotePrefix="1">
      <alignment horizontal="left" vertical="center" wrapText="1"/>
      <protection/>
    </xf>
    <xf numFmtId="0" fontId="3" fillId="0" borderId="17" xfId="69" applyNumberFormat="1" applyFont="1" applyFill="1" applyBorder="1" applyAlignment="1" quotePrefix="1">
      <alignment horizontal="left" vertical="center" wrapText="1"/>
      <protection/>
    </xf>
    <xf numFmtId="0" fontId="3" fillId="0" borderId="18" xfId="69" applyNumberFormat="1" applyFont="1" applyFill="1" applyBorder="1" applyAlignment="1" quotePrefix="1">
      <alignment horizontal="left" vertical="center" wrapText="1"/>
      <protection/>
    </xf>
    <xf numFmtId="2" fontId="3" fillId="0" borderId="45" xfId="0" applyNumberFormat="1" applyFont="1" applyFill="1" applyBorder="1" applyAlignment="1">
      <alignment horizontal="center" vertical="center"/>
    </xf>
    <xf numFmtId="0" fontId="3" fillId="0" borderId="48" xfId="69" applyNumberFormat="1" applyFont="1" applyFill="1" applyBorder="1" applyAlignment="1" quotePrefix="1">
      <alignment horizontal="left" vertical="center" wrapText="1"/>
      <protection/>
    </xf>
    <xf numFmtId="0" fontId="3" fillId="0" borderId="7" xfId="69" applyNumberFormat="1" applyFont="1" applyFill="1" applyBorder="1" applyAlignment="1" quotePrefix="1">
      <alignment horizontal="left" vertical="center" wrapText="1"/>
      <protection/>
    </xf>
    <xf numFmtId="0" fontId="3" fillId="0" borderId="49" xfId="69" applyNumberFormat="1" applyFont="1" applyFill="1" applyBorder="1" applyAlignment="1" quotePrefix="1">
      <alignment horizontal="left" vertical="center" wrapText="1"/>
      <protection/>
    </xf>
    <xf numFmtId="0" fontId="3" fillId="0" borderId="35" xfId="69" applyNumberFormat="1" applyFont="1" applyFill="1" applyBorder="1" applyAlignment="1" quotePrefix="1">
      <alignment horizontal="left" vertical="center"/>
      <protection/>
    </xf>
    <xf numFmtId="0" fontId="3" fillId="0" borderId="36" xfId="69" applyNumberFormat="1" applyFont="1" applyFill="1" applyBorder="1" applyAlignment="1" quotePrefix="1">
      <alignment horizontal="left" vertical="center"/>
      <protection/>
    </xf>
    <xf numFmtId="0" fontId="3" fillId="0" borderId="37" xfId="69" applyNumberFormat="1" applyFont="1" applyFill="1" applyBorder="1" applyAlignment="1" quotePrefix="1">
      <alignment horizontal="left" vertical="center"/>
      <protection/>
    </xf>
    <xf numFmtId="0" fontId="3" fillId="0" borderId="16" xfId="69" applyNumberFormat="1" applyFont="1" applyFill="1" applyBorder="1" applyAlignment="1" quotePrefix="1">
      <alignment horizontal="left" vertical="center"/>
      <protection/>
    </xf>
    <xf numFmtId="0" fontId="3" fillId="0" borderId="17" xfId="69" applyNumberFormat="1" applyFont="1" applyFill="1" applyBorder="1" applyAlignment="1" quotePrefix="1">
      <alignment horizontal="left" vertical="center"/>
      <protection/>
    </xf>
    <xf numFmtId="0" fontId="3" fillId="0" borderId="18" xfId="69" applyNumberFormat="1" applyFont="1" applyFill="1" applyBorder="1" applyAlignment="1" quotePrefix="1">
      <alignment horizontal="left" vertical="center"/>
      <protection/>
    </xf>
    <xf numFmtId="0" fontId="3" fillId="0" borderId="16" xfId="69" applyNumberFormat="1" applyFont="1" applyFill="1" applyBorder="1" applyAlignment="1" quotePrefix="1">
      <alignment horizontal="center" vertical="center"/>
      <protection/>
    </xf>
    <xf numFmtId="0" fontId="3" fillId="0" borderId="17" xfId="69" applyNumberFormat="1" applyFont="1" applyFill="1" applyBorder="1" applyAlignment="1" quotePrefix="1">
      <alignment horizontal="center" vertical="center"/>
      <protection/>
    </xf>
    <xf numFmtId="0" fontId="3" fillId="0" borderId="18" xfId="69" applyNumberFormat="1" applyFont="1" applyFill="1" applyBorder="1" applyAlignment="1" quotePrefix="1">
      <alignment horizontal="center" vertical="center"/>
      <protection/>
    </xf>
    <xf numFmtId="0" fontId="3" fillId="0" borderId="32" xfId="69" applyNumberFormat="1" applyFont="1" applyFill="1" applyBorder="1" applyAlignment="1" quotePrefix="1">
      <alignment horizontal="left" vertical="top" wrapText="1"/>
      <protection/>
    </xf>
    <xf numFmtId="0" fontId="3" fillId="0" borderId="33" xfId="69" applyNumberFormat="1" applyFont="1" applyFill="1" applyBorder="1" applyAlignment="1" quotePrefix="1">
      <alignment horizontal="left" vertical="top" wrapText="1"/>
      <protection/>
    </xf>
    <xf numFmtId="0" fontId="3" fillId="0" borderId="34" xfId="69" applyNumberFormat="1" applyFont="1" applyFill="1" applyBorder="1" applyAlignment="1" quotePrefix="1">
      <alignment horizontal="left" vertical="top" wrapText="1"/>
      <protection/>
    </xf>
    <xf numFmtId="2" fontId="3" fillId="0" borderId="46" xfId="0" applyNumberFormat="1" applyFont="1" applyFill="1" applyBorder="1" applyAlignment="1" quotePrefix="1">
      <alignment horizontal="center" vertical="center"/>
    </xf>
    <xf numFmtId="2" fontId="3" fillId="0" borderId="11" xfId="0" applyNumberFormat="1" applyFont="1" applyFill="1" applyBorder="1" applyAlignment="1" quotePrefix="1">
      <alignment horizontal="center" vertical="center"/>
    </xf>
    <xf numFmtId="0" fontId="3" fillId="0" borderId="29" xfId="0" applyNumberFormat="1" applyFont="1" applyFill="1" applyBorder="1" applyAlignment="1" quotePrefix="1">
      <alignment horizontal="left" vertical="center" wrapText="1"/>
    </xf>
    <xf numFmtId="0" fontId="3" fillId="0" borderId="30" xfId="0" applyNumberFormat="1" applyFont="1" applyFill="1" applyBorder="1" applyAlignment="1" quotePrefix="1">
      <alignment horizontal="left" vertical="center" wrapText="1"/>
    </xf>
    <xf numFmtId="0" fontId="3" fillId="0" borderId="31" xfId="0" applyNumberFormat="1" applyFont="1" applyFill="1" applyBorder="1" applyAlignment="1" quotePrefix="1">
      <alignment horizontal="left" vertical="center" wrapText="1"/>
    </xf>
    <xf numFmtId="0" fontId="3" fillId="0" borderId="42" xfId="0" applyNumberFormat="1" applyFont="1" applyFill="1" applyBorder="1" applyAlignment="1" quotePrefix="1">
      <alignment horizontal="left" vertical="center" wrapText="1"/>
    </xf>
    <xf numFmtId="0" fontId="3" fillId="0" borderId="0" xfId="0" applyNumberFormat="1" applyFont="1" applyFill="1" applyBorder="1" applyAlignment="1" quotePrefix="1">
      <alignment horizontal="left" vertical="center" wrapText="1"/>
    </xf>
    <xf numFmtId="0" fontId="3" fillId="0" borderId="43" xfId="0" applyNumberFormat="1" applyFont="1" applyFill="1" applyBorder="1" applyAlignment="1" quotePrefix="1">
      <alignment horizontal="left" vertical="center" wrapText="1"/>
    </xf>
    <xf numFmtId="0" fontId="3" fillId="0" borderId="35" xfId="0" applyNumberFormat="1" applyFont="1" applyFill="1" applyBorder="1" applyAlignment="1">
      <alignment horizontal="left" vertical="center"/>
    </xf>
    <xf numFmtId="0" fontId="3" fillId="0" borderId="36" xfId="0" applyNumberFormat="1" applyFont="1" applyFill="1" applyBorder="1" applyAlignment="1">
      <alignment horizontal="left" vertical="center"/>
    </xf>
    <xf numFmtId="0" fontId="3" fillId="0" borderId="37" xfId="0" applyNumberFormat="1" applyFont="1" applyFill="1" applyBorder="1" applyAlignment="1">
      <alignment horizontal="left" vertical="center"/>
    </xf>
    <xf numFmtId="0" fontId="3" fillId="0" borderId="16" xfId="0" applyNumberFormat="1" applyFont="1" applyFill="1" applyBorder="1" applyAlignment="1">
      <alignment horizontal="left" vertical="center"/>
    </xf>
    <xf numFmtId="0" fontId="3" fillId="0" borderId="17" xfId="0" applyNumberFormat="1" applyFont="1" applyFill="1" applyBorder="1" applyAlignment="1">
      <alignment horizontal="left" vertical="center"/>
    </xf>
    <xf numFmtId="0" fontId="3" fillId="0" borderId="18" xfId="0" applyNumberFormat="1" applyFont="1" applyFill="1" applyBorder="1" applyAlignment="1">
      <alignment horizontal="left" vertical="center"/>
    </xf>
    <xf numFmtId="0" fontId="3" fillId="0" borderId="16" xfId="0" applyNumberFormat="1" applyFont="1" applyFill="1" applyBorder="1" applyAlignment="1" quotePrefix="1">
      <alignment horizontal="left" vertical="center"/>
    </xf>
    <xf numFmtId="0" fontId="3" fillId="0" borderId="17" xfId="0" applyNumberFormat="1" applyFont="1" applyFill="1" applyBorder="1" applyAlignment="1" quotePrefix="1">
      <alignment horizontal="left" vertical="center"/>
    </xf>
    <xf numFmtId="0" fontId="3" fillId="0" borderId="18" xfId="0" applyNumberFormat="1" applyFont="1" applyFill="1" applyBorder="1" applyAlignment="1" quotePrefix="1">
      <alignment horizontal="left" vertical="center"/>
    </xf>
    <xf numFmtId="0" fontId="3" fillId="0" borderId="35" xfId="69" applyNumberFormat="1" applyFont="1" applyFill="1" applyBorder="1" quotePrefix="1">
      <alignment/>
      <protection/>
    </xf>
    <xf numFmtId="0" fontId="3" fillId="0" borderId="36" xfId="69" applyNumberFormat="1" applyFont="1" applyFill="1" applyBorder="1" quotePrefix="1">
      <alignment/>
      <protection/>
    </xf>
    <xf numFmtId="0" fontId="3" fillId="0" borderId="37" xfId="69" applyNumberFormat="1" applyFont="1" applyFill="1" applyBorder="1" quotePrefix="1">
      <alignment/>
      <protection/>
    </xf>
    <xf numFmtId="0" fontId="3" fillId="0" borderId="16" xfId="69" applyNumberFormat="1" applyFont="1" applyFill="1" applyBorder="1">
      <alignment/>
      <protection/>
    </xf>
    <xf numFmtId="0" fontId="3" fillId="0" borderId="17" xfId="69" applyNumberFormat="1" applyFont="1" applyFill="1" applyBorder="1">
      <alignment/>
      <protection/>
    </xf>
    <xf numFmtId="0" fontId="3" fillId="0" borderId="18" xfId="69" applyNumberFormat="1" applyFont="1" applyFill="1" applyBorder="1">
      <alignment/>
      <protection/>
    </xf>
    <xf numFmtId="2" fontId="3" fillId="0" borderId="32" xfId="69" applyNumberFormat="1" applyFont="1" applyFill="1" applyBorder="1" applyAlignment="1" quotePrefix="1">
      <alignment horizontal="left" vertical="center"/>
      <protection/>
    </xf>
    <xf numFmtId="2" fontId="3" fillId="0" borderId="33" xfId="69" applyNumberFormat="1" applyFont="1" applyFill="1" applyBorder="1" applyAlignment="1" quotePrefix="1">
      <alignment horizontal="left" vertical="center"/>
      <protection/>
    </xf>
    <xf numFmtId="2" fontId="3" fillId="0" borderId="34" xfId="69" applyNumberFormat="1" applyFont="1" applyFill="1" applyBorder="1" applyAlignment="1" quotePrefix="1">
      <alignment horizontal="left" vertical="center"/>
      <protection/>
    </xf>
    <xf numFmtId="2" fontId="3" fillId="0" borderId="16" xfId="69" applyNumberFormat="1" applyFont="1" applyFill="1" applyBorder="1" applyAlignment="1" quotePrefix="1">
      <alignment horizontal="center" vertical="center"/>
      <protection/>
    </xf>
    <xf numFmtId="2" fontId="3" fillId="0" borderId="17" xfId="69" applyNumberFormat="1" applyFont="1" applyFill="1" applyBorder="1" applyAlignment="1" quotePrefix="1">
      <alignment horizontal="center" vertical="center"/>
      <protection/>
    </xf>
    <xf numFmtId="2" fontId="3" fillId="0" borderId="18" xfId="69" applyNumberFormat="1" applyFont="1" applyFill="1" applyBorder="1" applyAlignment="1" quotePrefix="1">
      <alignment horizontal="center" vertical="center"/>
      <protection/>
    </xf>
    <xf numFmtId="0" fontId="3" fillId="0" borderId="35" xfId="69" applyNumberFormat="1" applyFont="1" applyFill="1" applyBorder="1" applyAlignment="1" quotePrefix="1">
      <alignment vertical="center"/>
      <protection/>
    </xf>
    <xf numFmtId="0" fontId="3" fillId="0" borderId="36" xfId="69" applyNumberFormat="1" applyFont="1" applyFill="1" applyBorder="1" applyAlignment="1" quotePrefix="1">
      <alignment vertical="center"/>
      <protection/>
    </xf>
    <xf numFmtId="0" fontId="3" fillId="0" borderId="37" xfId="69" applyNumberFormat="1" applyFont="1" applyFill="1" applyBorder="1" applyAlignment="1" quotePrefix="1">
      <alignment vertical="center"/>
      <protection/>
    </xf>
    <xf numFmtId="0" fontId="3" fillId="0" borderId="16" xfId="69" applyNumberFormat="1" applyFont="1" applyFill="1" applyBorder="1" applyAlignment="1">
      <alignment vertical="center"/>
      <protection/>
    </xf>
    <xf numFmtId="0" fontId="3" fillId="0" borderId="17" xfId="69" applyNumberFormat="1" applyFont="1" applyFill="1" applyBorder="1" applyAlignment="1">
      <alignment vertical="center"/>
      <protection/>
    </xf>
    <xf numFmtId="0" fontId="3" fillId="0" borderId="18" xfId="69" applyNumberFormat="1" applyFont="1" applyFill="1" applyBorder="1" applyAlignment="1">
      <alignment vertical="center"/>
      <protection/>
    </xf>
    <xf numFmtId="2" fontId="3" fillId="0" borderId="16" xfId="69" applyNumberFormat="1" applyFont="1" applyFill="1" applyBorder="1" applyAlignment="1" quotePrefix="1">
      <alignment horizontal="left" vertical="center"/>
      <protection/>
    </xf>
    <xf numFmtId="2" fontId="3" fillId="0" borderId="17" xfId="69" applyNumberFormat="1" applyFont="1" applyFill="1" applyBorder="1" applyAlignment="1" quotePrefix="1">
      <alignment horizontal="left" vertical="center"/>
      <protection/>
    </xf>
    <xf numFmtId="2" fontId="3" fillId="0" borderId="18" xfId="69" applyNumberFormat="1" applyFont="1" applyFill="1" applyBorder="1" applyAlignment="1" quotePrefix="1">
      <alignment horizontal="left" vertical="center"/>
      <protection/>
    </xf>
    <xf numFmtId="2" fontId="9" fillId="0" borderId="32" xfId="69" applyNumberFormat="1" applyFont="1" applyFill="1" applyBorder="1" applyAlignment="1" quotePrefix="1">
      <alignment horizontal="center" vertical="center"/>
      <protection/>
    </xf>
    <xf numFmtId="2" fontId="9" fillId="0" borderId="33" xfId="69" applyNumberFormat="1" applyFont="1" applyFill="1" applyBorder="1" applyAlignment="1">
      <alignment horizontal="center" vertical="center"/>
      <protection/>
    </xf>
    <xf numFmtId="2" fontId="9" fillId="0" borderId="34" xfId="69" applyNumberFormat="1" applyFont="1" applyFill="1" applyBorder="1" applyAlignment="1">
      <alignment horizontal="center" vertical="center"/>
      <protection/>
    </xf>
    <xf numFmtId="0" fontId="3" fillId="0" borderId="45" xfId="0" applyNumberFormat="1" applyFont="1" applyFill="1" applyBorder="1" applyAlignment="1">
      <alignment horizontal="center" vertical="center"/>
    </xf>
    <xf numFmtId="0" fontId="3" fillId="0" borderId="8" xfId="0" applyNumberFormat="1" applyFont="1" applyFill="1" applyBorder="1" applyAlignment="1">
      <alignment horizontal="center" vertical="center"/>
    </xf>
    <xf numFmtId="0" fontId="8" fillId="35" borderId="16" xfId="0" applyNumberFormat="1" applyFont="1" applyFill="1" applyBorder="1" applyAlignment="1">
      <alignment horizontal="left" vertical="top"/>
    </xf>
    <xf numFmtId="0" fontId="8" fillId="35" borderId="17" xfId="0" applyNumberFormat="1" applyFont="1" applyFill="1" applyBorder="1" applyAlignment="1">
      <alignment horizontal="left" vertical="top"/>
    </xf>
    <xf numFmtId="0" fontId="8" fillId="35" borderId="18" xfId="0" applyNumberFormat="1" applyFont="1" applyFill="1" applyBorder="1" applyAlignment="1">
      <alignment horizontal="left" vertical="top"/>
    </xf>
    <xf numFmtId="2" fontId="3" fillId="0" borderId="50" xfId="0" applyNumberFormat="1" applyFont="1" applyFill="1" applyBorder="1" applyAlignment="1">
      <alignment/>
    </xf>
    <xf numFmtId="2" fontId="9" fillId="0" borderId="25" xfId="69" applyNumberFormat="1" applyFont="1" applyFill="1" applyBorder="1" applyAlignment="1" quotePrefix="1">
      <alignment horizontal="center"/>
      <protection/>
    </xf>
    <xf numFmtId="2" fontId="9" fillId="0" borderId="26" xfId="69" applyNumberFormat="1" applyFont="1" applyFill="1" applyBorder="1" applyAlignment="1">
      <alignment horizontal="center"/>
      <protection/>
    </xf>
    <xf numFmtId="2" fontId="9" fillId="0" borderId="41" xfId="69" applyNumberFormat="1" applyFont="1" applyFill="1" applyBorder="1" applyAlignment="1">
      <alignment horizontal="center"/>
      <protection/>
    </xf>
    <xf numFmtId="0" fontId="3" fillId="0" borderId="16" xfId="69" applyNumberFormat="1" applyFont="1" applyFill="1" applyBorder="1" applyAlignment="1">
      <alignment horizontal="center" vertical="center"/>
      <protection/>
    </xf>
    <xf numFmtId="0" fontId="3" fillId="0" borderId="17" xfId="69" applyNumberFormat="1" applyFont="1" applyFill="1" applyBorder="1" applyAlignment="1">
      <alignment horizontal="center" vertical="center"/>
      <protection/>
    </xf>
    <xf numFmtId="0" fontId="3" fillId="0" borderId="18" xfId="69" applyNumberFormat="1" applyFont="1" applyFill="1" applyBorder="1" applyAlignment="1">
      <alignment horizontal="center" vertical="center"/>
      <protection/>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0" xfId="44"/>
    <cellStyle name="Comma0 2" xfId="45"/>
    <cellStyle name="Comma0 3" xfId="46"/>
    <cellStyle name="Currency" xfId="47"/>
    <cellStyle name="Currency [0]" xfId="48"/>
    <cellStyle name="Currency0" xfId="49"/>
    <cellStyle name="Currency0 2" xfId="50"/>
    <cellStyle name="Currency0 3" xfId="51"/>
    <cellStyle name="Date" xfId="52"/>
    <cellStyle name="Date 2" xfId="53"/>
    <cellStyle name="Date 3" xfId="54"/>
    <cellStyle name="Explanatory Text" xfId="55"/>
    <cellStyle name="Fixed" xfId="56"/>
    <cellStyle name="Fixed 2" xfId="57"/>
    <cellStyle name="Fixed 3" xfId="58"/>
    <cellStyle name="Followed Hyperlink" xfId="59"/>
    <cellStyle name="Good" xfId="60"/>
    <cellStyle name="Heading 1" xfId="61"/>
    <cellStyle name="Heading 2" xfId="62"/>
    <cellStyle name="Heading 3" xfId="63"/>
    <cellStyle name="Heading 4" xfId="64"/>
    <cellStyle name="Hyperlink" xfId="65"/>
    <cellStyle name="Input" xfId="66"/>
    <cellStyle name="Linked Cell" xfId="67"/>
    <cellStyle name="Neutral" xfId="68"/>
    <cellStyle name="Normal 2" xfId="69"/>
    <cellStyle name="Note" xfId="70"/>
    <cellStyle name="Output" xfId="71"/>
    <cellStyle name="Percent" xfId="72"/>
    <cellStyle name="Title" xfId="73"/>
    <cellStyle name="Total" xfId="74"/>
    <cellStyle name="Total 2" xfId="75"/>
    <cellStyle name="Total 3"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B35"/>
  <sheetViews>
    <sheetView tabSelected="1" zoomScalePageLayoutView="0" workbookViewId="0" topLeftCell="A1">
      <selection activeCell="A1" sqref="A1"/>
    </sheetView>
  </sheetViews>
  <sheetFormatPr defaultColWidth="9.140625" defaultRowHeight="12.75"/>
  <cols>
    <col min="1" max="1" width="12.00390625" style="0" customWidth="1"/>
  </cols>
  <sheetData>
    <row r="2" spans="1:2" ht="12.75">
      <c r="A2" t="s">
        <v>10</v>
      </c>
      <c r="B2" s="1" t="s">
        <v>11</v>
      </c>
    </row>
    <row r="4" spans="1:2" ht="12.75">
      <c r="A4" t="s">
        <v>12</v>
      </c>
      <c r="B4" s="27" t="s">
        <v>74</v>
      </c>
    </row>
    <row r="5" ht="12.75">
      <c r="B5" s="27" t="s">
        <v>75</v>
      </c>
    </row>
    <row r="6" ht="12.75">
      <c r="B6" s="27" t="s">
        <v>76</v>
      </c>
    </row>
    <row r="7" ht="12.75">
      <c r="B7" s="27" t="s">
        <v>77</v>
      </c>
    </row>
    <row r="8" ht="12.75">
      <c r="B8" s="27" t="s">
        <v>78</v>
      </c>
    </row>
    <row r="9" ht="12.75">
      <c r="B9" s="27" t="s">
        <v>79</v>
      </c>
    </row>
    <row r="10" ht="12.75">
      <c r="B10" s="27" t="s">
        <v>80</v>
      </c>
    </row>
    <row r="11" ht="12.75">
      <c r="B11" s="27" t="s">
        <v>81</v>
      </c>
    </row>
    <row r="12" ht="12.75">
      <c r="B12" s="27" t="s">
        <v>82</v>
      </c>
    </row>
    <row r="13" ht="12.75">
      <c r="B13" s="27" t="s">
        <v>83</v>
      </c>
    </row>
    <row r="14" ht="12.75">
      <c r="B14" s="27" t="s">
        <v>84</v>
      </c>
    </row>
    <row r="15" ht="12.75">
      <c r="B15" s="27" t="s">
        <v>85</v>
      </c>
    </row>
    <row r="16" ht="12.75">
      <c r="B16" s="27" t="s">
        <v>86</v>
      </c>
    </row>
    <row r="17" ht="12.75">
      <c r="B17" s="27" t="s">
        <v>87</v>
      </c>
    </row>
    <row r="18" ht="12.75">
      <c r="B18" s="28" t="s">
        <v>106</v>
      </c>
    </row>
    <row r="19" ht="12.75">
      <c r="B19" s="27" t="s">
        <v>88</v>
      </c>
    </row>
    <row r="20" ht="12.75">
      <c r="B20" s="27" t="s">
        <v>89</v>
      </c>
    </row>
    <row r="21" ht="12.75">
      <c r="B21" s="27" t="s">
        <v>90</v>
      </c>
    </row>
    <row r="22" ht="12.75">
      <c r="B22" s="27" t="s">
        <v>91</v>
      </c>
    </row>
    <row r="23" ht="12.75">
      <c r="B23" s="27" t="s">
        <v>92</v>
      </c>
    </row>
    <row r="24" ht="12.75">
      <c r="B24" s="27" t="s">
        <v>93</v>
      </c>
    </row>
    <row r="25" ht="12.75">
      <c r="B25" s="27" t="s">
        <v>94</v>
      </c>
    </row>
    <row r="26" ht="12.75">
      <c r="B26" s="27" t="s">
        <v>95</v>
      </c>
    </row>
    <row r="27" ht="12.75">
      <c r="B27" s="27" t="s">
        <v>96</v>
      </c>
    </row>
    <row r="28" ht="12.75">
      <c r="B28" s="27" t="s">
        <v>97</v>
      </c>
    </row>
    <row r="29" ht="12.75">
      <c r="B29" s="27" t="s">
        <v>98</v>
      </c>
    </row>
    <row r="30" ht="12.75">
      <c r="B30" s="27" t="s">
        <v>99</v>
      </c>
    </row>
    <row r="31" ht="12.75">
      <c r="B31" s="27" t="s">
        <v>100</v>
      </c>
    </row>
    <row r="32" ht="12.75">
      <c r="B32" s="27" t="s">
        <v>107</v>
      </c>
    </row>
    <row r="33" ht="12.75">
      <c r="B33" s="27" t="s">
        <v>101</v>
      </c>
    </row>
    <row r="34" ht="12.75">
      <c r="B34" s="27" t="s">
        <v>102</v>
      </c>
    </row>
    <row r="35" ht="12.75">
      <c r="B35" s="27" t="s">
        <v>103</v>
      </c>
    </row>
  </sheetData>
  <sheetProtection/>
  <hyperlinks>
    <hyperlink ref="B4" location="Total!A1" display="Fruit - Per capita availability, fresh and processed, fresh weight equivalent"/>
    <hyperlink ref="B5" location="Citrus!A1" display="Citrus - Per capita availability, fresh and processed, fresh weight equivalent"/>
    <hyperlink ref="B6" location="Oranges!A1" display="Oranges and temples - Per capita availability, fresh and processed, fresh weight equivalent"/>
    <hyperlink ref="B7" location="Tangerines!A1" display="Tangerines and tangelos - Per capita availability, fresh and processed, fresh weight equivalent"/>
    <hyperlink ref="B8" location="Grapefruit!A1" display="Grapefruit - Per capita availability, fresh and processed, fresh weight equivalent"/>
    <hyperlink ref="B9" location="Lemons!A1" display="Lemons - Per capita availability, fresh and processed, fresh weight equivalent"/>
    <hyperlink ref="B10" location="Limes!A1" display="Limes - Per capita availability, fresh and processed, fresh weight equivalent"/>
    <hyperlink ref="B11" location="Noncitrus!A1" display="Noncitrus fruit - Per capita availability, fresh and processed, fresh weight equivalent"/>
    <hyperlink ref="B12" location="Apples!A1" display="Apples - Per capita availability, fresh and processed, fresh weight equivalent"/>
    <hyperlink ref="B13" location="Apricots!A1" display="Apricots - Per capita availability, fresh and processed, fresh weight equivalent"/>
    <hyperlink ref="B14" location="Avocados!A1" display="Avocados - Per capita availability, fresh and processed, fresh weight equivalent"/>
    <hyperlink ref="B15" location="Bananas!A1" display="Bananas - Per capita availability, fresh and processed, fresh weight equivalent"/>
    <hyperlink ref="B16" location="Blackberries!A1" display="Blackberries - Per capita availability, fresh and processed, fresh weight equivalent"/>
    <hyperlink ref="B17" location="Blueberries!A1" display="Blueberries - Per capita availability, fresh and processed, fresh weight equivalent"/>
    <hyperlink ref="B18" location="Cantaloupe!A1" display="Cantaloupe - Per capita availability, fresh and processed, fresh weight equivalent"/>
    <hyperlink ref="B19" location="Cherries!A1" display="Cherries - Per capita availability, fresh and processed, fresh weight equivalent"/>
    <hyperlink ref="B20" location="Cranberries!A1" display="Cranberries - Per capita availability, fresh and processed, fresh weight equivalent"/>
    <hyperlink ref="B21" location="Dates!A1" display="Dates - Per capita availability, fresh and processed, fresh weight equivalent"/>
    <hyperlink ref="B22" location="Figs!A1" display="Figs - Per capita availability, fresh and processed, fresh weight equivalent"/>
    <hyperlink ref="B23" location="Grapes!A1" display="Grapes - Per capita availability, fresh and processed, fresh weight equivalent"/>
    <hyperlink ref="B24" location="Honeydew!A1" display="Honeydew - Per capita availability, fresh and processed, fresh weight equivalent"/>
    <hyperlink ref="B25" location="Kiwi!A1" display="Kiwi - Per capita availability, fresh and processed, fresh weight equivalent"/>
    <hyperlink ref="B26" location="Mangoes!A1" display="Mangoes - Per capita availability, fresh and processed, fresh weight equivalent"/>
    <hyperlink ref="B27" location="Olives!A1" display="Olives - Per capita availability, fresh and processed, fresh weight equivalent"/>
    <hyperlink ref="B28" location="Papayas!A1" display="Papayas - Per capita availability, fresh and processed, fresh weight equivalent"/>
    <hyperlink ref="B29" location="Peaches!A1" display="Peaches and nectarines - Per capita availability, fresh and processed, fresh weight equivalent"/>
    <hyperlink ref="B30" location="Pears!A1" display="Pears - Per capita availability, fresh and processed, fresh weight equivalent"/>
    <hyperlink ref="B31" location="Pineapple!A1" display="Pineapple - Per capita availability, fresh and processed, fresh weight equivalent"/>
    <hyperlink ref="B32" location="Plums!A1" display="Plums - Per capita availability, fresh and processed, fresh weight equivalent"/>
    <hyperlink ref="B33" location="Raspberries!A1" display="Raspberries - Per capita availability, fresh and processed, fresh weight equivalent"/>
    <hyperlink ref="B34" location="Strawberries!A1" display="Strawberries - Per capita availability, fresh and processed, fresh weight equivalent"/>
    <hyperlink ref="B35" location="Watermelon!A1" display="Watermelon - Per capita availability, fresh and processed, fresh weight equivalent"/>
  </hyperlinks>
  <printOptions/>
  <pageMargins left="0.75" right="0.75" top="1" bottom="1" header="0.5" footer="0.5"/>
  <pageSetup fitToHeight="1"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T56"/>
  <sheetViews>
    <sheetView zoomScalePageLayoutView="0" workbookViewId="0" topLeftCell="A1">
      <pane ySplit="4" topLeftCell="A5" activePane="bottomLeft" state="frozen"/>
      <selection pane="topLeft" activeCell="A1" sqref="A1"/>
      <selection pane="bottomLeft" activeCell="A1" sqref="A1:I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9" ht="12" customHeight="1" thickBot="1">
      <c r="A1" s="58" t="s">
        <v>43</v>
      </c>
      <c r="B1" s="58"/>
      <c r="C1" s="58"/>
      <c r="D1" s="58"/>
      <c r="E1" s="58"/>
      <c r="F1" s="58"/>
      <c r="G1" s="58"/>
      <c r="H1" s="58"/>
      <c r="I1" s="58"/>
    </row>
    <row r="2" spans="1:9" ht="12" customHeight="1" thickTop="1">
      <c r="A2" s="86" t="s">
        <v>3</v>
      </c>
      <c r="B2" s="112" t="s">
        <v>2</v>
      </c>
      <c r="C2" s="87" t="s">
        <v>0</v>
      </c>
      <c r="D2" s="13" t="s">
        <v>1</v>
      </c>
      <c r="E2" s="11"/>
      <c r="F2" s="11"/>
      <c r="G2" s="11"/>
      <c r="H2" s="11"/>
      <c r="I2" s="11"/>
    </row>
    <row r="3" spans="1:9" ht="12" customHeight="1">
      <c r="A3" s="76"/>
      <c r="B3" s="78"/>
      <c r="C3" s="80"/>
      <c r="D3" s="5" t="s">
        <v>2</v>
      </c>
      <c r="E3" s="5" t="s">
        <v>4</v>
      </c>
      <c r="F3" s="20" t="s">
        <v>5</v>
      </c>
      <c r="G3" s="20" t="s">
        <v>6</v>
      </c>
      <c r="H3" s="20" t="s">
        <v>7</v>
      </c>
      <c r="I3" s="9" t="s">
        <v>8</v>
      </c>
    </row>
    <row r="4" spans="1:9" ht="12" customHeight="1">
      <c r="A4" s="17"/>
      <c r="B4" s="59" t="s">
        <v>36</v>
      </c>
      <c r="C4" s="81"/>
      <c r="D4" s="81"/>
      <c r="E4" s="81"/>
      <c r="F4" s="81"/>
      <c r="G4" s="81"/>
      <c r="H4" s="81"/>
      <c r="I4" s="82"/>
    </row>
    <row r="5" spans="1:9" ht="12" customHeight="1">
      <c r="A5" s="14">
        <v>1970</v>
      </c>
      <c r="B5" s="15">
        <f>SUM(C5,D5)</f>
        <v>31.941598426381752</v>
      </c>
      <c r="C5" s="15">
        <v>17.234815966720465</v>
      </c>
      <c r="D5" s="15">
        <f>SUM(E5,F5,G5,H5,I5)</f>
        <v>14.706782459661289</v>
      </c>
      <c r="E5" s="15">
        <v>5.7091822317009155</v>
      </c>
      <c r="F5" s="15">
        <v>6.440649696589143</v>
      </c>
      <c r="G5" s="15">
        <v>0.9919727678832687</v>
      </c>
      <c r="H5" s="15">
        <v>0.9111140108609805</v>
      </c>
      <c r="I5" s="15">
        <v>0.6538637526269805</v>
      </c>
    </row>
    <row r="6" spans="1:9" ht="12" customHeight="1">
      <c r="A6" s="18">
        <v>1971</v>
      </c>
      <c r="B6" s="19">
        <f aca="true" t="shared" si="0" ref="B6:B33">SUM(C6,D6)</f>
        <v>31.0936101014401</v>
      </c>
      <c r="C6" s="19">
        <v>16.618232541919735</v>
      </c>
      <c r="D6" s="19">
        <f aca="true" t="shared" si="1" ref="D6:D33">SUM(E6,F6,G6,H6,I6)</f>
        <v>14.475377559520362</v>
      </c>
      <c r="E6" s="19">
        <v>5.327629040616857</v>
      </c>
      <c r="F6" s="19">
        <v>7.102473182025127</v>
      </c>
      <c r="G6" s="19">
        <v>0.9191952268360454</v>
      </c>
      <c r="H6" s="19">
        <v>0.48868702837271033</v>
      </c>
      <c r="I6" s="19">
        <v>0.6373930816696212</v>
      </c>
    </row>
    <row r="7" spans="1:9" ht="12" customHeight="1">
      <c r="A7" s="18">
        <v>1972</v>
      </c>
      <c r="B7" s="19">
        <f t="shared" si="0"/>
        <v>28.307453302322894</v>
      </c>
      <c r="C7" s="19">
        <v>15.68326177381448</v>
      </c>
      <c r="D7" s="19">
        <f t="shared" si="1"/>
        <v>12.624191528508414</v>
      </c>
      <c r="E7" s="19">
        <v>4.712974847666777</v>
      </c>
      <c r="F7" s="19">
        <v>5.492467477514993</v>
      </c>
      <c r="G7" s="19">
        <v>1.1232734306513705</v>
      </c>
      <c r="H7" s="19">
        <v>0.6440208886782789</v>
      </c>
      <c r="I7" s="19">
        <v>0.651454883996994</v>
      </c>
    </row>
    <row r="8" spans="1:9" ht="12" customHeight="1">
      <c r="A8" s="18">
        <v>1973</v>
      </c>
      <c r="B8" s="19">
        <f t="shared" si="0"/>
        <v>29.932163031485437</v>
      </c>
      <c r="C8" s="19">
        <v>16.276986515629073</v>
      </c>
      <c r="D8" s="19">
        <f t="shared" si="1"/>
        <v>13.655176515856365</v>
      </c>
      <c r="E8" s="19">
        <v>6.0217598762945235</v>
      </c>
      <c r="F8" s="19">
        <v>4.671595516268929</v>
      </c>
      <c r="G8" s="19">
        <v>1.2256128810008071</v>
      </c>
      <c r="H8" s="19">
        <v>1.1314259117946772</v>
      </c>
      <c r="I8" s="19">
        <v>0.6047823304974287</v>
      </c>
    </row>
    <row r="9" spans="1:9" ht="12" customHeight="1">
      <c r="A9" s="18">
        <v>1974</v>
      </c>
      <c r="B9" s="19">
        <f t="shared" si="0"/>
        <v>31.055616690944177</v>
      </c>
      <c r="C9" s="19">
        <v>16.55692897262976</v>
      </c>
      <c r="D9" s="19">
        <f t="shared" si="1"/>
        <v>14.498687718314418</v>
      </c>
      <c r="E9" s="19">
        <v>5.8087404840512455</v>
      </c>
      <c r="F9" s="19">
        <v>5.966038547517518</v>
      </c>
      <c r="G9" s="19">
        <v>0.8513443751344375</v>
      </c>
      <c r="H9" s="19">
        <v>0.9140423421561813</v>
      </c>
      <c r="I9" s="19">
        <v>0.9585219694550373</v>
      </c>
    </row>
    <row r="10" spans="1:9" ht="12" customHeight="1">
      <c r="A10" s="18">
        <v>1975</v>
      </c>
      <c r="B10" s="19">
        <f t="shared" si="0"/>
        <v>33.340930713008014</v>
      </c>
      <c r="C10" s="19">
        <v>19.682595809818036</v>
      </c>
      <c r="D10" s="19">
        <f t="shared" si="1"/>
        <v>13.658334903189976</v>
      </c>
      <c r="E10" s="19">
        <v>4.8019196916684885</v>
      </c>
      <c r="F10" s="19">
        <v>6.940657829722097</v>
      </c>
      <c r="G10" s="19">
        <v>0.4419867298227094</v>
      </c>
      <c r="H10" s="19">
        <v>1.0494484276349154</v>
      </c>
      <c r="I10" s="19">
        <v>0.4243222243417655</v>
      </c>
    </row>
    <row r="11" spans="1:9" ht="12" customHeight="1">
      <c r="A11" s="14">
        <v>1976</v>
      </c>
      <c r="B11" s="15">
        <f t="shared" si="0"/>
        <v>30.141984679868614</v>
      </c>
      <c r="C11" s="15">
        <v>17.24498491443838</v>
      </c>
      <c r="D11" s="15">
        <f t="shared" si="1"/>
        <v>12.896999765430236</v>
      </c>
      <c r="E11" s="15">
        <v>4.301848603146087</v>
      </c>
      <c r="F11" s="15">
        <v>6.357934747460789</v>
      </c>
      <c r="G11" s="15">
        <v>0.8213855573646434</v>
      </c>
      <c r="H11" s="15">
        <v>1.0823363043828738</v>
      </c>
      <c r="I11" s="15">
        <v>0.3334945530758424</v>
      </c>
    </row>
    <row r="12" spans="1:9" ht="12" customHeight="1">
      <c r="A12" s="14">
        <v>1977</v>
      </c>
      <c r="B12" s="15">
        <f t="shared" si="0"/>
        <v>31.826069728561347</v>
      </c>
      <c r="C12" s="15">
        <v>16.689098864398503</v>
      </c>
      <c r="D12" s="15">
        <f t="shared" si="1"/>
        <v>15.136970864162844</v>
      </c>
      <c r="E12" s="15">
        <v>4.935960031526744</v>
      </c>
      <c r="F12" s="15">
        <v>7.957181664301782</v>
      </c>
      <c r="G12" s="15">
        <v>0.6880516166528183</v>
      </c>
      <c r="H12" s="15">
        <v>1.0041736115230018</v>
      </c>
      <c r="I12" s="15">
        <v>0.5516039401585006</v>
      </c>
    </row>
    <row r="13" spans="1:9" ht="12" customHeight="1">
      <c r="A13" s="14">
        <v>1978</v>
      </c>
      <c r="B13" s="15">
        <f t="shared" si="0"/>
        <v>36.26745898312126</v>
      </c>
      <c r="C13" s="15">
        <v>18.138894783656994</v>
      </c>
      <c r="D13" s="15">
        <f t="shared" si="1"/>
        <v>18.128564199464268</v>
      </c>
      <c r="E13" s="15">
        <v>5.568913019184837</v>
      </c>
      <c r="F13" s="15">
        <v>9.672278439747695</v>
      </c>
      <c r="G13" s="15">
        <v>1.046183705101422</v>
      </c>
      <c r="H13" s="15">
        <v>0.9995666547767942</v>
      </c>
      <c r="I13" s="15">
        <v>0.8416223806535217</v>
      </c>
    </row>
    <row r="14" spans="1:9" ht="12" customHeight="1">
      <c r="A14" s="14">
        <v>1979</v>
      </c>
      <c r="B14" s="15">
        <f t="shared" si="0"/>
        <v>36.51330585230279</v>
      </c>
      <c r="C14" s="15">
        <v>17.33821722913363</v>
      </c>
      <c r="D14" s="15">
        <f t="shared" si="1"/>
        <v>19.17508862316916</v>
      </c>
      <c r="E14" s="15">
        <v>5.984895712817994</v>
      </c>
      <c r="F14" s="15">
        <v>10.757529796975856</v>
      </c>
      <c r="G14" s="15">
        <v>0.7350656506187376</v>
      </c>
      <c r="H14" s="15">
        <v>1.1177837357335894</v>
      </c>
      <c r="I14" s="15">
        <v>0.5798137270229826</v>
      </c>
    </row>
    <row r="15" spans="1:9" ht="12" customHeight="1">
      <c r="A15" s="14">
        <v>1980</v>
      </c>
      <c r="B15" s="15">
        <f t="shared" si="0"/>
        <v>40.233825816080646</v>
      </c>
      <c r="C15" s="15">
        <v>19.40945281760734</v>
      </c>
      <c r="D15" s="15">
        <f t="shared" si="1"/>
        <v>20.824372998473304</v>
      </c>
      <c r="E15" s="15">
        <v>5.328802732158392</v>
      </c>
      <c r="F15" s="15">
        <v>13.152017911159591</v>
      </c>
      <c r="G15" s="15">
        <v>0.7890710766447397</v>
      </c>
      <c r="H15" s="15">
        <v>0.8267300210641595</v>
      </c>
      <c r="I15" s="15">
        <v>0.7277512574464233</v>
      </c>
    </row>
    <row r="16" spans="1:9" ht="12" customHeight="1">
      <c r="A16" s="18">
        <v>1981</v>
      </c>
      <c r="B16" s="19">
        <f t="shared" si="0"/>
        <v>34.926809128133456</v>
      </c>
      <c r="C16" s="19">
        <v>17.012488151762273</v>
      </c>
      <c r="D16" s="19">
        <f t="shared" si="1"/>
        <v>17.914320976371183</v>
      </c>
      <c r="E16" s="19">
        <v>4.392921851863176</v>
      </c>
      <c r="F16" s="19">
        <v>11.636432852706202</v>
      </c>
      <c r="G16" s="19">
        <v>0.67841072158493</v>
      </c>
      <c r="H16" s="19">
        <v>0.825664737460524</v>
      </c>
      <c r="I16" s="19">
        <v>0.3808908127563478</v>
      </c>
    </row>
    <row r="17" spans="1:9" ht="12" customHeight="1">
      <c r="A17" s="18">
        <v>1982</v>
      </c>
      <c r="B17" s="19">
        <f t="shared" si="0"/>
        <v>40.04086734677472</v>
      </c>
      <c r="C17" s="19">
        <v>17.702003400286383</v>
      </c>
      <c r="D17" s="19">
        <f t="shared" si="1"/>
        <v>22.33886394648833</v>
      </c>
      <c r="E17" s="19">
        <v>5.416784101281812</v>
      </c>
      <c r="F17" s="19">
        <v>14.71170347426208</v>
      </c>
      <c r="G17" s="19">
        <v>0.8442494874842801</v>
      </c>
      <c r="H17" s="19">
        <v>0.8625730217990369</v>
      </c>
      <c r="I17" s="19">
        <v>0.5035538616611221</v>
      </c>
    </row>
    <row r="18" spans="1:9" ht="12" customHeight="1">
      <c r="A18" s="18">
        <v>1983</v>
      </c>
      <c r="B18" s="19">
        <f t="shared" si="0"/>
        <v>41.95304251672627</v>
      </c>
      <c r="C18" s="19">
        <v>18.43068377606912</v>
      </c>
      <c r="D18" s="19">
        <f t="shared" si="1"/>
        <v>23.522358740657147</v>
      </c>
      <c r="E18" s="19">
        <v>5.179881949623269</v>
      </c>
      <c r="F18" s="19">
        <v>15.972839852221394</v>
      </c>
      <c r="G18" s="19">
        <v>0.7409646318718605</v>
      </c>
      <c r="H18" s="19">
        <v>1.2197953043433538</v>
      </c>
      <c r="I18" s="19">
        <v>0.40887700259726906</v>
      </c>
    </row>
    <row r="19" spans="1:9" ht="12" customHeight="1">
      <c r="A19" s="18">
        <v>1984</v>
      </c>
      <c r="B19" s="19">
        <f t="shared" si="0"/>
        <v>44.72503170551425</v>
      </c>
      <c r="C19" s="19">
        <v>18.5154958897126</v>
      </c>
      <c r="D19" s="19">
        <f t="shared" si="1"/>
        <v>26.209535815801647</v>
      </c>
      <c r="E19" s="19">
        <v>5.05185704271725</v>
      </c>
      <c r="F19" s="19">
        <v>18.57001307644922</v>
      </c>
      <c r="G19" s="19">
        <v>0.8801225311828321</v>
      </c>
      <c r="H19" s="19">
        <v>1.2729360324574635</v>
      </c>
      <c r="I19" s="19">
        <v>0.43460713299488074</v>
      </c>
    </row>
    <row r="20" spans="1:9" ht="12" customHeight="1">
      <c r="A20" s="18">
        <v>1985</v>
      </c>
      <c r="B20" s="19">
        <f t="shared" si="0"/>
        <v>43.576627692994805</v>
      </c>
      <c r="C20" s="19">
        <v>17.417959472434184</v>
      </c>
      <c r="D20" s="19">
        <f t="shared" si="1"/>
        <v>26.158668220560617</v>
      </c>
      <c r="E20" s="19">
        <v>5.312876377027642</v>
      </c>
      <c r="F20" s="19">
        <v>18.574706975255616</v>
      </c>
      <c r="G20" s="19">
        <v>0.7968121241602578</v>
      </c>
      <c r="H20" s="19">
        <v>1.1630729192986005</v>
      </c>
      <c r="I20" s="19">
        <v>0.3111998248185019</v>
      </c>
    </row>
    <row r="21" spans="1:9" ht="12" customHeight="1">
      <c r="A21" s="14">
        <v>1986</v>
      </c>
      <c r="B21" s="15">
        <f t="shared" si="0"/>
        <v>43.520087466000305</v>
      </c>
      <c r="C21" s="15">
        <v>18.002144901893686</v>
      </c>
      <c r="D21" s="15">
        <f t="shared" si="1"/>
        <v>25.517942564106622</v>
      </c>
      <c r="E21" s="15">
        <v>4.956393617664978</v>
      </c>
      <c r="F21" s="15">
        <v>18.319869369632528</v>
      </c>
      <c r="G21" s="15">
        <v>1.0248268239068192</v>
      </c>
      <c r="H21" s="15">
        <v>0.8375306086680744</v>
      </c>
      <c r="I21" s="15">
        <v>0.37932214423421995</v>
      </c>
    </row>
    <row r="22" spans="1:9" ht="12" customHeight="1">
      <c r="A22" s="14">
        <v>1987</v>
      </c>
      <c r="B22" s="15">
        <f t="shared" si="0"/>
        <v>48.612505238989414</v>
      </c>
      <c r="C22" s="15">
        <v>21.018338682460378</v>
      </c>
      <c r="D22" s="15">
        <f t="shared" si="1"/>
        <v>27.594166556529032</v>
      </c>
      <c r="E22" s="15">
        <v>5.43085250161301</v>
      </c>
      <c r="F22" s="15">
        <v>19.612078466730637</v>
      </c>
      <c r="G22" s="15">
        <v>1.0300456335150985</v>
      </c>
      <c r="H22" s="15">
        <v>1.2163724315918343</v>
      </c>
      <c r="I22" s="15">
        <v>0.3048175230784502</v>
      </c>
    </row>
    <row r="23" spans="1:9" ht="12" customHeight="1">
      <c r="A23" s="14">
        <v>1988</v>
      </c>
      <c r="B23" s="15">
        <f t="shared" si="0"/>
        <v>47.72893415835873</v>
      </c>
      <c r="C23" s="15">
        <v>20.018185842340184</v>
      </c>
      <c r="D23" s="15">
        <f t="shared" si="1"/>
        <v>27.71074831601855</v>
      </c>
      <c r="E23" s="15">
        <v>5.764570115090929</v>
      </c>
      <c r="F23" s="15">
        <v>19.321264754222664</v>
      </c>
      <c r="G23" s="15">
        <v>1.1322311148840305</v>
      </c>
      <c r="H23" s="15">
        <v>1.2193003881449787</v>
      </c>
      <c r="I23" s="15">
        <v>0.273381943675942</v>
      </c>
    </row>
    <row r="24" spans="1:9" ht="12" customHeight="1">
      <c r="A24" s="14">
        <v>1989</v>
      </c>
      <c r="B24" s="15">
        <f t="shared" si="0"/>
        <v>47.06671971006186</v>
      </c>
      <c r="C24" s="15">
        <v>21.428906199233218</v>
      </c>
      <c r="D24" s="15">
        <f t="shared" si="1"/>
        <v>25.637813510828646</v>
      </c>
      <c r="E24" s="15">
        <v>5.392391749991878</v>
      </c>
      <c r="F24" s="15">
        <v>17.60756059523036</v>
      </c>
      <c r="G24" s="15">
        <v>1.2909412877715876</v>
      </c>
      <c r="H24" s="15">
        <v>1.1166417570992269</v>
      </c>
      <c r="I24" s="15">
        <v>0.23027812073559037</v>
      </c>
    </row>
    <row r="25" spans="1:9" ht="12" customHeight="1">
      <c r="A25" s="14">
        <v>1990</v>
      </c>
      <c r="B25" s="15">
        <f t="shared" si="0"/>
        <v>48.48990167468881</v>
      </c>
      <c r="C25" s="15">
        <v>19.81307734688871</v>
      </c>
      <c r="D25" s="15">
        <f t="shared" si="1"/>
        <v>28.676824327800094</v>
      </c>
      <c r="E25" s="15">
        <v>5.5674236605150025</v>
      </c>
      <c r="F25" s="15">
        <v>20.925942756948274</v>
      </c>
      <c r="G25" s="15">
        <v>1.1155054131418614</v>
      </c>
      <c r="H25" s="15">
        <v>0.7703561906064129</v>
      </c>
      <c r="I25" s="15">
        <v>0.29759630658854097</v>
      </c>
    </row>
    <row r="26" spans="1:9" ht="12" customHeight="1">
      <c r="A26" s="18">
        <v>1991</v>
      </c>
      <c r="B26" s="19">
        <f t="shared" si="0"/>
        <v>44.122920187910665</v>
      </c>
      <c r="C26" s="19">
        <v>18.333527863463665</v>
      </c>
      <c r="D26" s="19">
        <f t="shared" si="1"/>
        <v>25.789392324447004</v>
      </c>
      <c r="E26" s="19">
        <v>5.213457118016268</v>
      </c>
      <c r="F26" s="19">
        <v>18.351178495289588</v>
      </c>
      <c r="G26" s="19">
        <v>1.0299605906277494</v>
      </c>
      <c r="H26" s="19">
        <v>0.7997808558531733</v>
      </c>
      <c r="I26" s="19">
        <v>0.3950152646602273</v>
      </c>
    </row>
    <row r="27" spans="1:9" ht="12" customHeight="1">
      <c r="A27" s="18">
        <v>1992</v>
      </c>
      <c r="B27" s="19">
        <f t="shared" si="0"/>
        <v>47.076272988988485</v>
      </c>
      <c r="C27" s="19">
        <v>19.37294584152907</v>
      </c>
      <c r="D27" s="19">
        <f t="shared" si="1"/>
        <v>27.703327147459415</v>
      </c>
      <c r="E27" s="19">
        <v>5.873933248176041</v>
      </c>
      <c r="F27" s="19">
        <v>18.961263880508124</v>
      </c>
      <c r="G27" s="19">
        <v>1.0446877311264566</v>
      </c>
      <c r="H27" s="19">
        <v>1.2145415220168172</v>
      </c>
      <c r="I27" s="19">
        <v>0.6089007656319795</v>
      </c>
    </row>
    <row r="28" spans="1:9" ht="12" customHeight="1">
      <c r="A28" s="18">
        <v>1993</v>
      </c>
      <c r="B28" s="19">
        <f t="shared" si="0"/>
        <v>48.84912165936058</v>
      </c>
      <c r="C28" s="19">
        <v>19.22418132125144</v>
      </c>
      <c r="D28" s="19">
        <f t="shared" si="1"/>
        <v>29.62494033810914</v>
      </c>
      <c r="E28" s="19">
        <v>5.178348455035006</v>
      </c>
      <c r="F28" s="19">
        <v>21.5738270211343</v>
      </c>
      <c r="G28" s="19">
        <v>1.0825306334172253</v>
      </c>
      <c r="H28" s="19">
        <v>1.461641648529645</v>
      </c>
      <c r="I28" s="19">
        <v>0.32859257999296426</v>
      </c>
    </row>
    <row r="29" spans="1:9" ht="12" customHeight="1">
      <c r="A29" s="18">
        <v>1994</v>
      </c>
      <c r="B29" s="19">
        <f t="shared" si="0"/>
        <v>49.6321341281258</v>
      </c>
      <c r="C29" s="19">
        <v>19.582405247423825</v>
      </c>
      <c r="D29" s="19">
        <f t="shared" si="1"/>
        <v>30.049728880701977</v>
      </c>
      <c r="E29" s="19">
        <v>5.402972865656941</v>
      </c>
      <c r="F29" s="19">
        <v>21.505839591629474</v>
      </c>
      <c r="G29" s="19">
        <v>1.0805084346862235</v>
      </c>
      <c r="H29" s="19">
        <v>1.5514720199756415</v>
      </c>
      <c r="I29" s="19">
        <v>0.5089359687536987</v>
      </c>
    </row>
    <row r="30" spans="1:9" ht="12" customHeight="1">
      <c r="A30" s="18">
        <v>1995</v>
      </c>
      <c r="B30" s="19">
        <f t="shared" si="0"/>
        <v>45.64352505009608</v>
      </c>
      <c r="C30" s="19">
        <v>18.88884487104028</v>
      </c>
      <c r="D30" s="19">
        <f t="shared" si="1"/>
        <v>26.7546801790558</v>
      </c>
      <c r="E30" s="19">
        <v>4.938307413108768</v>
      </c>
      <c r="F30" s="19">
        <v>19.10016450098852</v>
      </c>
      <c r="G30" s="19">
        <v>1.198120702138754</v>
      </c>
      <c r="H30" s="19">
        <v>1.2234195077043812</v>
      </c>
      <c r="I30" s="19">
        <v>0.2946680551153771</v>
      </c>
    </row>
    <row r="31" spans="1:9" ht="12" customHeight="1">
      <c r="A31" s="14">
        <v>1996</v>
      </c>
      <c r="B31" s="15">
        <f t="shared" si="0"/>
        <v>46.9246555624826</v>
      </c>
      <c r="C31" s="15">
        <v>18.8769238227715</v>
      </c>
      <c r="D31" s="15">
        <f t="shared" si="1"/>
        <v>28.0477317397111</v>
      </c>
      <c r="E31" s="15">
        <v>4.9621295464122825</v>
      </c>
      <c r="F31" s="15">
        <v>20.559968077687568</v>
      </c>
      <c r="G31" s="15">
        <v>1.0469896205319895</v>
      </c>
      <c r="H31" s="15">
        <v>1.250041953973694</v>
      </c>
      <c r="I31" s="15">
        <v>0.2286025411055711</v>
      </c>
    </row>
    <row r="32" spans="1:9" ht="12" customHeight="1">
      <c r="A32" s="14">
        <v>1997</v>
      </c>
      <c r="B32" s="15">
        <f t="shared" si="0"/>
        <v>45.60390293070444</v>
      </c>
      <c r="C32" s="15">
        <v>18.284784050707547</v>
      </c>
      <c r="D32" s="15">
        <f t="shared" si="1"/>
        <v>27.319118879996896</v>
      </c>
      <c r="E32" s="15">
        <v>5.6609808004127355</v>
      </c>
      <c r="F32" s="15">
        <v>18.678685141509433</v>
      </c>
      <c r="G32" s="15">
        <v>1.3584476314709504</v>
      </c>
      <c r="H32" s="15">
        <v>0.9580483490566037</v>
      </c>
      <c r="I32" s="15">
        <v>0.6629569575471698</v>
      </c>
    </row>
    <row r="33" spans="1:9" ht="12" customHeight="1">
      <c r="A33" s="14">
        <v>1998</v>
      </c>
      <c r="B33" s="15">
        <f t="shared" si="0"/>
        <v>47.83838057217882</v>
      </c>
      <c r="C33" s="15">
        <v>19.18563854569487</v>
      </c>
      <c r="D33" s="15">
        <f t="shared" si="1"/>
        <v>28.65274202648395</v>
      </c>
      <c r="E33" s="15">
        <v>4.414774957578671</v>
      </c>
      <c r="F33" s="15">
        <v>21.75340027528348</v>
      </c>
      <c r="G33" s="15">
        <v>0.9451831664342756</v>
      </c>
      <c r="H33" s="15">
        <v>1.1930944921456819</v>
      </c>
      <c r="I33" s="15">
        <v>0.3462891350418387</v>
      </c>
    </row>
    <row r="34" spans="1:9" ht="12" customHeight="1">
      <c r="A34" s="14">
        <v>1999</v>
      </c>
      <c r="B34" s="15">
        <f aca="true" t="shared" si="2" ref="B34:B39">SUM(C34,D34)</f>
        <v>47.605398679096844</v>
      </c>
      <c r="C34" s="15">
        <v>18.71216537312358</v>
      </c>
      <c r="D34" s="15">
        <f aca="true" t="shared" si="3" ref="D34:D39">SUM(E34,F34,G34,H34,I34)</f>
        <v>28.893233305973265</v>
      </c>
      <c r="E34" s="15">
        <v>4.895421788941286</v>
      </c>
      <c r="F34" s="15">
        <v>21.60880289427265</v>
      </c>
      <c r="G34" s="15">
        <v>0.9380270323493078</v>
      </c>
      <c r="H34" s="15">
        <v>0.9981215162532849</v>
      </c>
      <c r="I34" s="15">
        <v>0.45286007415673707</v>
      </c>
    </row>
    <row r="35" spans="1:9" ht="12" customHeight="1">
      <c r="A35" s="14">
        <v>2000</v>
      </c>
      <c r="B35" s="15">
        <f t="shared" si="2"/>
        <v>45.52956646325101</v>
      </c>
      <c r="C35" s="15">
        <v>17.643321091481123</v>
      </c>
      <c r="D35" s="15">
        <f t="shared" si="3"/>
        <v>27.886245371769885</v>
      </c>
      <c r="E35" s="15">
        <v>4.404522134452764</v>
      </c>
      <c r="F35" s="15">
        <v>21.593824013438866</v>
      </c>
      <c r="G35" s="15">
        <v>0.7772062963684332</v>
      </c>
      <c r="H35" s="15">
        <v>0.7804156084505438</v>
      </c>
      <c r="I35" s="15">
        <v>0.3302773190592791</v>
      </c>
    </row>
    <row r="36" spans="1:9" ht="12" customHeight="1">
      <c r="A36" s="18">
        <v>2001</v>
      </c>
      <c r="B36" s="19">
        <f t="shared" si="2"/>
        <v>43.885255103845324</v>
      </c>
      <c r="C36" s="19">
        <v>15.764148417907633</v>
      </c>
      <c r="D36" s="19">
        <f t="shared" si="3"/>
        <v>28.121106685937693</v>
      </c>
      <c r="E36" s="19">
        <v>4.615082738048532</v>
      </c>
      <c r="F36" s="19">
        <v>21.50119523992503</v>
      </c>
      <c r="G36" s="19">
        <v>0.9163169496580129</v>
      </c>
      <c r="H36" s="19">
        <v>0.8402027269600723</v>
      </c>
      <c r="I36" s="19">
        <v>0.24830903134604604</v>
      </c>
    </row>
    <row r="37" spans="1:9" ht="12" customHeight="1">
      <c r="A37" s="18">
        <v>2002</v>
      </c>
      <c r="B37" s="19">
        <f t="shared" si="2"/>
        <v>43.54283458770161</v>
      </c>
      <c r="C37" s="19">
        <v>16.156602939820683</v>
      </c>
      <c r="D37" s="19">
        <f t="shared" si="3"/>
        <v>27.38623164788093</v>
      </c>
      <c r="E37" s="19">
        <v>4.045260445135766</v>
      </c>
      <c r="F37" s="19">
        <v>21.658605638264092</v>
      </c>
      <c r="G37" s="19">
        <v>0.6943687071557407</v>
      </c>
      <c r="H37" s="19">
        <v>0.8119083268465341</v>
      </c>
      <c r="I37" s="19">
        <v>0.17608853047879763</v>
      </c>
    </row>
    <row r="38" spans="1:9" ht="12" customHeight="1">
      <c r="A38" s="18">
        <v>2003</v>
      </c>
      <c r="B38" s="19">
        <f t="shared" si="2"/>
        <v>46.99575243331838</v>
      </c>
      <c r="C38" s="19">
        <v>17.061880169550047</v>
      </c>
      <c r="D38" s="19">
        <f t="shared" si="3"/>
        <v>29.933872263768333</v>
      </c>
      <c r="E38" s="19">
        <v>4.541642839817731</v>
      </c>
      <c r="F38" s="19">
        <v>23.34446672514855</v>
      </c>
      <c r="G38" s="19">
        <v>1.03910284819353</v>
      </c>
      <c r="H38" s="19">
        <v>0.6456421725905479</v>
      </c>
      <c r="I38" s="19">
        <v>0.3630176780179715</v>
      </c>
    </row>
    <row r="39" spans="1:9" ht="12" customHeight="1">
      <c r="A39" s="18">
        <v>2004</v>
      </c>
      <c r="B39" s="19">
        <f t="shared" si="2"/>
        <v>50.91583677016286</v>
      </c>
      <c r="C39" s="19">
        <v>18.969713450979082</v>
      </c>
      <c r="D39" s="19">
        <f t="shared" si="3"/>
        <v>31.94612331918378</v>
      </c>
      <c r="E39" s="19">
        <v>4.574523047166025</v>
      </c>
      <c r="F39" s="19">
        <v>25.51772000242717</v>
      </c>
      <c r="G39" s="19">
        <v>0.6970720364804871</v>
      </c>
      <c r="H39" s="19">
        <v>0.7050503147092823</v>
      </c>
      <c r="I39" s="19">
        <v>0.4517579184008153</v>
      </c>
    </row>
    <row r="40" spans="1:9" ht="12" customHeight="1">
      <c r="A40" s="18">
        <v>2005</v>
      </c>
      <c r="B40" s="19">
        <f aca="true" t="shared" si="4" ref="B40:B45">SUM(C40,D40)</f>
        <v>45.639699239859866</v>
      </c>
      <c r="C40" s="19">
        <v>16.809364286551453</v>
      </c>
      <c r="D40" s="19">
        <f aca="true" t="shared" si="5" ref="D40:D45">SUM(E40,F40,G40,H40,I40)</f>
        <v>28.830334953308416</v>
      </c>
      <c r="E40" s="19">
        <v>4.227925689781823</v>
      </c>
      <c r="F40" s="19">
        <v>22.466850615154577</v>
      </c>
      <c r="G40" s="19">
        <v>0.8548689180052861</v>
      </c>
      <c r="H40" s="19">
        <v>0.7340898621373068</v>
      </c>
      <c r="I40" s="19">
        <v>0.5465998682294201</v>
      </c>
    </row>
    <row r="41" spans="1:9" ht="12" customHeight="1">
      <c r="A41" s="14">
        <v>2006</v>
      </c>
      <c r="B41" s="15">
        <f t="shared" si="4"/>
        <v>51.21385955901064</v>
      </c>
      <c r="C41" s="15">
        <v>17.90396152642209</v>
      </c>
      <c r="D41" s="15">
        <f t="shared" si="5"/>
        <v>33.30989803258855</v>
      </c>
      <c r="E41" s="15">
        <v>4.247779267105717</v>
      </c>
      <c r="F41" s="15">
        <v>26.627078424428074</v>
      </c>
      <c r="G41" s="15">
        <v>0.8555322804256548</v>
      </c>
      <c r="H41" s="15">
        <v>0.9761078338292354</v>
      </c>
      <c r="I41" s="15">
        <v>0.6034002267998686</v>
      </c>
    </row>
    <row r="42" spans="1:9" ht="12" customHeight="1">
      <c r="A42" s="14">
        <v>2007</v>
      </c>
      <c r="B42" s="15">
        <f t="shared" si="4"/>
        <v>50.28323551390401</v>
      </c>
      <c r="C42" s="15">
        <v>16.549486045689953</v>
      </c>
      <c r="D42" s="15">
        <f t="shared" si="5"/>
        <v>33.73374946821406</v>
      </c>
      <c r="E42" s="15">
        <v>3.9967434560753685</v>
      </c>
      <c r="F42" s="15">
        <v>27.403159405272334</v>
      </c>
      <c r="G42" s="15">
        <v>0.8949203794598463</v>
      </c>
      <c r="H42" s="15">
        <v>0.9126007739825391</v>
      </c>
      <c r="I42" s="15">
        <v>0.5263254534239717</v>
      </c>
    </row>
    <row r="43" spans="1:9" ht="12" customHeight="1">
      <c r="A43" s="14">
        <v>2008</v>
      </c>
      <c r="B43" s="15">
        <f t="shared" si="4"/>
        <v>48.32539676770171</v>
      </c>
      <c r="C43" s="15">
        <v>16.019773509341576</v>
      </c>
      <c r="D43" s="15">
        <f t="shared" si="5"/>
        <v>32.305623258360136</v>
      </c>
      <c r="E43" s="15">
        <v>4.648309267174138</v>
      </c>
      <c r="F43" s="15">
        <v>25.269212644030986</v>
      </c>
      <c r="G43" s="15">
        <v>0.7136453341597873</v>
      </c>
      <c r="H43" s="15">
        <v>0.8840280501566509</v>
      </c>
      <c r="I43" s="15">
        <v>0.7904279628385779</v>
      </c>
    </row>
    <row r="44" spans="1:9" ht="12" customHeight="1">
      <c r="A44" s="14">
        <v>2009</v>
      </c>
      <c r="B44" s="15">
        <f t="shared" si="4"/>
        <v>47.68609446591961</v>
      </c>
      <c r="C44" s="15">
        <v>16.33632946398716</v>
      </c>
      <c r="D44" s="15">
        <f t="shared" si="5"/>
        <v>31.34976500193245</v>
      </c>
      <c r="E44" s="15">
        <v>4.212326837195113</v>
      </c>
      <c r="F44" s="15">
        <v>25.13484346225772</v>
      </c>
      <c r="G44" s="15">
        <v>0.755950231051383</v>
      </c>
      <c r="H44" s="15">
        <v>0.6124344631560382</v>
      </c>
      <c r="I44" s="15">
        <v>0.6342100082721951</v>
      </c>
    </row>
    <row r="45" spans="1:9" ht="12" customHeight="1">
      <c r="A45" s="14">
        <v>2010</v>
      </c>
      <c r="B45" s="15">
        <f t="shared" si="4"/>
        <v>47.897412921486776</v>
      </c>
      <c r="C45" s="15">
        <v>15.39448981765125</v>
      </c>
      <c r="D45" s="15">
        <f t="shared" si="5"/>
        <v>32.50292310383553</v>
      </c>
      <c r="E45" s="15">
        <v>4.004794331351561</v>
      </c>
      <c r="F45" s="15">
        <v>26.55592028454552</v>
      </c>
      <c r="G45" s="15">
        <v>0.5723179699274115</v>
      </c>
      <c r="H45" s="15">
        <v>0.6559130236696266</v>
      </c>
      <c r="I45" s="15">
        <v>0.7139774943414127</v>
      </c>
    </row>
    <row r="46" spans="1:9" ht="12" customHeight="1">
      <c r="A46" s="18">
        <v>2011</v>
      </c>
      <c r="B46" s="19">
        <f aca="true" t="shared" si="6" ref="B46:B51">SUM(C46,D46)</f>
        <v>42.82106084739685</v>
      </c>
      <c r="C46" s="19">
        <v>15.562215735685495</v>
      </c>
      <c r="D46" s="19">
        <f aca="true" t="shared" si="7" ref="D46:D51">SUM(E46,F46,G46,H46,I46)</f>
        <v>27.258845111711352</v>
      </c>
      <c r="E46" s="19">
        <v>4.199750153050218</v>
      </c>
      <c r="F46" s="19">
        <v>20.767016364546443</v>
      </c>
      <c r="G46" s="19">
        <v>0.693188245219759</v>
      </c>
      <c r="H46" s="19">
        <v>0.6038653516737043</v>
      </c>
      <c r="I46" s="19">
        <v>0.9950249972212303</v>
      </c>
    </row>
    <row r="47" spans="1:9" ht="12" customHeight="1">
      <c r="A47" s="18">
        <v>2012</v>
      </c>
      <c r="B47" s="19">
        <f t="shared" si="6"/>
        <v>43.74773238380043</v>
      </c>
      <c r="C47" s="19">
        <v>16.145299164604495</v>
      </c>
      <c r="D47" s="19">
        <f t="shared" si="7"/>
        <v>27.602433219195937</v>
      </c>
      <c r="E47" s="19">
        <v>3.1750532709968384</v>
      </c>
      <c r="F47" s="19">
        <v>22.666167531082557</v>
      </c>
      <c r="G47" s="19">
        <v>0.306478239233091</v>
      </c>
      <c r="H47" s="19">
        <v>0.8776944150505613</v>
      </c>
      <c r="I47" s="19">
        <v>0.5770397628328893</v>
      </c>
    </row>
    <row r="48" spans="1:9" ht="12" customHeight="1">
      <c r="A48" s="18">
        <v>2013</v>
      </c>
      <c r="B48" s="19">
        <f t="shared" si="6"/>
        <v>46.1354657335127</v>
      </c>
      <c r="C48" s="19">
        <v>17.537253484518363</v>
      </c>
      <c r="D48" s="19">
        <f t="shared" si="7"/>
        <v>28.598212248994344</v>
      </c>
      <c r="E48" s="19">
        <v>4.849251475353386</v>
      </c>
      <c r="F48" s="19">
        <v>21.45624321304842</v>
      </c>
      <c r="G48" s="19">
        <v>0.823403350278645</v>
      </c>
      <c r="H48" s="19">
        <v>0.6444796852484729</v>
      </c>
      <c r="I48" s="19">
        <v>0.8248345250654179</v>
      </c>
    </row>
    <row r="49" spans="1:9" ht="12" customHeight="1">
      <c r="A49" s="18">
        <v>2014</v>
      </c>
      <c r="B49" s="19">
        <f t="shared" si="6"/>
        <v>46.15865343255123</v>
      </c>
      <c r="C49" s="19">
        <v>18.842887283076667</v>
      </c>
      <c r="D49" s="19">
        <f t="shared" si="7"/>
        <v>27.315766149474566</v>
      </c>
      <c r="E49" s="19">
        <v>4.357245932235041</v>
      </c>
      <c r="F49" s="19">
        <v>20.717559784021383</v>
      </c>
      <c r="G49" s="19">
        <v>0.7586888072302654</v>
      </c>
      <c r="H49" s="19">
        <v>0.7053107513754616</v>
      </c>
      <c r="I49" s="19">
        <v>0.7769608746124164</v>
      </c>
    </row>
    <row r="50" spans="1:9" ht="12" customHeight="1">
      <c r="A50" s="21">
        <v>2015</v>
      </c>
      <c r="B50" s="22">
        <f t="shared" si="6"/>
        <v>46.83268599408808</v>
      </c>
      <c r="C50" s="22">
        <v>17.595093397353153</v>
      </c>
      <c r="D50" s="22">
        <f t="shared" si="7"/>
        <v>29.23759259673493</v>
      </c>
      <c r="E50" s="22">
        <v>4.328109044152185</v>
      </c>
      <c r="F50" s="22">
        <v>22.707824236078295</v>
      </c>
      <c r="G50" s="22">
        <v>0.6781787117535626</v>
      </c>
      <c r="H50" s="22">
        <v>0.6911691354144184</v>
      </c>
      <c r="I50" s="22">
        <v>0.8323114693364675</v>
      </c>
    </row>
    <row r="51" spans="1:9" ht="12" customHeight="1">
      <c r="A51" s="29">
        <v>2016</v>
      </c>
      <c r="B51" s="30">
        <f t="shared" si="6"/>
        <v>49.16479927982711</v>
      </c>
      <c r="C51" s="30">
        <v>19.277748336246347</v>
      </c>
      <c r="D51" s="30">
        <f t="shared" si="7"/>
        <v>29.887050943580757</v>
      </c>
      <c r="E51" s="30">
        <v>4.59187417448117</v>
      </c>
      <c r="F51" s="30">
        <v>22.806752490252727</v>
      </c>
      <c r="G51" s="30">
        <v>0.4401177281872039</v>
      </c>
      <c r="H51" s="30">
        <v>1.2079210939462957</v>
      </c>
      <c r="I51" s="30">
        <v>0.8403854567133597</v>
      </c>
    </row>
    <row r="52" spans="1:9" ht="12" customHeight="1">
      <c r="A52" s="41">
        <v>2017</v>
      </c>
      <c r="B52" s="42">
        <f>SUM(C52,D52)</f>
        <v>47.82662894716553</v>
      </c>
      <c r="C52" s="42">
        <v>18.166306447182176</v>
      </c>
      <c r="D52" s="42">
        <f>SUM(E52,F52,G52,H52,I52)</f>
        <v>29.660322499983355</v>
      </c>
      <c r="E52" s="42">
        <v>4.476181292650097</v>
      </c>
      <c r="F52" s="42">
        <v>22.37069044658253</v>
      </c>
      <c r="G52" s="42">
        <v>0.39398328499628377</v>
      </c>
      <c r="H52" s="42">
        <v>1.3574771713558915</v>
      </c>
      <c r="I52" s="42">
        <v>1.061990304398552</v>
      </c>
    </row>
    <row r="53" spans="1:20" ht="12" customHeight="1">
      <c r="A53" s="29">
        <v>2018</v>
      </c>
      <c r="B53" s="30">
        <f>SUM(C53,D53)</f>
        <v>45.47115130734936</v>
      </c>
      <c r="C53" s="30">
        <v>17.020419364917874</v>
      </c>
      <c r="D53" s="30">
        <f>SUM(E53,F53,G53,H53,I53)</f>
        <v>28.45073194243149</v>
      </c>
      <c r="E53" s="30">
        <v>4.0827408999502355</v>
      </c>
      <c r="F53" s="30">
        <v>22.142620265730258</v>
      </c>
      <c r="G53" s="30">
        <v>0.5457673400812553</v>
      </c>
      <c r="H53" s="30">
        <v>0.9005356060955327</v>
      </c>
      <c r="I53" s="30">
        <v>0.7790678305742069</v>
      </c>
      <c r="J53" s="4"/>
      <c r="K53" s="4"/>
      <c r="L53" s="4"/>
      <c r="M53" s="4"/>
      <c r="N53" s="4"/>
      <c r="O53" s="4"/>
      <c r="P53" s="4"/>
      <c r="Q53" s="4"/>
      <c r="R53" s="4"/>
      <c r="S53" s="4"/>
      <c r="T53" s="4"/>
    </row>
    <row r="54" spans="1:20" ht="12" customHeight="1" thickBot="1">
      <c r="A54" s="43">
        <v>2019</v>
      </c>
      <c r="B54" s="44">
        <f>SUM(C54,D54)</f>
        <v>44.47753063992939</v>
      </c>
      <c r="C54" s="44">
        <v>17.59491821011681</v>
      </c>
      <c r="D54" s="44">
        <f>SUM(E54,F54,G54,H54,I54)</f>
        <v>26.882612429812582</v>
      </c>
      <c r="E54" s="44">
        <v>4.292326803884274</v>
      </c>
      <c r="F54" s="44">
        <v>20.23388944153943</v>
      </c>
      <c r="G54" s="44">
        <v>0.5830886614735241</v>
      </c>
      <c r="H54" s="44">
        <v>0.9598111466067197</v>
      </c>
      <c r="I54" s="44">
        <v>0.8134963763086361</v>
      </c>
      <c r="J54" s="4"/>
      <c r="K54" s="4"/>
      <c r="L54" s="4"/>
      <c r="M54" s="4"/>
      <c r="N54" s="4"/>
      <c r="O54" s="4"/>
      <c r="P54" s="4"/>
      <c r="Q54" s="4"/>
      <c r="R54" s="4"/>
      <c r="S54" s="4"/>
      <c r="T54" s="4"/>
    </row>
    <row r="55" spans="1:20" ht="12" customHeight="1" thickTop="1">
      <c r="A55" s="83" t="s">
        <v>113</v>
      </c>
      <c r="B55" s="84"/>
      <c r="C55" s="84"/>
      <c r="D55" s="84"/>
      <c r="E55" s="84"/>
      <c r="F55" s="84"/>
      <c r="G55" s="84"/>
      <c r="H55" s="84"/>
      <c r="I55" s="85"/>
      <c r="J55" s="4"/>
      <c r="K55" s="4"/>
      <c r="L55" s="4"/>
      <c r="M55" s="4"/>
      <c r="N55" s="4"/>
      <c r="O55" s="4"/>
      <c r="P55" s="4"/>
      <c r="Q55" s="4"/>
      <c r="R55" s="4"/>
      <c r="S55" s="4"/>
      <c r="T55" s="4"/>
    </row>
    <row r="56" spans="1:20" ht="12" customHeight="1">
      <c r="A56" s="66"/>
      <c r="B56" s="67"/>
      <c r="C56" s="67"/>
      <c r="D56" s="67"/>
      <c r="E56" s="67"/>
      <c r="F56" s="67"/>
      <c r="G56" s="67"/>
      <c r="H56" s="67"/>
      <c r="I56" s="68"/>
      <c r="J56" s="4"/>
      <c r="K56" s="4"/>
      <c r="L56" s="4"/>
      <c r="M56" s="4"/>
      <c r="N56" s="4"/>
      <c r="O56" s="4"/>
      <c r="P56" s="4"/>
      <c r="Q56" s="4"/>
      <c r="R56" s="4"/>
      <c r="S56" s="4"/>
      <c r="T56" s="4"/>
    </row>
  </sheetData>
  <sheetProtection/>
  <mergeCells count="6">
    <mergeCell ref="A1:I1"/>
    <mergeCell ref="B4:I4"/>
    <mergeCell ref="A55:I56"/>
    <mergeCell ref="A2:A3"/>
    <mergeCell ref="B2:B3"/>
    <mergeCell ref="C2:C3"/>
  </mergeCells>
  <printOptions horizontalCentered="1" verticalCentered="1"/>
  <pageMargins left="0.5" right="0.5" top="0.58" bottom="0.52" header="0.5" footer="0.5"/>
  <pageSetup fitToHeight="1" fitToWidth="1" horizontalDpi="600" verticalDpi="600" orientation="portrait" scale="85" r:id="rId1"/>
</worksheet>
</file>

<file path=xl/worksheets/sheet11.xml><?xml version="1.0" encoding="utf-8"?>
<worksheet xmlns="http://schemas.openxmlformats.org/spreadsheetml/2006/main" xmlns:r="http://schemas.openxmlformats.org/officeDocument/2006/relationships">
  <sheetPr>
    <pageSetUpPr fitToPage="1"/>
  </sheetPr>
  <dimension ref="A1:T56"/>
  <sheetViews>
    <sheetView zoomScalePageLayoutView="0" workbookViewId="0" topLeftCell="A1">
      <pane ySplit="4" topLeftCell="A5" activePane="bottomLeft" state="frozen"/>
      <selection pane="topLeft" activeCell="A1" sqref="A1"/>
      <selection pane="bottomLeft" activeCell="A1" sqref="A1:G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7" ht="12" customHeight="1" thickBot="1">
      <c r="A1" s="58" t="s">
        <v>44</v>
      </c>
      <c r="B1" s="58"/>
      <c r="C1" s="58"/>
      <c r="D1" s="58"/>
      <c r="E1" s="58"/>
      <c r="F1" s="58"/>
      <c r="G1" s="58"/>
    </row>
    <row r="2" spans="1:7" ht="12" customHeight="1" thickTop="1">
      <c r="A2" s="86" t="s">
        <v>3</v>
      </c>
      <c r="B2" s="112" t="s">
        <v>2</v>
      </c>
      <c r="C2" s="87" t="s">
        <v>0</v>
      </c>
      <c r="D2" s="13" t="s">
        <v>1</v>
      </c>
      <c r="E2" s="11"/>
      <c r="F2" s="11"/>
      <c r="G2" s="11"/>
    </row>
    <row r="3" spans="1:7" ht="12" customHeight="1">
      <c r="A3" s="76"/>
      <c r="B3" s="78"/>
      <c r="C3" s="80"/>
      <c r="D3" s="5" t="s">
        <v>2</v>
      </c>
      <c r="E3" s="5" t="s">
        <v>4</v>
      </c>
      <c r="F3" s="20" t="s">
        <v>6</v>
      </c>
      <c r="G3" s="9" t="s">
        <v>7</v>
      </c>
    </row>
    <row r="4" spans="1:7" ht="12" customHeight="1">
      <c r="A4" s="17"/>
      <c r="B4" s="59" t="s">
        <v>35</v>
      </c>
      <c r="C4" s="81"/>
      <c r="D4" s="81"/>
      <c r="E4" s="81"/>
      <c r="F4" s="81"/>
      <c r="G4" s="82"/>
    </row>
    <row r="5" spans="1:7" ht="12" customHeight="1">
      <c r="A5" s="14">
        <v>1970</v>
      </c>
      <c r="B5" s="15">
        <f aca="true" t="shared" si="0" ref="B5:B33">SUM(C5,D5)</f>
        <v>1.654009772755019</v>
      </c>
      <c r="C5" s="15">
        <v>0.11899420634765817</v>
      </c>
      <c r="D5" s="15">
        <f>SUM(E5,F5,G5)</f>
        <v>1.5350155664073608</v>
      </c>
      <c r="E5" s="15">
        <v>1.1391874486616185</v>
      </c>
      <c r="F5" s="15">
        <v>0.06222811774574254</v>
      </c>
      <c r="G5" s="15">
        <v>0.33359999999999995</v>
      </c>
    </row>
    <row r="6" spans="1:7" ht="12" customHeight="1">
      <c r="A6" s="18">
        <v>1971</v>
      </c>
      <c r="B6" s="19">
        <f t="shared" si="0"/>
        <v>1.3817770964947544</v>
      </c>
      <c r="C6" s="19">
        <v>0.1343535858923919</v>
      </c>
      <c r="D6" s="19">
        <f aca="true" t="shared" si="1" ref="D6:D33">SUM(E6,F6,G6)</f>
        <v>1.2474235106023626</v>
      </c>
      <c r="E6" s="19">
        <v>0.9471562172733312</v>
      </c>
      <c r="F6" s="19">
        <v>0.07786729332903146</v>
      </c>
      <c r="G6" s="19">
        <v>0.2224</v>
      </c>
    </row>
    <row r="7" spans="1:7" ht="12" customHeight="1">
      <c r="A7" s="18">
        <v>1972</v>
      </c>
      <c r="B7" s="19">
        <f t="shared" si="0"/>
        <v>1.2799291964994879</v>
      </c>
      <c r="C7" s="19">
        <v>0.08289819720242407</v>
      </c>
      <c r="D7" s="19">
        <f t="shared" si="1"/>
        <v>1.1970309992970638</v>
      </c>
      <c r="E7" s="19">
        <v>0.9227481620824431</v>
      </c>
      <c r="F7" s="19">
        <v>0.05188283721462057</v>
      </c>
      <c r="G7" s="19">
        <v>0.2224</v>
      </c>
    </row>
    <row r="8" spans="1:7" ht="12" customHeight="1">
      <c r="A8" s="18">
        <v>1973</v>
      </c>
      <c r="B8" s="19">
        <f t="shared" si="0"/>
        <v>1.5230397419691393</v>
      </c>
      <c r="C8" s="19">
        <v>0.09107683014879027</v>
      </c>
      <c r="D8" s="19">
        <f t="shared" si="1"/>
        <v>1.431962911820349</v>
      </c>
      <c r="E8" s="19">
        <v>1.0667556672011964</v>
      </c>
      <c r="F8" s="19">
        <v>0.08720724461915255</v>
      </c>
      <c r="G8" s="19">
        <v>0.27799999999999997</v>
      </c>
    </row>
    <row r="9" spans="1:7" ht="12" customHeight="1">
      <c r="A9" s="18">
        <v>1974</v>
      </c>
      <c r="B9" s="19">
        <f t="shared" si="0"/>
        <v>0.9154218010425733</v>
      </c>
      <c r="C9" s="19">
        <v>0.06312718022576148</v>
      </c>
      <c r="D9" s="19">
        <f t="shared" si="1"/>
        <v>0.8522946208168118</v>
      </c>
      <c r="E9" s="19">
        <v>0.6196553098850547</v>
      </c>
      <c r="F9" s="19">
        <v>0.06583931093175718</v>
      </c>
      <c r="G9" s="19">
        <v>0.16679999999999998</v>
      </c>
    </row>
    <row r="10" spans="1:7" ht="12" customHeight="1">
      <c r="A10" s="18">
        <v>1975</v>
      </c>
      <c r="B10" s="19">
        <f t="shared" si="0"/>
        <v>1.3817584137960677</v>
      </c>
      <c r="C10" s="19">
        <v>0.0805656262588379</v>
      </c>
      <c r="D10" s="19">
        <f t="shared" si="1"/>
        <v>1.3011927875372298</v>
      </c>
      <c r="E10" s="19">
        <v>0.9488316405420034</v>
      </c>
      <c r="F10" s="19">
        <v>0.07436114699522627</v>
      </c>
      <c r="G10" s="19">
        <v>0.27799999999999997</v>
      </c>
    </row>
    <row r="11" spans="1:7" ht="12" customHeight="1">
      <c r="A11" s="14">
        <v>1976</v>
      </c>
      <c r="B11" s="15">
        <f t="shared" si="0"/>
        <v>1.2850391583749836</v>
      </c>
      <c r="C11" s="15">
        <v>0.09594789827321303</v>
      </c>
      <c r="D11" s="15">
        <f t="shared" si="1"/>
        <v>1.1890912601017707</v>
      </c>
      <c r="E11" s="15">
        <v>0.7894009534996198</v>
      </c>
      <c r="F11" s="15">
        <v>0.06609030660215104</v>
      </c>
      <c r="G11" s="15">
        <v>0.33359999999999995</v>
      </c>
    </row>
    <row r="12" spans="1:7" ht="12" customHeight="1">
      <c r="A12" s="14">
        <v>1977</v>
      </c>
      <c r="B12" s="15">
        <f t="shared" si="0"/>
        <v>1.2742986586612624</v>
      </c>
      <c r="C12" s="15">
        <v>0.0890850394344326</v>
      </c>
      <c r="D12" s="15">
        <f t="shared" si="1"/>
        <v>1.1852136192268297</v>
      </c>
      <c r="E12" s="15">
        <v>0.7721998914129548</v>
      </c>
      <c r="F12" s="15">
        <v>0.07941372781387492</v>
      </c>
      <c r="G12" s="15">
        <v>0.33359999999999995</v>
      </c>
    </row>
    <row r="13" spans="1:7" ht="12" customHeight="1">
      <c r="A13" s="14">
        <v>1978</v>
      </c>
      <c r="B13" s="15">
        <f t="shared" si="0"/>
        <v>1.0854458784743617</v>
      </c>
      <c r="C13" s="15">
        <v>0.07143338499898914</v>
      </c>
      <c r="D13" s="15">
        <f t="shared" si="1"/>
        <v>1.0140124934753725</v>
      </c>
      <c r="E13" s="15">
        <v>0.7184718955015647</v>
      </c>
      <c r="F13" s="15">
        <v>0.07314059797380777</v>
      </c>
      <c r="G13" s="15">
        <v>0.2224</v>
      </c>
    </row>
    <row r="14" spans="1:7" ht="12" customHeight="1">
      <c r="A14" s="14">
        <v>1979</v>
      </c>
      <c r="B14" s="15">
        <f t="shared" si="0"/>
        <v>1.1552854596293942</v>
      </c>
      <c r="C14" s="15">
        <v>0.07900291039968008</v>
      </c>
      <c r="D14" s="15">
        <f t="shared" si="1"/>
        <v>1.0762825492297141</v>
      </c>
      <c r="E14" s="15">
        <v>0.6815863727395229</v>
      </c>
      <c r="F14" s="15">
        <v>0.061096176490191285</v>
      </c>
      <c r="G14" s="15">
        <v>0.33359999999999995</v>
      </c>
    </row>
    <row r="15" spans="1:7" ht="12" customHeight="1">
      <c r="A15" s="14">
        <v>1980</v>
      </c>
      <c r="B15" s="15">
        <f t="shared" si="0"/>
        <v>0.9967715800224886</v>
      </c>
      <c r="C15" s="15">
        <v>0.10126204298147776</v>
      </c>
      <c r="D15" s="15">
        <f t="shared" si="1"/>
        <v>0.8955095370410108</v>
      </c>
      <c r="E15" s="15">
        <v>0.655771005648021</v>
      </c>
      <c r="F15" s="15">
        <v>0.07293853139298982</v>
      </c>
      <c r="G15" s="15">
        <v>0.16679999999999998</v>
      </c>
    </row>
    <row r="16" spans="1:7" ht="12" customHeight="1">
      <c r="A16" s="18">
        <v>1981</v>
      </c>
      <c r="B16" s="19">
        <f t="shared" si="0"/>
        <v>0.9126928959452799</v>
      </c>
      <c r="C16" s="19">
        <v>0.09592722402442101</v>
      </c>
      <c r="D16" s="19">
        <f t="shared" si="1"/>
        <v>0.8167656719208589</v>
      </c>
      <c r="E16" s="19">
        <v>0.48375754028400825</v>
      </c>
      <c r="F16" s="19">
        <v>0.05500813163685067</v>
      </c>
      <c r="G16" s="19">
        <v>0.27799999999999997</v>
      </c>
    </row>
    <row r="17" spans="1:7" ht="12" customHeight="1">
      <c r="A17" s="18">
        <v>1982</v>
      </c>
      <c r="B17" s="19">
        <f t="shared" si="0"/>
        <v>1.1345064620847083</v>
      </c>
      <c r="C17" s="19">
        <v>0.08054761658655918</v>
      </c>
      <c r="D17" s="19">
        <f t="shared" si="1"/>
        <v>1.053958845498149</v>
      </c>
      <c r="E17" s="19">
        <v>0.54093826562322</v>
      </c>
      <c r="F17" s="19">
        <v>0.06822057987492897</v>
      </c>
      <c r="G17" s="19">
        <v>0.4448</v>
      </c>
    </row>
    <row r="18" spans="1:7" ht="12" customHeight="1">
      <c r="A18" s="18">
        <v>1983</v>
      </c>
      <c r="B18" s="19">
        <f t="shared" si="0"/>
        <v>1.081427165234367</v>
      </c>
      <c r="C18" s="19">
        <v>0.07816149325457626</v>
      </c>
      <c r="D18" s="19">
        <f t="shared" si="1"/>
        <v>1.0032656719797908</v>
      </c>
      <c r="E18" s="19">
        <v>0.4263421366180644</v>
      </c>
      <c r="F18" s="19">
        <v>0.07652353536172629</v>
      </c>
      <c r="G18" s="19">
        <v>0.5004</v>
      </c>
    </row>
    <row r="19" spans="1:7" ht="12" customHeight="1">
      <c r="A19" s="18">
        <v>1984</v>
      </c>
      <c r="B19" s="19">
        <f t="shared" si="0"/>
        <v>1.2325837399898445</v>
      </c>
      <c r="C19" s="19">
        <v>0.12540700577115102</v>
      </c>
      <c r="D19" s="19">
        <f t="shared" si="1"/>
        <v>1.1071767342186936</v>
      </c>
      <c r="E19" s="19">
        <v>0.5416185776021789</v>
      </c>
      <c r="F19" s="19">
        <v>0.06515815661651464</v>
      </c>
      <c r="G19" s="19">
        <v>0.5004</v>
      </c>
    </row>
    <row r="20" spans="1:7" ht="12" customHeight="1">
      <c r="A20" s="18">
        <v>1985</v>
      </c>
      <c r="B20" s="19">
        <f t="shared" si="0"/>
        <v>0.960989221999871</v>
      </c>
      <c r="C20" s="19">
        <v>0.1607964405827246</v>
      </c>
      <c r="D20" s="19">
        <f t="shared" si="1"/>
        <v>0.8001927814171464</v>
      </c>
      <c r="E20" s="19">
        <v>0.5582038655968619</v>
      </c>
      <c r="F20" s="19">
        <v>0.07518891582028468</v>
      </c>
      <c r="G20" s="19">
        <v>0.16679999999999998</v>
      </c>
    </row>
    <row r="21" spans="1:7" ht="12" customHeight="1">
      <c r="A21" s="14">
        <v>1986</v>
      </c>
      <c r="B21" s="15">
        <f t="shared" si="0"/>
        <v>0.9094543312389978</v>
      </c>
      <c r="C21" s="15">
        <v>0.0955158050454808</v>
      </c>
      <c r="D21" s="15">
        <f t="shared" si="1"/>
        <v>0.8139385261935169</v>
      </c>
      <c r="E21" s="15">
        <v>0.29691775835959977</v>
      </c>
      <c r="F21" s="15">
        <v>0.07222076783391716</v>
      </c>
      <c r="G21" s="15">
        <v>0.4448</v>
      </c>
    </row>
    <row r="22" spans="1:7" ht="12" customHeight="1">
      <c r="A22" s="14">
        <v>1987</v>
      </c>
      <c r="B22" s="15">
        <f t="shared" si="0"/>
        <v>0.8863180116907026</v>
      </c>
      <c r="C22" s="15">
        <v>0.07734792260424043</v>
      </c>
      <c r="D22" s="15">
        <f t="shared" si="1"/>
        <v>0.8089700890864622</v>
      </c>
      <c r="E22" s="15">
        <v>0.44443938942747796</v>
      </c>
      <c r="F22" s="15">
        <v>0.08653069965898422</v>
      </c>
      <c r="G22" s="15">
        <v>0.27799999999999997</v>
      </c>
    </row>
    <row r="23" spans="1:7" ht="12" customHeight="1">
      <c r="A23" s="14">
        <v>1988</v>
      </c>
      <c r="B23" s="15">
        <f t="shared" si="0"/>
        <v>1.0303757662444541</v>
      </c>
      <c r="C23" s="15">
        <v>0.1602948808469478</v>
      </c>
      <c r="D23" s="15">
        <f t="shared" si="1"/>
        <v>0.8700808853975064</v>
      </c>
      <c r="E23" s="15">
        <v>0.3610823065001874</v>
      </c>
      <c r="F23" s="15">
        <v>0.064198578897319</v>
      </c>
      <c r="G23" s="15">
        <v>0.4448</v>
      </c>
    </row>
    <row r="24" spans="1:7" ht="12" customHeight="1">
      <c r="A24" s="14">
        <v>1989</v>
      </c>
      <c r="B24" s="15">
        <f t="shared" si="0"/>
        <v>1.2635403200637745</v>
      </c>
      <c r="C24" s="15">
        <v>0.08994024468145319</v>
      </c>
      <c r="D24" s="15">
        <f t="shared" si="1"/>
        <v>1.1736000753823213</v>
      </c>
      <c r="E24" s="15">
        <v>0.5442198973292611</v>
      </c>
      <c r="F24" s="15">
        <v>0.07338017805306013</v>
      </c>
      <c r="G24" s="15">
        <v>0.5559999999999999</v>
      </c>
    </row>
    <row r="25" spans="1:7" ht="12" customHeight="1">
      <c r="A25" s="14">
        <v>1990</v>
      </c>
      <c r="B25" s="15">
        <f t="shared" si="0"/>
        <v>1.1330705532347844</v>
      </c>
      <c r="C25" s="15">
        <v>0.1574208817744231</v>
      </c>
      <c r="D25" s="15">
        <f t="shared" si="1"/>
        <v>0.9756496714603613</v>
      </c>
      <c r="E25" s="15">
        <v>0.5116891450183227</v>
      </c>
      <c r="F25" s="15">
        <v>0.07476052644203861</v>
      </c>
      <c r="G25" s="15">
        <v>0.3892</v>
      </c>
    </row>
    <row r="26" spans="1:7" ht="12" customHeight="1">
      <c r="A26" s="18">
        <v>1991</v>
      </c>
      <c r="B26" s="19">
        <f t="shared" si="0"/>
        <v>0.9805014370251038</v>
      </c>
      <c r="C26" s="19">
        <v>0.12716327472553482</v>
      </c>
      <c r="D26" s="19">
        <f t="shared" si="1"/>
        <v>0.853338162299569</v>
      </c>
      <c r="E26" s="19">
        <v>0.33480355765171693</v>
      </c>
      <c r="F26" s="19">
        <v>0.0616190585144363</v>
      </c>
      <c r="G26" s="19">
        <v>0.45691554613341584</v>
      </c>
    </row>
    <row r="27" spans="1:7" ht="12" customHeight="1">
      <c r="A27" s="18">
        <v>1992</v>
      </c>
      <c r="B27" s="19">
        <f t="shared" si="0"/>
        <v>1.1970897921220534</v>
      </c>
      <c r="C27" s="19">
        <v>0.151097339758811</v>
      </c>
      <c r="D27" s="19">
        <f t="shared" si="1"/>
        <v>1.0459924523632425</v>
      </c>
      <c r="E27" s="19">
        <v>0.4150438455570619</v>
      </c>
      <c r="F27" s="19">
        <v>0.08127515629014301</v>
      </c>
      <c r="G27" s="19">
        <v>0.5496734505160376</v>
      </c>
    </row>
    <row r="28" spans="1:7" ht="12" customHeight="1">
      <c r="A28" s="18">
        <v>1993</v>
      </c>
      <c r="B28" s="19">
        <f t="shared" si="0"/>
        <v>1.06553063970846</v>
      </c>
      <c r="C28" s="19">
        <v>0.12895813721158095</v>
      </c>
      <c r="D28" s="19">
        <f t="shared" si="1"/>
        <v>0.9365725024968792</v>
      </c>
      <c r="E28" s="19">
        <v>0.365108235818653</v>
      </c>
      <c r="F28" s="19">
        <v>0.06526329945630248</v>
      </c>
      <c r="G28" s="19">
        <v>0.5062009672219238</v>
      </c>
    </row>
    <row r="29" spans="1:7" ht="12" customHeight="1">
      <c r="A29" s="18">
        <v>1994</v>
      </c>
      <c r="B29" s="19">
        <f t="shared" si="0"/>
        <v>1.5785823571992137</v>
      </c>
      <c r="C29" s="19">
        <v>0.14683642326789048</v>
      </c>
      <c r="D29" s="19">
        <f t="shared" si="1"/>
        <v>1.4317459339313232</v>
      </c>
      <c r="E29" s="19">
        <v>0.5396414964592531</v>
      </c>
      <c r="F29" s="19">
        <v>0.07215414749692527</v>
      </c>
      <c r="G29" s="19">
        <v>0.819950289975145</v>
      </c>
    </row>
    <row r="30" spans="1:7" ht="12" customHeight="1">
      <c r="A30" s="18">
        <v>1995</v>
      </c>
      <c r="B30" s="19">
        <f t="shared" si="0"/>
        <v>0.983362257406368</v>
      </c>
      <c r="C30" s="19">
        <v>0.09972726283684163</v>
      </c>
      <c r="D30" s="19">
        <f t="shared" si="1"/>
        <v>0.8836349945695263</v>
      </c>
      <c r="E30" s="19">
        <v>0.13910164182383136</v>
      </c>
      <c r="F30" s="19">
        <v>0.0689901221877497</v>
      </c>
      <c r="G30" s="19">
        <v>0.6755432305579452</v>
      </c>
    </row>
    <row r="31" spans="1:7" ht="12" customHeight="1">
      <c r="A31" s="14">
        <v>1996</v>
      </c>
      <c r="B31" s="15">
        <f t="shared" si="0"/>
        <v>0.8437857518761112</v>
      </c>
      <c r="C31" s="15">
        <v>0.08820137428754725</v>
      </c>
      <c r="D31" s="15">
        <f t="shared" si="1"/>
        <v>0.7555843775885639</v>
      </c>
      <c r="E31" s="15">
        <v>0.14794214205180412</v>
      </c>
      <c r="F31" s="15">
        <v>0.06269584339203536</v>
      </c>
      <c r="G31" s="15">
        <v>0.5449463921447244</v>
      </c>
    </row>
    <row r="32" spans="1:7" ht="12" customHeight="1">
      <c r="A32" s="14">
        <v>1997</v>
      </c>
      <c r="B32" s="15">
        <f t="shared" si="0"/>
        <v>1.1817728420041964</v>
      </c>
      <c r="C32" s="15">
        <v>0.14485621738875534</v>
      </c>
      <c r="D32" s="15">
        <f t="shared" si="1"/>
        <v>1.036916624615441</v>
      </c>
      <c r="E32" s="15">
        <v>0.34010273355607973</v>
      </c>
      <c r="F32" s="15">
        <v>0.08159956322917276</v>
      </c>
      <c r="G32" s="15">
        <v>0.6152143278301886</v>
      </c>
    </row>
    <row r="33" spans="1:7" ht="12" customHeight="1">
      <c r="A33" s="14">
        <v>1998</v>
      </c>
      <c r="B33" s="15">
        <f t="shared" si="0"/>
        <v>1.1697876320185658</v>
      </c>
      <c r="C33" s="15">
        <v>0.12300309653586365</v>
      </c>
      <c r="D33" s="15">
        <f t="shared" si="1"/>
        <v>1.0467845354827021</v>
      </c>
      <c r="E33" s="15">
        <v>0.2921086591906407</v>
      </c>
      <c r="F33" s="15">
        <v>0.08739365843941835</v>
      </c>
      <c r="G33" s="15">
        <v>0.6672822178526431</v>
      </c>
    </row>
    <row r="34" spans="1:7" ht="12" customHeight="1">
      <c r="A34" s="14">
        <v>1999</v>
      </c>
      <c r="B34" s="15">
        <f aca="true" t="shared" si="2" ref="B34:B39">SUM(C34,D34)</f>
        <v>0.9746147162915363</v>
      </c>
      <c r="C34" s="15">
        <v>0.1220700728620276</v>
      </c>
      <c r="D34" s="15">
        <f aca="true" t="shared" si="3" ref="D34:D39">SUM(E34,F34,G34)</f>
        <v>0.8525446434295086</v>
      </c>
      <c r="E34" s="15">
        <v>0.23689203675038295</v>
      </c>
      <c r="F34" s="15">
        <v>0.08294061834261265</v>
      </c>
      <c r="G34" s="15">
        <v>0.532711988336513</v>
      </c>
    </row>
    <row r="35" spans="1:7" ht="12" customHeight="1">
      <c r="A35" s="14">
        <v>2000</v>
      </c>
      <c r="B35" s="15">
        <f t="shared" si="2"/>
        <v>1.2550661160570906</v>
      </c>
      <c r="C35" s="15">
        <v>0.1529966853763479</v>
      </c>
      <c r="D35" s="15">
        <f t="shared" si="3"/>
        <v>1.1020694306807428</v>
      </c>
      <c r="E35" s="15">
        <v>0.22413010808752348</v>
      </c>
      <c r="F35" s="15">
        <v>0.08834357349009334</v>
      </c>
      <c r="G35" s="15">
        <v>0.7895957491031261</v>
      </c>
    </row>
    <row r="36" spans="1:7" ht="12" customHeight="1">
      <c r="A36" s="18">
        <v>2001</v>
      </c>
      <c r="B36" s="19">
        <f t="shared" si="2"/>
        <v>1.1502524695982035</v>
      </c>
      <c r="C36" s="19">
        <v>0.08201687097735949</v>
      </c>
      <c r="D36" s="19">
        <f t="shared" si="3"/>
        <v>1.068235598620844</v>
      </c>
      <c r="E36" s="19">
        <v>0.21571521547241415</v>
      </c>
      <c r="F36" s="19">
        <v>0.12327475704509716</v>
      </c>
      <c r="G36" s="19">
        <v>0.7292456261033329</v>
      </c>
    </row>
    <row r="37" spans="1:7" ht="12" customHeight="1">
      <c r="A37" s="18">
        <v>2002</v>
      </c>
      <c r="B37" s="19">
        <f t="shared" si="2"/>
        <v>0.8646942674370834</v>
      </c>
      <c r="C37" s="19">
        <v>0.08825714952118571</v>
      </c>
      <c r="D37" s="19">
        <f t="shared" si="3"/>
        <v>0.7764371179158978</v>
      </c>
      <c r="E37" s="19">
        <v>0.20937017320803983</v>
      </c>
      <c r="F37" s="19">
        <v>0.08898740457717719</v>
      </c>
      <c r="G37" s="19">
        <v>0.4780795401306807</v>
      </c>
    </row>
    <row r="38" spans="1:7" ht="12" customHeight="1">
      <c r="A38" s="18">
        <v>2003</v>
      </c>
      <c r="B38" s="19">
        <f t="shared" si="2"/>
        <v>1.121887820319937</v>
      </c>
      <c r="C38" s="19">
        <v>0.13003011687993526</v>
      </c>
      <c r="D38" s="19">
        <f t="shared" si="3"/>
        <v>0.9918577034400016</v>
      </c>
      <c r="E38" s="19">
        <v>0.20007193506727544</v>
      </c>
      <c r="F38" s="19">
        <v>0.04869478654250696</v>
      </c>
      <c r="G38" s="19">
        <v>0.7430909818302192</v>
      </c>
    </row>
    <row r="39" spans="1:7" ht="12" customHeight="1">
      <c r="A39" s="18">
        <v>2004</v>
      </c>
      <c r="B39" s="19">
        <f t="shared" si="2"/>
        <v>0.9391368258215835</v>
      </c>
      <c r="C39" s="19">
        <v>0.1238963279158849</v>
      </c>
      <c r="D39" s="19">
        <f t="shared" si="3"/>
        <v>0.8152404979056986</v>
      </c>
      <c r="E39" s="19">
        <v>0.20862003467044285</v>
      </c>
      <c r="F39" s="19">
        <v>0.06727896720673839</v>
      </c>
      <c r="G39" s="19">
        <v>0.5393414960285173</v>
      </c>
    </row>
    <row r="40" spans="1:7" ht="12" customHeight="1">
      <c r="A40" s="18">
        <v>2005</v>
      </c>
      <c r="B40" s="19">
        <f aca="true" t="shared" si="4" ref="B40:B45">SUM(C40,D40)</f>
        <v>1.1179468522585156</v>
      </c>
      <c r="C40" s="19">
        <v>0.1316660664586768</v>
      </c>
      <c r="D40" s="19">
        <f aca="true" t="shared" si="5" ref="D40:D45">SUM(E40,F40,G40)</f>
        <v>0.9862807857998388</v>
      </c>
      <c r="E40" s="19">
        <v>0.15313477275555992</v>
      </c>
      <c r="F40" s="19">
        <v>0.062294316896907856</v>
      </c>
      <c r="G40" s="19">
        <v>0.770851696147371</v>
      </c>
    </row>
    <row r="41" spans="1:7" ht="12" customHeight="1">
      <c r="A41" s="14">
        <v>2006</v>
      </c>
      <c r="B41" s="15">
        <f t="shared" si="4"/>
        <v>0.9146792967247291</v>
      </c>
      <c r="C41" s="15">
        <v>0.08254766433611575</v>
      </c>
      <c r="D41" s="15">
        <f t="shared" si="5"/>
        <v>0.8321316323886134</v>
      </c>
      <c r="E41" s="15">
        <v>0.09733605041424276</v>
      </c>
      <c r="F41" s="15">
        <v>0.030380003466603592</v>
      </c>
      <c r="G41" s="15">
        <v>0.704415578507767</v>
      </c>
    </row>
    <row r="42" spans="1:7" ht="12" customHeight="1">
      <c r="A42" s="14">
        <v>2007</v>
      </c>
      <c r="B42" s="15">
        <f t="shared" si="4"/>
        <v>1.0491926070292459</v>
      </c>
      <c r="C42" s="15">
        <v>0.1550605649926057</v>
      </c>
      <c r="D42" s="15">
        <f t="shared" si="5"/>
        <v>0.8941320420366401</v>
      </c>
      <c r="E42" s="15">
        <v>0.15731599058212206</v>
      </c>
      <c r="F42" s="15">
        <v>0.04590684828766642</v>
      </c>
      <c r="G42" s="15">
        <v>0.6909092031668516</v>
      </c>
    </row>
    <row r="43" spans="1:7" ht="12" customHeight="1">
      <c r="A43" s="14">
        <v>2008</v>
      </c>
      <c r="B43" s="15">
        <f t="shared" si="4"/>
        <v>0.9254523973083753</v>
      </c>
      <c r="C43" s="15">
        <v>0.13213672852406555</v>
      </c>
      <c r="D43" s="15">
        <f t="shared" si="5"/>
        <v>0.7933156687843097</v>
      </c>
      <c r="E43" s="15">
        <v>0.142742319476265</v>
      </c>
      <c r="F43" s="15">
        <v>0.06196789418016754</v>
      </c>
      <c r="G43" s="15">
        <v>0.5886054551278772</v>
      </c>
    </row>
    <row r="44" spans="1:7" ht="12" customHeight="1">
      <c r="A44" s="14">
        <v>2009</v>
      </c>
      <c r="B44" s="15">
        <f t="shared" si="4"/>
        <v>0.9170697705730403</v>
      </c>
      <c r="C44" s="15">
        <v>0.13645475232280405</v>
      </c>
      <c r="D44" s="15">
        <f t="shared" si="5"/>
        <v>0.7806150182502363</v>
      </c>
      <c r="E44" s="15">
        <v>0.1480956706385315</v>
      </c>
      <c r="F44" s="15">
        <v>0.044084953768093085</v>
      </c>
      <c r="G44" s="15">
        <v>0.5884343938436116</v>
      </c>
    </row>
    <row r="45" spans="1:7" ht="12" customHeight="1">
      <c r="A45" s="14">
        <v>2010</v>
      </c>
      <c r="B45" s="15">
        <f t="shared" si="4"/>
        <v>0.864532580802491</v>
      </c>
      <c r="C45" s="15">
        <v>0.12329613435217976</v>
      </c>
      <c r="D45" s="15">
        <f t="shared" si="5"/>
        <v>0.7412364464503112</v>
      </c>
      <c r="E45" s="15">
        <v>0.12736837721815705</v>
      </c>
      <c r="F45" s="15">
        <v>0.04240748628147815</v>
      </c>
      <c r="G45" s="15">
        <v>0.5714605829506759</v>
      </c>
    </row>
    <row r="46" spans="1:7" ht="12" customHeight="1">
      <c r="A46" s="18">
        <v>2011</v>
      </c>
      <c r="B46" s="19">
        <f aca="true" t="shared" si="6" ref="B46:B51">SUM(C46,D46)</f>
        <v>0.856904371475604</v>
      </c>
      <c r="C46" s="19">
        <v>0.124096205075659</v>
      </c>
      <c r="D46" s="19">
        <f aca="true" t="shared" si="7" ref="D46:D51">SUM(E46,F46,G46)</f>
        <v>0.7328081663999451</v>
      </c>
      <c r="E46" s="19">
        <v>0.10999330275924464</v>
      </c>
      <c r="F46" s="19">
        <v>0.04174972392082758</v>
      </c>
      <c r="G46" s="19">
        <v>0.5810651397198728</v>
      </c>
    </row>
    <row r="47" spans="1:7" ht="12" customHeight="1">
      <c r="A47" s="18">
        <v>2012</v>
      </c>
      <c r="B47" s="19">
        <f t="shared" si="6"/>
        <v>0.864857214468874</v>
      </c>
      <c r="C47" s="19">
        <v>0.10267965602610056</v>
      </c>
      <c r="D47" s="19">
        <f t="shared" si="7"/>
        <v>0.7621775584427735</v>
      </c>
      <c r="E47" s="19">
        <v>0.10930279496910443</v>
      </c>
      <c r="F47" s="19">
        <v>0.03965672941952843</v>
      </c>
      <c r="G47" s="19">
        <v>0.6132180340541405</v>
      </c>
    </row>
    <row r="48" spans="1:7" ht="12" customHeight="1">
      <c r="A48" s="18">
        <v>2013</v>
      </c>
      <c r="B48" s="19">
        <f t="shared" si="6"/>
        <v>0.9096217933680165</v>
      </c>
      <c r="C48" s="19">
        <v>0.10891937895677985</v>
      </c>
      <c r="D48" s="19">
        <f t="shared" si="7"/>
        <v>0.8007024144112367</v>
      </c>
      <c r="E48" s="19">
        <v>0.09953423220236832</v>
      </c>
      <c r="F48" s="19">
        <v>0.035097181469009836</v>
      </c>
      <c r="G48" s="19">
        <v>0.6660710007398585</v>
      </c>
    </row>
    <row r="49" spans="1:7" ht="12" customHeight="1">
      <c r="A49" s="18">
        <v>2014</v>
      </c>
      <c r="B49" s="19">
        <f t="shared" si="6"/>
        <v>0.7091218901838632</v>
      </c>
      <c r="C49" s="19">
        <v>0.11813016471954164</v>
      </c>
      <c r="D49" s="19">
        <f t="shared" si="7"/>
        <v>0.5909917254643215</v>
      </c>
      <c r="E49" s="19">
        <v>0.11568299229468064</v>
      </c>
      <c r="F49" s="19">
        <v>0.0305351730039607</v>
      </c>
      <c r="G49" s="19">
        <v>0.44477356016568015</v>
      </c>
    </row>
    <row r="50" spans="1:7" ht="12" customHeight="1">
      <c r="A50" s="21">
        <v>2015</v>
      </c>
      <c r="B50" s="22">
        <f t="shared" si="6"/>
        <v>0.7322360207666343</v>
      </c>
      <c r="C50" s="22">
        <v>0.08331483856287122</v>
      </c>
      <c r="D50" s="22">
        <f t="shared" si="7"/>
        <v>0.648921182203763</v>
      </c>
      <c r="E50" s="22">
        <v>0.06573667471960494</v>
      </c>
      <c r="F50" s="22">
        <v>0.028701271982440865</v>
      </c>
      <c r="G50" s="22">
        <v>0.5544832355017172</v>
      </c>
    </row>
    <row r="51" spans="1:7" ht="12" customHeight="1">
      <c r="A51" s="29">
        <v>2016</v>
      </c>
      <c r="B51" s="30">
        <f t="shared" si="6"/>
        <v>0.7350274800824734</v>
      </c>
      <c r="C51" s="30">
        <v>0.1346136057236187</v>
      </c>
      <c r="D51" s="30">
        <f t="shared" si="7"/>
        <v>0.6004138743588547</v>
      </c>
      <c r="E51" s="30">
        <v>0.09172670358482773</v>
      </c>
      <c r="F51" s="30">
        <v>0.02156834352767885</v>
      </c>
      <c r="G51" s="30">
        <v>0.4871188272463482</v>
      </c>
    </row>
    <row r="52" spans="1:7" ht="12" customHeight="1">
      <c r="A52" s="41">
        <v>2017</v>
      </c>
      <c r="B52" s="42">
        <f>SUM(C52,D52)</f>
        <v>0.7774451061755385</v>
      </c>
      <c r="C52" s="42">
        <v>0.08877511527077159</v>
      </c>
      <c r="D52" s="42">
        <f>SUM(E52,F52,G52)</f>
        <v>0.688669990904767</v>
      </c>
      <c r="E52" s="42">
        <v>0.05809954142792006</v>
      </c>
      <c r="F52" s="42">
        <v>0.033971077350564496</v>
      </c>
      <c r="G52" s="42">
        <v>0.5965993721262824</v>
      </c>
    </row>
    <row r="53" spans="1:20" ht="12" customHeight="1">
      <c r="A53" s="29">
        <v>2018</v>
      </c>
      <c r="B53" s="30">
        <f>SUM(C53,D53)</f>
        <v>0.6263772432334884</v>
      </c>
      <c r="C53" s="30">
        <v>0.11601491231710702</v>
      </c>
      <c r="D53" s="30">
        <f>SUM(E53,F53,G53)</f>
        <v>0.5103623309163814</v>
      </c>
      <c r="E53" s="30">
        <v>0.042771223004988104</v>
      </c>
      <c r="F53" s="30">
        <v>0.01013572666202983</v>
      </c>
      <c r="G53" s="30">
        <v>0.45745538124936347</v>
      </c>
      <c r="H53" s="4"/>
      <c r="I53" s="4"/>
      <c r="J53" s="4"/>
      <c r="K53" s="4"/>
      <c r="L53" s="4"/>
      <c r="M53" s="4"/>
      <c r="N53" s="4"/>
      <c r="O53" s="4"/>
      <c r="P53" s="4"/>
      <c r="Q53" s="4"/>
      <c r="R53" s="4"/>
      <c r="S53" s="4"/>
      <c r="T53" s="4"/>
    </row>
    <row r="54" spans="1:20" ht="12" customHeight="1" thickBot="1">
      <c r="A54" s="43">
        <v>2019</v>
      </c>
      <c r="B54" s="44">
        <f>SUM(C54,D54)</f>
        <v>0.7402309611035863</v>
      </c>
      <c r="C54" s="44">
        <v>0.14775492786138367</v>
      </c>
      <c r="D54" s="44">
        <f>SUM(E54,F54,G54)</f>
        <v>0.5924760332422027</v>
      </c>
      <c r="E54" s="44">
        <v>0.04664243699671746</v>
      </c>
      <c r="F54" s="44">
        <v>0.024553020461482857</v>
      </c>
      <c r="G54" s="44">
        <v>0.5212805757840023</v>
      </c>
      <c r="H54" s="4"/>
      <c r="I54" s="4"/>
      <c r="J54" s="4"/>
      <c r="K54" s="4"/>
      <c r="L54" s="4"/>
      <c r="M54" s="4"/>
      <c r="N54" s="4"/>
      <c r="O54" s="4"/>
      <c r="P54" s="4"/>
      <c r="Q54" s="4"/>
      <c r="R54" s="4"/>
      <c r="S54" s="4"/>
      <c r="T54" s="4"/>
    </row>
    <row r="55" spans="1:20" ht="12" customHeight="1" thickTop="1">
      <c r="A55" s="113" t="s">
        <v>113</v>
      </c>
      <c r="B55" s="114"/>
      <c r="C55" s="114"/>
      <c r="D55" s="114"/>
      <c r="E55" s="114"/>
      <c r="F55" s="114"/>
      <c r="G55" s="115"/>
      <c r="H55" s="4"/>
      <c r="I55" s="4"/>
      <c r="J55" s="4"/>
      <c r="K55" s="4"/>
      <c r="L55" s="4"/>
      <c r="M55" s="4"/>
      <c r="N55" s="4"/>
      <c r="O55" s="4"/>
      <c r="P55" s="4"/>
      <c r="Q55" s="4"/>
      <c r="R55" s="4"/>
      <c r="S55" s="4"/>
      <c r="T55" s="4"/>
    </row>
    <row r="56" spans="1:20" ht="12" customHeight="1">
      <c r="A56" s="66"/>
      <c r="B56" s="67"/>
      <c r="C56" s="67"/>
      <c r="D56" s="67"/>
      <c r="E56" s="67"/>
      <c r="F56" s="67"/>
      <c r="G56" s="68"/>
      <c r="H56" s="4"/>
      <c r="I56" s="4"/>
      <c r="J56" s="4"/>
      <c r="K56" s="4"/>
      <c r="L56" s="4"/>
      <c r="M56" s="4"/>
      <c r="N56" s="4"/>
      <c r="O56" s="4"/>
      <c r="P56" s="4"/>
      <c r="Q56" s="4"/>
      <c r="R56" s="4"/>
      <c r="S56" s="4"/>
      <c r="T56" s="4"/>
    </row>
  </sheetData>
  <sheetProtection/>
  <mergeCells count="6">
    <mergeCell ref="A55:G56"/>
    <mergeCell ref="A1:G1"/>
    <mergeCell ref="B4:G4"/>
    <mergeCell ref="A2:A3"/>
    <mergeCell ref="B2:B3"/>
    <mergeCell ref="C2:C3"/>
  </mergeCells>
  <printOptions horizontalCentered="1" verticalCentered="1"/>
  <pageMargins left="0.5" right="0.5" top="0.58" bottom="0.52" header="0.5" footer="0.5"/>
  <pageSetup fitToHeight="1" fitToWidth="1"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T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66</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34</v>
      </c>
      <c r="C4" s="81"/>
      <c r="D4" s="82"/>
    </row>
    <row r="5" spans="1:4" ht="12" customHeight="1">
      <c r="A5" s="14">
        <v>1970</v>
      </c>
      <c r="B5" s="15">
        <f aca="true" t="shared" si="0" ref="B5:B33">SUM(C5,D5)</f>
        <v>0.45208044788638985</v>
      </c>
      <c r="C5" s="15">
        <v>0.45208044788638985</v>
      </c>
      <c r="D5" s="15" t="s">
        <v>9</v>
      </c>
    </row>
    <row r="6" spans="1:4" ht="12" customHeight="1">
      <c r="A6" s="18">
        <v>1971</v>
      </c>
      <c r="B6" s="19">
        <f t="shared" si="0"/>
        <v>0.8306807729905953</v>
      </c>
      <c r="C6" s="19">
        <v>0.8306807729905953</v>
      </c>
      <c r="D6" s="19" t="s">
        <v>9</v>
      </c>
    </row>
    <row r="7" spans="1:4" ht="12" customHeight="1">
      <c r="A7" s="18">
        <v>1972</v>
      </c>
      <c r="B7" s="19">
        <f t="shared" si="0"/>
        <v>0.4325951899988566</v>
      </c>
      <c r="C7" s="19">
        <v>0.4325951899988566</v>
      </c>
      <c r="D7" s="19" t="s">
        <v>9</v>
      </c>
    </row>
    <row r="8" spans="1:4" ht="12" customHeight="1">
      <c r="A8" s="18">
        <v>1973</v>
      </c>
      <c r="B8" s="19">
        <f t="shared" si="0"/>
        <v>0.7116262169138641</v>
      </c>
      <c r="C8" s="19">
        <v>0.7116262169138641</v>
      </c>
      <c r="D8" s="19" t="s">
        <v>9</v>
      </c>
    </row>
    <row r="9" spans="1:4" ht="12" customHeight="1">
      <c r="A9" s="18">
        <v>1974</v>
      </c>
      <c r="B9" s="19">
        <f t="shared" si="0"/>
        <v>1.2457096897883602</v>
      </c>
      <c r="C9" s="19">
        <v>1.2457096897883602</v>
      </c>
      <c r="D9" s="19" t="s">
        <v>9</v>
      </c>
    </row>
    <row r="10" spans="1:4" ht="12" customHeight="1">
      <c r="A10" s="18">
        <v>1975</v>
      </c>
      <c r="B10" s="19">
        <f t="shared" si="0"/>
        <v>0.7324989697786296</v>
      </c>
      <c r="C10" s="19">
        <v>0.7324989697786296</v>
      </c>
      <c r="D10" s="19" t="s">
        <v>9</v>
      </c>
    </row>
    <row r="11" spans="1:4" ht="12" customHeight="1">
      <c r="A11" s="14">
        <v>1976</v>
      </c>
      <c r="B11" s="15">
        <f t="shared" si="0"/>
        <v>1.187882679386337</v>
      </c>
      <c r="C11" s="15">
        <v>1.187882679386337</v>
      </c>
      <c r="D11" s="15" t="s">
        <v>9</v>
      </c>
    </row>
    <row r="12" spans="1:4" ht="12" customHeight="1">
      <c r="A12" s="14">
        <v>1977</v>
      </c>
      <c r="B12" s="15">
        <f t="shared" si="0"/>
        <v>1.1342223675189227</v>
      </c>
      <c r="C12" s="15">
        <v>1.1342223675189227</v>
      </c>
      <c r="D12" s="15" t="s">
        <v>9</v>
      </c>
    </row>
    <row r="13" spans="1:4" ht="12" customHeight="1">
      <c r="A13" s="14">
        <v>1978</v>
      </c>
      <c r="B13" s="15">
        <f t="shared" si="0"/>
        <v>1.2700765999505808</v>
      </c>
      <c r="C13" s="15">
        <v>1.2700765999505808</v>
      </c>
      <c r="D13" s="15" t="s">
        <v>9</v>
      </c>
    </row>
    <row r="14" spans="1:4" ht="12" customHeight="1">
      <c r="A14" s="14">
        <v>1979</v>
      </c>
      <c r="B14" s="15">
        <f t="shared" si="0"/>
        <v>0.8544577992046389</v>
      </c>
      <c r="C14" s="15">
        <v>0.8544577992046389</v>
      </c>
      <c r="D14" s="15" t="s">
        <v>9</v>
      </c>
    </row>
    <row r="15" spans="1:4" ht="12" customHeight="1">
      <c r="A15" s="14">
        <v>1980</v>
      </c>
      <c r="B15" s="15">
        <f t="shared" si="0"/>
        <v>2.0985746028121515</v>
      </c>
      <c r="C15" s="15">
        <v>2.0985746028121515</v>
      </c>
      <c r="D15" s="15" t="s">
        <v>9</v>
      </c>
    </row>
    <row r="16" spans="1:4" ht="12" customHeight="1">
      <c r="A16" s="18">
        <v>1981</v>
      </c>
      <c r="B16" s="19">
        <f t="shared" si="0"/>
        <v>1.5611003365714933</v>
      </c>
      <c r="C16" s="19">
        <v>1.5611003365714933</v>
      </c>
      <c r="D16" s="19" t="s">
        <v>9</v>
      </c>
    </row>
    <row r="17" spans="1:4" ht="12" customHeight="1">
      <c r="A17" s="18">
        <v>1982</v>
      </c>
      <c r="B17" s="19">
        <f t="shared" si="0"/>
        <v>1.8575464709631853</v>
      </c>
      <c r="C17" s="19">
        <v>1.8575464709631853</v>
      </c>
      <c r="D17" s="19" t="s">
        <v>9</v>
      </c>
    </row>
    <row r="18" spans="1:4" ht="12" customHeight="1">
      <c r="A18" s="18">
        <v>1983</v>
      </c>
      <c r="B18" s="19">
        <f t="shared" si="0"/>
        <v>2.2069336383462725</v>
      </c>
      <c r="C18" s="19">
        <v>2.2069336383462725</v>
      </c>
      <c r="D18" s="19" t="s">
        <v>9</v>
      </c>
    </row>
    <row r="19" spans="1:4" ht="12" customHeight="1">
      <c r="A19" s="18">
        <v>1984</v>
      </c>
      <c r="B19" s="19">
        <f t="shared" si="0"/>
        <v>1.8400832670468967</v>
      </c>
      <c r="C19" s="19">
        <v>1.8400832670468967</v>
      </c>
      <c r="D19" s="19" t="s">
        <v>9</v>
      </c>
    </row>
    <row r="20" spans="1:4" ht="12" customHeight="1">
      <c r="A20" s="18">
        <v>1985</v>
      </c>
      <c r="B20" s="19">
        <f t="shared" si="0"/>
        <v>1.515520032205849</v>
      </c>
      <c r="C20" s="19">
        <v>1.515520032205849</v>
      </c>
      <c r="D20" s="19" t="s">
        <v>9</v>
      </c>
    </row>
    <row r="21" spans="1:4" ht="12" customHeight="1">
      <c r="A21" s="14">
        <v>1986</v>
      </c>
      <c r="B21" s="15">
        <f t="shared" si="0"/>
        <v>2.3702373977253366</v>
      </c>
      <c r="C21" s="16">
        <v>2.3702373977253366</v>
      </c>
      <c r="D21" s="15" t="s">
        <v>9</v>
      </c>
    </row>
    <row r="22" spans="1:4" ht="12" customHeight="1">
      <c r="A22" s="14">
        <v>1987</v>
      </c>
      <c r="B22" s="15">
        <f t="shared" si="0"/>
        <v>1.5984085929391607</v>
      </c>
      <c r="C22" s="15">
        <v>1.5984085929391607</v>
      </c>
      <c r="D22" s="15" t="s">
        <v>9</v>
      </c>
    </row>
    <row r="23" spans="1:4" ht="12" customHeight="1">
      <c r="A23" s="14">
        <v>1988</v>
      </c>
      <c r="B23" s="15">
        <f t="shared" si="0"/>
        <v>1.5786401981870943</v>
      </c>
      <c r="C23" s="15">
        <v>1.5786401981870943</v>
      </c>
      <c r="D23" s="15" t="s">
        <v>9</v>
      </c>
    </row>
    <row r="24" spans="1:4" ht="12" customHeight="1">
      <c r="A24" s="14">
        <v>1989</v>
      </c>
      <c r="B24" s="15">
        <f t="shared" si="0"/>
        <v>1.0864834924921767</v>
      </c>
      <c r="C24" s="15">
        <v>1.0864834924921767</v>
      </c>
      <c r="D24" s="15" t="s">
        <v>9</v>
      </c>
    </row>
    <row r="25" spans="1:4" ht="12" customHeight="1">
      <c r="A25" s="14">
        <v>1990</v>
      </c>
      <c r="B25" s="15">
        <f t="shared" si="0"/>
        <v>1.4270505173268513</v>
      </c>
      <c r="C25" s="15">
        <v>1.4270505173268513</v>
      </c>
      <c r="D25" s="15" t="s">
        <v>9</v>
      </c>
    </row>
    <row r="26" spans="1:4" ht="12" customHeight="1">
      <c r="A26" s="18">
        <v>1991</v>
      </c>
      <c r="B26" s="19">
        <f t="shared" si="0"/>
        <v>1.4459294733976875</v>
      </c>
      <c r="C26" s="19">
        <v>1.4459294733976875</v>
      </c>
      <c r="D26" s="19" t="s">
        <v>9</v>
      </c>
    </row>
    <row r="27" spans="1:4" ht="12" customHeight="1">
      <c r="A27" s="18">
        <v>1992</v>
      </c>
      <c r="B27" s="19">
        <f t="shared" si="0"/>
        <v>2.186652860712979</v>
      </c>
      <c r="C27" s="19">
        <v>2.186652860712979</v>
      </c>
      <c r="D27" s="19" t="s">
        <v>9</v>
      </c>
    </row>
    <row r="28" spans="1:4" ht="12" customHeight="1">
      <c r="A28" s="18">
        <v>1993</v>
      </c>
      <c r="B28" s="19">
        <f t="shared" si="0"/>
        <v>1.3448233463334036</v>
      </c>
      <c r="C28" s="19">
        <v>1.3448233463334036</v>
      </c>
      <c r="D28" s="19" t="s">
        <v>9</v>
      </c>
    </row>
    <row r="29" spans="1:4" ht="12" customHeight="1">
      <c r="A29" s="18">
        <v>1994</v>
      </c>
      <c r="B29" s="19">
        <f t="shared" si="0"/>
        <v>1.3687043532394967</v>
      </c>
      <c r="C29" s="19">
        <v>1.3687043532394967</v>
      </c>
      <c r="D29" s="19" t="s">
        <v>9</v>
      </c>
    </row>
    <row r="30" spans="1:4" ht="12" customHeight="1">
      <c r="A30" s="18">
        <v>1995</v>
      </c>
      <c r="B30" s="19">
        <f t="shared" si="0"/>
        <v>1.5938542225490233</v>
      </c>
      <c r="C30" s="19">
        <v>1.5938542225490233</v>
      </c>
      <c r="D30" s="19" t="s">
        <v>9</v>
      </c>
    </row>
    <row r="31" spans="1:4" ht="12" customHeight="1">
      <c r="A31" s="14">
        <v>1996</v>
      </c>
      <c r="B31" s="15">
        <f t="shared" si="0"/>
        <v>1.6023503061182869</v>
      </c>
      <c r="C31" s="15">
        <v>1.6023503061182869</v>
      </c>
      <c r="D31" s="15" t="s">
        <v>9</v>
      </c>
    </row>
    <row r="32" spans="1:4" ht="12" customHeight="1">
      <c r="A32" s="14">
        <v>1997</v>
      </c>
      <c r="B32" s="15">
        <f t="shared" si="0"/>
        <v>1.7510772703288973</v>
      </c>
      <c r="C32" s="15">
        <v>1.7510772703288973</v>
      </c>
      <c r="D32" s="15" t="s">
        <v>9</v>
      </c>
    </row>
    <row r="33" spans="1:4" ht="12" customHeight="1">
      <c r="A33" s="14">
        <v>1998</v>
      </c>
      <c r="B33" s="15">
        <f t="shared" si="0"/>
        <v>1.5368786411458994</v>
      </c>
      <c r="C33" s="15">
        <v>1.5368786411458994</v>
      </c>
      <c r="D33" s="15" t="s">
        <v>9</v>
      </c>
    </row>
    <row r="34" spans="1:4" ht="12" customHeight="1">
      <c r="A34" s="14">
        <v>1999</v>
      </c>
      <c r="B34" s="15">
        <f aca="true" t="shared" si="1" ref="B34:B39">SUM(C34,D34)</f>
        <v>1.9422567142268925</v>
      </c>
      <c r="C34" s="15">
        <v>1.9422567142268925</v>
      </c>
      <c r="D34" s="15" t="s">
        <v>9</v>
      </c>
    </row>
    <row r="35" spans="1:4" ht="12" customHeight="1">
      <c r="A35" s="14">
        <v>2000</v>
      </c>
      <c r="B35" s="15">
        <f t="shared" si="1"/>
        <v>2.2552369708022733</v>
      </c>
      <c r="C35" s="15">
        <v>2.2552369708022733</v>
      </c>
      <c r="D35" s="15" t="s">
        <v>9</v>
      </c>
    </row>
    <row r="36" spans="1:4" ht="12" customHeight="1">
      <c r="A36" s="18">
        <v>2001</v>
      </c>
      <c r="B36" s="19">
        <f t="shared" si="1"/>
        <v>2.47064393011705</v>
      </c>
      <c r="C36" s="19">
        <v>2.47064393011705</v>
      </c>
      <c r="D36" s="19" t="s">
        <v>9</v>
      </c>
    </row>
    <row r="37" spans="1:4" ht="12" customHeight="1">
      <c r="A37" s="18">
        <v>2002</v>
      </c>
      <c r="B37" s="19">
        <f t="shared" si="1"/>
        <v>2.454599967849201</v>
      </c>
      <c r="C37" s="19">
        <v>2.454599967849201</v>
      </c>
      <c r="D37" s="19" t="s">
        <v>9</v>
      </c>
    </row>
    <row r="38" spans="1:4" ht="12" customHeight="1">
      <c r="A38" s="18">
        <v>2003</v>
      </c>
      <c r="B38" s="19">
        <f t="shared" si="1"/>
        <v>2.694357252371757</v>
      </c>
      <c r="C38" s="19">
        <v>2.694357252371757</v>
      </c>
      <c r="D38" s="19" t="s">
        <v>9</v>
      </c>
    </row>
    <row r="39" spans="1:4" ht="12" customHeight="1">
      <c r="A39" s="18">
        <v>2004</v>
      </c>
      <c r="B39" s="19">
        <f t="shared" si="1"/>
        <v>3.197270386743741</v>
      </c>
      <c r="C39" s="19">
        <v>3.197270386743741</v>
      </c>
      <c r="D39" s="19" t="s">
        <v>9</v>
      </c>
    </row>
    <row r="40" spans="1:4" ht="12" customHeight="1">
      <c r="A40" s="18">
        <v>2005</v>
      </c>
      <c r="B40" s="19">
        <f aca="true" t="shared" si="2" ref="B40:B45">SUM(C40,D40)</f>
        <v>3.494713798565157</v>
      </c>
      <c r="C40" s="19">
        <v>3.494713798565157</v>
      </c>
      <c r="D40" s="19" t="s">
        <v>9</v>
      </c>
    </row>
    <row r="41" spans="1:4" ht="12" customHeight="1">
      <c r="A41" s="14">
        <v>2006</v>
      </c>
      <c r="B41" s="15">
        <f t="shared" si="2"/>
        <v>3.5359933403752373</v>
      </c>
      <c r="C41" s="15">
        <v>3.5359933403752373</v>
      </c>
      <c r="D41" s="15" t="s">
        <v>9</v>
      </c>
    </row>
    <row r="42" spans="1:4" ht="12" customHeight="1">
      <c r="A42" s="14">
        <v>2007</v>
      </c>
      <c r="B42" s="15">
        <f t="shared" si="2"/>
        <v>3.53185411168028</v>
      </c>
      <c r="C42" s="15">
        <v>3.53185411168028</v>
      </c>
      <c r="D42" s="15" t="s">
        <v>9</v>
      </c>
    </row>
    <row r="43" spans="1:4" ht="12" customHeight="1">
      <c r="A43" s="14">
        <v>2008</v>
      </c>
      <c r="B43" s="15">
        <f t="shared" si="2"/>
        <v>3.8658330597120103</v>
      </c>
      <c r="C43" s="15">
        <v>3.8658330597120103</v>
      </c>
      <c r="D43" s="15" t="s">
        <v>9</v>
      </c>
    </row>
    <row r="44" spans="1:4" ht="12" customHeight="1">
      <c r="A44" s="14">
        <v>2009</v>
      </c>
      <c r="B44" s="15">
        <f t="shared" si="2"/>
        <v>4.28329937314542</v>
      </c>
      <c r="C44" s="15">
        <v>4.28329937314542</v>
      </c>
      <c r="D44" s="15" t="s">
        <v>9</v>
      </c>
    </row>
    <row r="45" spans="1:4" ht="12" customHeight="1">
      <c r="A45" s="14">
        <v>2010</v>
      </c>
      <c r="B45" s="15">
        <f t="shared" si="2"/>
        <v>4.029385985004601</v>
      </c>
      <c r="C45" s="15">
        <v>4.029385985004601</v>
      </c>
      <c r="D45" s="15" t="s">
        <v>9</v>
      </c>
    </row>
    <row r="46" spans="1:4" ht="12" customHeight="1">
      <c r="A46" s="18">
        <v>2011</v>
      </c>
      <c r="B46" s="19">
        <f aca="true" t="shared" si="3" ref="B46:B51">SUM(C46,D46)</f>
        <v>5.139803851132246</v>
      </c>
      <c r="C46" s="19">
        <v>5.139803851132246</v>
      </c>
      <c r="D46" s="19" t="s">
        <v>9</v>
      </c>
    </row>
    <row r="47" spans="1:4" ht="12" customHeight="1">
      <c r="A47" s="18">
        <v>2012</v>
      </c>
      <c r="B47" s="19">
        <f t="shared" si="3"/>
        <v>5.656881523807751</v>
      </c>
      <c r="C47" s="19">
        <v>5.656881523807751</v>
      </c>
      <c r="D47" s="19" t="s">
        <v>9</v>
      </c>
    </row>
    <row r="48" spans="1:4" ht="12" customHeight="1">
      <c r="A48" s="18">
        <v>2013</v>
      </c>
      <c r="B48" s="19">
        <f t="shared" si="3"/>
        <v>6.1590388106200935</v>
      </c>
      <c r="C48" s="19">
        <v>6.1590388106200935</v>
      </c>
      <c r="D48" s="19" t="s">
        <v>9</v>
      </c>
    </row>
    <row r="49" spans="1:4" ht="12" customHeight="1">
      <c r="A49" s="18">
        <v>2014</v>
      </c>
      <c r="B49" s="19">
        <f t="shared" si="3"/>
        <v>7.030409621876133</v>
      </c>
      <c r="C49" s="19">
        <v>7.030409621876133</v>
      </c>
      <c r="D49" s="19" t="s">
        <v>9</v>
      </c>
    </row>
    <row r="50" spans="1:4" ht="12" customHeight="1">
      <c r="A50" s="21">
        <v>2015</v>
      </c>
      <c r="B50" s="22">
        <f t="shared" si="3"/>
        <v>7.245793522757358</v>
      </c>
      <c r="C50" s="22">
        <v>7.245793522757358</v>
      </c>
      <c r="D50" s="22" t="s">
        <v>9</v>
      </c>
    </row>
    <row r="51" spans="1:4" ht="12" customHeight="1">
      <c r="A51" s="29">
        <v>2016</v>
      </c>
      <c r="B51" s="30">
        <f t="shared" si="3"/>
        <v>6.910648501096564</v>
      </c>
      <c r="C51" s="30">
        <v>6.910648501096564</v>
      </c>
      <c r="D51" s="30" t="s">
        <v>9</v>
      </c>
    </row>
    <row r="52" spans="1:4" ht="12" customHeight="1">
      <c r="A52" s="41">
        <v>2017</v>
      </c>
      <c r="B52" s="42">
        <f>SUM(C52,D52)</f>
        <v>8.062487098409584</v>
      </c>
      <c r="C52" s="42">
        <v>8.062487098409584</v>
      </c>
      <c r="D52" s="42" t="s">
        <v>9</v>
      </c>
    </row>
    <row r="53" spans="1:20" ht="12" customHeight="1">
      <c r="A53" s="29">
        <v>2018</v>
      </c>
      <c r="B53" s="30">
        <f>SUM(C53,D53)</f>
        <v>8.513923505873425</v>
      </c>
      <c r="C53" s="30">
        <v>8.513923505873425</v>
      </c>
      <c r="D53" s="30" t="s">
        <v>9</v>
      </c>
      <c r="E53" s="4"/>
      <c r="F53" s="4"/>
      <c r="G53" s="4"/>
      <c r="H53" s="4"/>
      <c r="I53" s="4"/>
      <c r="J53" s="4"/>
      <c r="K53" s="4"/>
      <c r="L53" s="4"/>
      <c r="M53" s="4"/>
      <c r="N53" s="4"/>
      <c r="O53" s="4"/>
      <c r="P53" s="4"/>
      <c r="Q53" s="4"/>
      <c r="R53" s="4"/>
      <c r="S53" s="4"/>
      <c r="T53" s="4"/>
    </row>
    <row r="54" spans="1:20" ht="12" customHeight="1" thickBot="1">
      <c r="A54" s="43">
        <v>2019</v>
      </c>
      <c r="B54" s="44">
        <f>SUM(C54,D54)</f>
        <v>7.891259707944666</v>
      </c>
      <c r="C54" s="44">
        <v>7.891259707944666</v>
      </c>
      <c r="D54" s="44" t="s">
        <v>9</v>
      </c>
      <c r="E54" s="4"/>
      <c r="F54" s="4"/>
      <c r="G54" s="4"/>
      <c r="H54" s="4"/>
      <c r="I54" s="4"/>
      <c r="J54" s="4"/>
      <c r="K54" s="4"/>
      <c r="L54" s="4"/>
      <c r="M54" s="4"/>
      <c r="N54" s="4"/>
      <c r="O54" s="4"/>
      <c r="P54" s="4"/>
      <c r="Q54" s="4"/>
      <c r="R54" s="4"/>
      <c r="S54" s="4"/>
      <c r="T54" s="4"/>
    </row>
    <row r="55" spans="1:20" ht="12" customHeight="1" thickTop="1">
      <c r="A55" s="116" t="s">
        <v>17</v>
      </c>
      <c r="B55" s="117"/>
      <c r="C55" s="117"/>
      <c r="D55" s="118"/>
      <c r="E55" s="4"/>
      <c r="F55" s="4"/>
      <c r="G55" s="4"/>
      <c r="H55" s="4"/>
      <c r="I55" s="4"/>
      <c r="J55" s="4"/>
      <c r="K55" s="4"/>
      <c r="L55" s="4"/>
      <c r="M55" s="4"/>
      <c r="N55" s="4"/>
      <c r="O55" s="4"/>
      <c r="P55" s="4"/>
      <c r="Q55" s="4"/>
      <c r="R55" s="4"/>
      <c r="S55" s="4"/>
      <c r="T55" s="4"/>
    </row>
    <row r="56" spans="1:20" ht="12" customHeight="1">
      <c r="A56" s="119"/>
      <c r="B56" s="120"/>
      <c r="C56" s="120"/>
      <c r="D56" s="121"/>
      <c r="E56" s="4"/>
      <c r="F56" s="4"/>
      <c r="G56" s="4"/>
      <c r="H56" s="4"/>
      <c r="I56" s="4"/>
      <c r="J56" s="4"/>
      <c r="K56" s="4"/>
      <c r="L56" s="4"/>
      <c r="M56" s="4"/>
      <c r="N56" s="4"/>
      <c r="O56" s="4"/>
      <c r="P56" s="4"/>
      <c r="Q56" s="4"/>
      <c r="R56" s="4"/>
      <c r="S56" s="4"/>
      <c r="T56" s="4"/>
    </row>
    <row r="57" spans="1:20" ht="12" customHeight="1">
      <c r="A57" s="63" t="s">
        <v>113</v>
      </c>
      <c r="B57" s="64"/>
      <c r="C57" s="64"/>
      <c r="D57" s="65"/>
      <c r="E57" s="4"/>
      <c r="F57" s="4"/>
      <c r="G57" s="4"/>
      <c r="H57" s="4"/>
      <c r="I57" s="4"/>
      <c r="J57" s="4"/>
      <c r="K57" s="4"/>
      <c r="L57" s="4"/>
      <c r="M57" s="4"/>
      <c r="N57" s="4"/>
      <c r="O57" s="4"/>
      <c r="P57" s="4"/>
      <c r="Q57" s="4"/>
      <c r="R57" s="4"/>
      <c r="S57" s="4"/>
      <c r="T57" s="4"/>
    </row>
    <row r="58" spans="1:20" ht="12" customHeight="1">
      <c r="A58" s="83"/>
      <c r="B58" s="84"/>
      <c r="C58" s="84"/>
      <c r="D58" s="85"/>
      <c r="E58" s="4"/>
      <c r="F58" s="4"/>
      <c r="G58" s="4"/>
      <c r="H58" s="4"/>
      <c r="I58" s="4"/>
      <c r="J58" s="4"/>
      <c r="K58" s="4"/>
      <c r="L58" s="4"/>
      <c r="M58" s="4"/>
      <c r="N58" s="4"/>
      <c r="O58" s="4"/>
      <c r="P58" s="4"/>
      <c r="Q58" s="4"/>
      <c r="R58" s="4"/>
      <c r="S58" s="4"/>
      <c r="T58" s="4"/>
    </row>
    <row r="59" spans="1:20" ht="12" customHeight="1">
      <c r="A59" s="83"/>
      <c r="B59" s="84"/>
      <c r="C59" s="84"/>
      <c r="D59" s="85"/>
      <c r="E59" s="4"/>
      <c r="F59" s="4"/>
      <c r="G59" s="4"/>
      <c r="H59" s="4"/>
      <c r="I59" s="4"/>
      <c r="J59" s="4"/>
      <c r="K59" s="4"/>
      <c r="L59" s="4"/>
      <c r="M59" s="4"/>
      <c r="N59" s="4"/>
      <c r="O59" s="4"/>
      <c r="P59" s="4"/>
      <c r="Q59" s="4"/>
      <c r="R59" s="4"/>
      <c r="S59" s="4"/>
      <c r="T59" s="4"/>
    </row>
  </sheetData>
  <sheetProtection/>
  <mergeCells count="9">
    <mergeCell ref="A1:D1"/>
    <mergeCell ref="B4:D4"/>
    <mergeCell ref="A55:D55"/>
    <mergeCell ref="A56:D56"/>
    <mergeCell ref="A57:D59"/>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T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65</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33</v>
      </c>
      <c r="C4" s="81"/>
      <c r="D4" s="82"/>
    </row>
    <row r="5" spans="1:4" ht="12" customHeight="1">
      <c r="A5" s="14">
        <v>1970</v>
      </c>
      <c r="B5" s="15">
        <f>SUM(C5,D5)</f>
        <v>17.38046934436143</v>
      </c>
      <c r="C5" s="15">
        <v>17.38046934436143</v>
      </c>
      <c r="D5" s="15" t="s">
        <v>9</v>
      </c>
    </row>
    <row r="6" spans="1:4" ht="12" customHeight="1">
      <c r="A6" s="18">
        <v>1971</v>
      </c>
      <c r="B6" s="19">
        <f aca="true" t="shared" si="0" ref="B6:B33">SUM(C6,D6)</f>
        <v>18.057314565565992</v>
      </c>
      <c r="C6" s="19">
        <v>18.057314565565992</v>
      </c>
      <c r="D6" s="19" t="s">
        <v>9</v>
      </c>
    </row>
    <row r="7" spans="1:4" ht="12" customHeight="1">
      <c r="A7" s="18">
        <v>1972</v>
      </c>
      <c r="B7" s="19">
        <f t="shared" si="0"/>
        <v>17.92220909402752</v>
      </c>
      <c r="C7" s="19">
        <v>17.92220909402752</v>
      </c>
      <c r="D7" s="19" t="s">
        <v>9</v>
      </c>
    </row>
    <row r="8" spans="1:4" ht="12" customHeight="1">
      <c r="A8" s="18">
        <v>1973</v>
      </c>
      <c r="B8" s="19">
        <f t="shared" si="0"/>
        <v>18.161569352882605</v>
      </c>
      <c r="C8" s="19">
        <v>18.161569352882605</v>
      </c>
      <c r="D8" s="19" t="s">
        <v>9</v>
      </c>
    </row>
    <row r="9" spans="1:4" ht="12" customHeight="1">
      <c r="A9" s="18">
        <v>1974</v>
      </c>
      <c r="B9" s="19">
        <f t="shared" si="0"/>
        <v>18.49065250123916</v>
      </c>
      <c r="C9" s="19">
        <v>18.49065250123916</v>
      </c>
      <c r="D9" s="19" t="s">
        <v>9</v>
      </c>
    </row>
    <row r="10" spans="1:4" ht="12" customHeight="1">
      <c r="A10" s="18">
        <v>1975</v>
      </c>
      <c r="B10" s="19">
        <f t="shared" si="0"/>
        <v>17.640167983960957</v>
      </c>
      <c r="C10" s="19">
        <v>17.640167983960957</v>
      </c>
      <c r="D10" s="19" t="s">
        <v>9</v>
      </c>
    </row>
    <row r="11" spans="1:4" ht="12" customHeight="1">
      <c r="A11" s="14">
        <v>1976</v>
      </c>
      <c r="B11" s="15">
        <f t="shared" si="0"/>
        <v>19.25333088724287</v>
      </c>
      <c r="C11" s="15">
        <v>19.25333088724287</v>
      </c>
      <c r="D11" s="15" t="s">
        <v>9</v>
      </c>
    </row>
    <row r="12" spans="1:4" ht="12" customHeight="1">
      <c r="A12" s="14">
        <v>1977</v>
      </c>
      <c r="B12" s="15">
        <f t="shared" si="0"/>
        <v>19.209585949809078</v>
      </c>
      <c r="C12" s="15">
        <v>19.209585949809078</v>
      </c>
      <c r="D12" s="15" t="s">
        <v>9</v>
      </c>
    </row>
    <row r="13" spans="1:4" ht="12" customHeight="1">
      <c r="A13" s="14">
        <v>1978</v>
      </c>
      <c r="B13" s="15">
        <f t="shared" si="0"/>
        <v>20.188242693802366</v>
      </c>
      <c r="C13" s="15">
        <v>20.188242693802366</v>
      </c>
      <c r="D13" s="15" t="s">
        <v>9</v>
      </c>
    </row>
    <row r="14" spans="1:4" ht="12" customHeight="1">
      <c r="A14" s="14">
        <v>1979</v>
      </c>
      <c r="B14" s="15">
        <f t="shared" si="0"/>
        <v>20.976650152185023</v>
      </c>
      <c r="C14" s="15">
        <v>20.976650152185023</v>
      </c>
      <c r="D14" s="15" t="s">
        <v>9</v>
      </c>
    </row>
    <row r="15" spans="1:4" ht="12" customHeight="1">
      <c r="A15" s="14">
        <v>1980</v>
      </c>
      <c r="B15" s="15">
        <f t="shared" si="0"/>
        <v>20.769696916469794</v>
      </c>
      <c r="C15" s="15">
        <v>20.769696916469794</v>
      </c>
      <c r="D15" s="15" t="s">
        <v>9</v>
      </c>
    </row>
    <row r="16" spans="1:4" ht="12" customHeight="1">
      <c r="A16" s="18">
        <v>1981</v>
      </c>
      <c r="B16" s="19">
        <f t="shared" si="0"/>
        <v>21.48404546759086</v>
      </c>
      <c r="C16" s="19">
        <v>21.48404546759086</v>
      </c>
      <c r="D16" s="19" t="s">
        <v>9</v>
      </c>
    </row>
    <row r="17" spans="1:4" ht="12" customHeight="1">
      <c r="A17" s="18">
        <v>1982</v>
      </c>
      <c r="B17" s="19">
        <f t="shared" si="0"/>
        <v>22.54035522938309</v>
      </c>
      <c r="C17" s="19">
        <v>22.54035522938309</v>
      </c>
      <c r="D17" s="19" t="s">
        <v>9</v>
      </c>
    </row>
    <row r="18" spans="1:4" ht="12" customHeight="1">
      <c r="A18" s="18">
        <v>1983</v>
      </c>
      <c r="B18" s="19">
        <f t="shared" si="0"/>
        <v>21.254593332678922</v>
      </c>
      <c r="C18" s="19">
        <v>21.254593332678922</v>
      </c>
      <c r="D18" s="19" t="s">
        <v>9</v>
      </c>
    </row>
    <row r="19" spans="1:4" ht="12" customHeight="1">
      <c r="A19" s="18">
        <v>1984</v>
      </c>
      <c r="B19" s="19">
        <f t="shared" si="0"/>
        <v>22.180428859139912</v>
      </c>
      <c r="C19" s="19">
        <v>22.180428859139912</v>
      </c>
      <c r="D19" s="19" t="s">
        <v>9</v>
      </c>
    </row>
    <row r="20" spans="1:4" ht="12" customHeight="1">
      <c r="A20" s="18">
        <v>1985</v>
      </c>
      <c r="B20" s="19">
        <f t="shared" si="0"/>
        <v>23.48175421234054</v>
      </c>
      <c r="C20" s="19">
        <v>23.48175421234054</v>
      </c>
      <c r="D20" s="19" t="s">
        <v>9</v>
      </c>
    </row>
    <row r="21" spans="1:4" ht="12" customHeight="1">
      <c r="A21" s="14">
        <v>1986</v>
      </c>
      <c r="B21" s="15">
        <f t="shared" si="0"/>
        <v>25.82328766554055</v>
      </c>
      <c r="C21" s="15">
        <v>25.82328766554055</v>
      </c>
      <c r="D21" s="15" t="s">
        <v>9</v>
      </c>
    </row>
    <row r="22" spans="1:4" ht="12" customHeight="1">
      <c r="A22" s="14">
        <v>1987</v>
      </c>
      <c r="B22" s="15">
        <f t="shared" si="0"/>
        <v>25.017709757664615</v>
      </c>
      <c r="C22" s="15">
        <v>25.017709757664615</v>
      </c>
      <c r="D22" s="15" t="s">
        <v>9</v>
      </c>
    </row>
    <row r="23" spans="1:4" ht="12" customHeight="1">
      <c r="A23" s="14">
        <v>1988</v>
      </c>
      <c r="B23" s="15">
        <f t="shared" si="0"/>
        <v>24.287714114300407</v>
      </c>
      <c r="C23" s="15">
        <v>24.287714114300407</v>
      </c>
      <c r="D23" s="15" t="s">
        <v>9</v>
      </c>
    </row>
    <row r="24" spans="1:4" ht="12" customHeight="1">
      <c r="A24" s="14">
        <v>1989</v>
      </c>
      <c r="B24" s="15">
        <f t="shared" si="0"/>
        <v>24.71315021306531</v>
      </c>
      <c r="C24" s="15">
        <v>24.71315021306531</v>
      </c>
      <c r="D24" s="15" t="s">
        <v>9</v>
      </c>
    </row>
    <row r="25" spans="1:4" ht="12" customHeight="1">
      <c r="A25" s="14">
        <v>1990</v>
      </c>
      <c r="B25" s="15">
        <f t="shared" si="0"/>
        <v>24.34307467180434</v>
      </c>
      <c r="C25" s="15">
        <v>24.34307467180434</v>
      </c>
      <c r="D25" s="15" t="s">
        <v>9</v>
      </c>
    </row>
    <row r="26" spans="1:4" ht="12" customHeight="1">
      <c r="A26" s="18">
        <v>1991</v>
      </c>
      <c r="B26" s="19">
        <f t="shared" si="0"/>
        <v>25.03100029598817</v>
      </c>
      <c r="C26" s="19">
        <v>25.03100029598817</v>
      </c>
      <c r="D26" s="19" t="s">
        <v>9</v>
      </c>
    </row>
    <row r="27" spans="1:4" ht="12" customHeight="1">
      <c r="A27" s="18">
        <v>1992</v>
      </c>
      <c r="B27" s="19">
        <f t="shared" si="0"/>
        <v>27.09939140479575</v>
      </c>
      <c r="C27" s="19">
        <v>27.09939140479575</v>
      </c>
      <c r="D27" s="19" t="s">
        <v>9</v>
      </c>
    </row>
    <row r="28" spans="1:4" ht="12" customHeight="1">
      <c r="A28" s="18">
        <v>1993</v>
      </c>
      <c r="B28" s="19">
        <f t="shared" si="0"/>
        <v>26.580933705450356</v>
      </c>
      <c r="C28" s="19">
        <v>26.580933705450356</v>
      </c>
      <c r="D28" s="19" t="s">
        <v>9</v>
      </c>
    </row>
    <row r="29" spans="1:4" ht="12" customHeight="1">
      <c r="A29" s="18">
        <v>1994</v>
      </c>
      <c r="B29" s="19">
        <f t="shared" si="0"/>
        <v>27.758851979300115</v>
      </c>
      <c r="C29" s="19">
        <v>27.758851979300115</v>
      </c>
      <c r="D29" s="19" t="s">
        <v>9</v>
      </c>
    </row>
    <row r="30" spans="1:4" ht="12" customHeight="1">
      <c r="A30" s="18">
        <v>1995</v>
      </c>
      <c r="B30" s="19">
        <f t="shared" si="0"/>
        <v>27.062995136064703</v>
      </c>
      <c r="C30" s="19">
        <v>27.062995136064703</v>
      </c>
      <c r="D30" s="19" t="s">
        <v>9</v>
      </c>
    </row>
    <row r="31" spans="1:4" ht="12" customHeight="1">
      <c r="A31" s="14">
        <v>1996</v>
      </c>
      <c r="B31" s="15">
        <f t="shared" si="0"/>
        <v>27.58484384600665</v>
      </c>
      <c r="C31" s="15">
        <v>27.58484384600665</v>
      </c>
      <c r="D31" s="15" t="s">
        <v>9</v>
      </c>
    </row>
    <row r="32" spans="1:4" ht="12" customHeight="1">
      <c r="A32" s="14">
        <v>1997</v>
      </c>
      <c r="B32" s="15">
        <f t="shared" si="0"/>
        <v>27.143252900736275</v>
      </c>
      <c r="C32" s="15">
        <v>27.143252900736275</v>
      </c>
      <c r="D32" s="15" t="s">
        <v>9</v>
      </c>
    </row>
    <row r="33" spans="1:4" ht="12" customHeight="1">
      <c r="A33" s="14">
        <v>1998</v>
      </c>
      <c r="B33" s="15">
        <f t="shared" si="0"/>
        <v>27.99603982367101</v>
      </c>
      <c r="C33" s="15">
        <v>27.99603982367101</v>
      </c>
      <c r="D33" s="15" t="s">
        <v>9</v>
      </c>
    </row>
    <row r="34" spans="1:4" ht="12" customHeight="1">
      <c r="A34" s="14">
        <v>1999</v>
      </c>
      <c r="B34" s="15">
        <f aca="true" t="shared" si="1" ref="B34:B39">SUM(C34,D34)</f>
        <v>30.685481223707672</v>
      </c>
      <c r="C34" s="15">
        <v>30.685481223707672</v>
      </c>
      <c r="D34" s="15" t="s">
        <v>9</v>
      </c>
    </row>
    <row r="35" spans="1:4" ht="12" customHeight="1">
      <c r="A35" s="14">
        <v>2000</v>
      </c>
      <c r="B35" s="15">
        <f t="shared" si="1"/>
        <v>28.446261961532663</v>
      </c>
      <c r="C35" s="15">
        <v>28.446261961532663</v>
      </c>
      <c r="D35" s="15" t="s">
        <v>9</v>
      </c>
    </row>
    <row r="36" spans="1:4" ht="12" customHeight="1">
      <c r="A36" s="18">
        <v>2001</v>
      </c>
      <c r="B36" s="19">
        <f t="shared" si="1"/>
        <v>26.63115910069847</v>
      </c>
      <c r="C36" s="19">
        <v>26.63115910069847</v>
      </c>
      <c r="D36" s="19" t="s">
        <v>9</v>
      </c>
    </row>
    <row r="37" spans="1:4" ht="12" customHeight="1">
      <c r="A37" s="18">
        <v>2002</v>
      </c>
      <c r="B37" s="19">
        <f t="shared" si="1"/>
        <v>26.77681966532472</v>
      </c>
      <c r="C37" s="19">
        <v>26.77681966532472</v>
      </c>
      <c r="D37" s="19" t="s">
        <v>9</v>
      </c>
    </row>
    <row r="38" spans="1:4" ht="12" customHeight="1">
      <c r="A38" s="18">
        <v>2003</v>
      </c>
      <c r="B38" s="19">
        <f t="shared" si="1"/>
        <v>26.17342939671123</v>
      </c>
      <c r="C38" s="19">
        <v>26.17342939671123</v>
      </c>
      <c r="D38" s="19" t="s">
        <v>9</v>
      </c>
    </row>
    <row r="39" spans="1:4" ht="12" customHeight="1">
      <c r="A39" s="18">
        <v>2004</v>
      </c>
      <c r="B39" s="19">
        <f t="shared" si="1"/>
        <v>25.78042036112775</v>
      </c>
      <c r="C39" s="19">
        <v>25.78042036112775</v>
      </c>
      <c r="D39" s="19" t="s">
        <v>9</v>
      </c>
    </row>
    <row r="40" spans="1:4" ht="12" customHeight="1">
      <c r="A40" s="18">
        <v>2005</v>
      </c>
      <c r="B40" s="19">
        <f aca="true" t="shared" si="2" ref="B40:B45">SUM(C40,D40)</f>
        <v>25.179691526204582</v>
      </c>
      <c r="C40" s="19">
        <v>25.179691526204582</v>
      </c>
      <c r="D40" s="19" t="s">
        <v>9</v>
      </c>
    </row>
    <row r="41" spans="1:4" ht="12" customHeight="1">
      <c r="A41" s="14">
        <v>2006</v>
      </c>
      <c r="B41" s="15">
        <f t="shared" si="2"/>
        <v>25.10598360327205</v>
      </c>
      <c r="C41" s="15">
        <v>25.10598360327205</v>
      </c>
      <c r="D41" s="15" t="s">
        <v>9</v>
      </c>
    </row>
    <row r="42" spans="1:4" ht="12" customHeight="1">
      <c r="A42" s="14">
        <v>2007</v>
      </c>
      <c r="B42" s="15">
        <f t="shared" si="2"/>
        <v>25.95079806764957</v>
      </c>
      <c r="C42" s="15">
        <v>25.95079806764957</v>
      </c>
      <c r="D42" s="15" t="s">
        <v>9</v>
      </c>
    </row>
    <row r="43" spans="1:4" ht="12" customHeight="1">
      <c r="A43" s="14">
        <v>2008</v>
      </c>
      <c r="B43" s="15">
        <f t="shared" si="2"/>
        <v>25.035664444738483</v>
      </c>
      <c r="C43" s="15">
        <v>25.035664444738483</v>
      </c>
      <c r="D43" s="15" t="s">
        <v>9</v>
      </c>
    </row>
    <row r="44" spans="1:4" ht="12" customHeight="1">
      <c r="A44" s="14">
        <v>2009</v>
      </c>
      <c r="B44" s="15">
        <f t="shared" si="2"/>
        <v>22.01058913022945</v>
      </c>
      <c r="C44" s="15">
        <v>22.01058913022945</v>
      </c>
      <c r="D44" s="15" t="s">
        <v>9</v>
      </c>
    </row>
    <row r="45" spans="1:4" ht="12" customHeight="1">
      <c r="A45" s="14">
        <v>2010</v>
      </c>
      <c r="B45" s="15">
        <f t="shared" si="2"/>
        <v>25.61390699815894</v>
      </c>
      <c r="C45" s="15">
        <v>25.61390699815894</v>
      </c>
      <c r="D45" s="15" t="s">
        <v>9</v>
      </c>
    </row>
    <row r="46" spans="1:4" ht="12" customHeight="1">
      <c r="A46" s="18">
        <v>2011</v>
      </c>
      <c r="B46" s="19">
        <f aca="true" t="shared" si="3" ref="B46:B51">SUM(C46,D46)</f>
        <v>25.546817179533164</v>
      </c>
      <c r="C46" s="19">
        <v>25.546817179533164</v>
      </c>
      <c r="D46" s="19" t="s">
        <v>9</v>
      </c>
    </row>
    <row r="47" spans="1:4" ht="12" customHeight="1">
      <c r="A47" s="18">
        <v>2012</v>
      </c>
      <c r="B47" s="19">
        <f t="shared" si="3"/>
        <v>26.902721942240138</v>
      </c>
      <c r="C47" s="19">
        <v>26.902721942240138</v>
      </c>
      <c r="D47" s="19" t="s">
        <v>9</v>
      </c>
    </row>
    <row r="48" spans="1:4" ht="12" customHeight="1">
      <c r="A48" s="18">
        <v>2013</v>
      </c>
      <c r="B48" s="19">
        <f t="shared" si="3"/>
        <v>27.992529660257482</v>
      </c>
      <c r="C48" s="19">
        <v>27.992529660257482</v>
      </c>
      <c r="D48" s="19" t="s">
        <v>9</v>
      </c>
    </row>
    <row r="49" spans="1:4" ht="12" customHeight="1">
      <c r="A49" s="18">
        <v>2014</v>
      </c>
      <c r="B49" s="19">
        <f t="shared" si="3"/>
        <v>27.862698191469622</v>
      </c>
      <c r="C49" s="19">
        <v>27.862698191469622</v>
      </c>
      <c r="D49" s="19" t="s">
        <v>9</v>
      </c>
    </row>
    <row r="50" spans="1:4" ht="12" customHeight="1">
      <c r="A50" s="21">
        <v>2015</v>
      </c>
      <c r="B50" s="22">
        <f t="shared" si="3"/>
        <v>27.931583348658663</v>
      </c>
      <c r="C50" s="22">
        <v>27.931583348658663</v>
      </c>
      <c r="D50" s="22" t="s">
        <v>9</v>
      </c>
    </row>
    <row r="51" spans="1:4" ht="12" customHeight="1">
      <c r="A51" s="29">
        <v>2016</v>
      </c>
      <c r="B51" s="30">
        <f t="shared" si="3"/>
        <v>27.442026388921033</v>
      </c>
      <c r="C51" s="30">
        <v>27.442026388921033</v>
      </c>
      <c r="D51" s="30" t="s">
        <v>9</v>
      </c>
    </row>
    <row r="52" spans="1:4" ht="12" customHeight="1">
      <c r="A52" s="41">
        <v>2017</v>
      </c>
      <c r="B52" s="42">
        <f>SUM(C52,D52)</f>
        <v>28.605374054883303</v>
      </c>
      <c r="C52" s="42">
        <v>28.605374054883303</v>
      </c>
      <c r="D52" s="42" t="s">
        <v>9</v>
      </c>
    </row>
    <row r="53" spans="1:20" ht="12" customHeight="1">
      <c r="A53" s="41">
        <v>2018</v>
      </c>
      <c r="B53" s="42">
        <f>SUM(C53,D53)</f>
        <v>28.259110818728804</v>
      </c>
      <c r="C53" s="42">
        <v>28.259110818728804</v>
      </c>
      <c r="D53" s="42" t="s">
        <v>9</v>
      </c>
      <c r="E53" s="4"/>
      <c r="F53" s="4"/>
      <c r="G53" s="4"/>
      <c r="H53" s="4"/>
      <c r="I53" s="4"/>
      <c r="J53" s="4"/>
      <c r="K53" s="4"/>
      <c r="L53" s="4"/>
      <c r="M53" s="4"/>
      <c r="N53" s="4"/>
      <c r="O53" s="4"/>
      <c r="P53" s="4"/>
      <c r="Q53" s="4"/>
      <c r="R53" s="4"/>
      <c r="S53" s="4"/>
      <c r="T53" s="4"/>
    </row>
    <row r="54" spans="1:20" ht="12" customHeight="1" thickBot="1">
      <c r="A54" s="31">
        <v>2019</v>
      </c>
      <c r="B54" s="32">
        <f>SUM(C54,D54)</f>
        <v>27.383533925126997</v>
      </c>
      <c r="C54" s="32">
        <v>27.383533925126997</v>
      </c>
      <c r="D54" s="32" t="s">
        <v>9</v>
      </c>
      <c r="E54" s="4"/>
      <c r="F54" s="4"/>
      <c r="G54" s="4"/>
      <c r="H54" s="4"/>
      <c r="I54" s="4"/>
      <c r="J54" s="4"/>
      <c r="K54" s="4"/>
      <c r="L54" s="4"/>
      <c r="M54" s="4"/>
      <c r="N54" s="4"/>
      <c r="O54" s="4"/>
      <c r="P54" s="4"/>
      <c r="Q54" s="4"/>
      <c r="R54" s="4"/>
      <c r="S54" s="4"/>
      <c r="T54" s="4"/>
    </row>
    <row r="55" spans="1:20" ht="12" customHeight="1" thickTop="1">
      <c r="A55" s="116" t="s">
        <v>17</v>
      </c>
      <c r="B55" s="117"/>
      <c r="C55" s="117"/>
      <c r="D55" s="118"/>
      <c r="E55" s="4"/>
      <c r="F55" s="4"/>
      <c r="G55" s="4"/>
      <c r="H55" s="4"/>
      <c r="I55" s="4"/>
      <c r="J55" s="4"/>
      <c r="K55" s="4"/>
      <c r="L55" s="4"/>
      <c r="M55" s="4"/>
      <c r="N55" s="4"/>
      <c r="O55" s="4"/>
      <c r="P55" s="4"/>
      <c r="Q55" s="4"/>
      <c r="R55" s="4"/>
      <c r="S55" s="4"/>
      <c r="T55" s="4"/>
    </row>
    <row r="56" spans="1:20" ht="12" customHeight="1">
      <c r="A56" s="122"/>
      <c r="B56" s="123"/>
      <c r="C56" s="123"/>
      <c r="D56" s="124"/>
      <c r="E56" s="4"/>
      <c r="F56" s="4"/>
      <c r="G56" s="4"/>
      <c r="H56" s="4"/>
      <c r="I56" s="4"/>
      <c r="J56" s="4"/>
      <c r="K56" s="4"/>
      <c r="L56" s="4"/>
      <c r="M56" s="4"/>
      <c r="N56" s="4"/>
      <c r="O56" s="4"/>
      <c r="P56" s="4"/>
      <c r="Q56" s="4"/>
      <c r="R56" s="4"/>
      <c r="S56" s="4"/>
      <c r="T56" s="4"/>
    </row>
    <row r="57" spans="1:20" ht="12" customHeight="1">
      <c r="A57" s="63" t="s">
        <v>113</v>
      </c>
      <c r="B57" s="64"/>
      <c r="C57" s="64"/>
      <c r="D57" s="65"/>
      <c r="E57" s="4"/>
      <c r="F57" s="4"/>
      <c r="G57" s="4"/>
      <c r="H57" s="4"/>
      <c r="I57" s="4"/>
      <c r="J57" s="4"/>
      <c r="K57" s="4"/>
      <c r="L57" s="4"/>
      <c r="M57" s="4"/>
      <c r="N57" s="4"/>
      <c r="O57" s="4"/>
      <c r="P57" s="4"/>
      <c r="Q57" s="4"/>
      <c r="R57" s="4"/>
      <c r="S57" s="4"/>
      <c r="T57" s="4"/>
    </row>
    <row r="58" spans="1:20" ht="12" customHeight="1">
      <c r="A58" s="83"/>
      <c r="B58" s="84"/>
      <c r="C58" s="84"/>
      <c r="D58" s="85"/>
      <c r="E58" s="4"/>
      <c r="F58" s="4"/>
      <c r="G58" s="4"/>
      <c r="H58" s="4"/>
      <c r="I58" s="4"/>
      <c r="J58" s="4"/>
      <c r="K58" s="4"/>
      <c r="L58" s="4"/>
      <c r="M58" s="4"/>
      <c r="N58" s="4"/>
      <c r="O58" s="4"/>
      <c r="P58" s="4"/>
      <c r="Q58" s="4"/>
      <c r="R58" s="4"/>
      <c r="S58" s="4"/>
      <c r="T58" s="4"/>
    </row>
    <row r="59" spans="1:20" ht="12" customHeight="1">
      <c r="A59" s="83"/>
      <c r="B59" s="84"/>
      <c r="C59" s="84"/>
      <c r="D59" s="85"/>
      <c r="E59" s="4"/>
      <c r="F59" s="4"/>
      <c r="G59" s="4"/>
      <c r="H59" s="4"/>
      <c r="I59" s="4"/>
      <c r="J59" s="4"/>
      <c r="K59" s="4"/>
      <c r="L59" s="4"/>
      <c r="M59" s="4"/>
      <c r="N59" s="4"/>
      <c r="O59" s="4"/>
      <c r="P59" s="4"/>
      <c r="Q59" s="4"/>
      <c r="R59" s="4"/>
      <c r="S59" s="4"/>
      <c r="T59" s="4"/>
    </row>
  </sheetData>
  <sheetProtection/>
  <mergeCells count="9">
    <mergeCell ref="A1:D1"/>
    <mergeCell ref="A55:D55"/>
    <mergeCell ref="A56:D56"/>
    <mergeCell ref="A57:D59"/>
    <mergeCell ref="B4:D4"/>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14.xml><?xml version="1.0" encoding="utf-8"?>
<worksheet xmlns="http://schemas.openxmlformats.org/spreadsheetml/2006/main" xmlns:r="http://schemas.openxmlformats.org/officeDocument/2006/relationships">
  <sheetPr>
    <pageSetUpPr fitToPage="1"/>
  </sheetPr>
  <dimension ref="A1:T64"/>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64</v>
      </c>
      <c r="B1" s="58"/>
      <c r="C1" s="58"/>
      <c r="D1" s="58"/>
    </row>
    <row r="2" spans="1:4" ht="12" customHeight="1" thickTop="1">
      <c r="A2" s="86" t="s">
        <v>3</v>
      </c>
      <c r="B2" s="112" t="s">
        <v>2</v>
      </c>
      <c r="C2" s="87" t="s">
        <v>0</v>
      </c>
      <c r="D2" s="128" t="s">
        <v>13</v>
      </c>
    </row>
    <row r="3" spans="1:4" ht="12" customHeight="1">
      <c r="A3" s="76"/>
      <c r="B3" s="78"/>
      <c r="C3" s="80"/>
      <c r="D3" s="129"/>
    </row>
    <row r="4" spans="1:4" ht="12" customHeight="1">
      <c r="A4" s="17"/>
      <c r="B4" s="59" t="s">
        <v>31</v>
      </c>
      <c r="C4" s="81"/>
      <c r="D4" s="82"/>
    </row>
    <row r="5" spans="1:4" ht="12" customHeight="1">
      <c r="A5" s="14">
        <v>1970</v>
      </c>
      <c r="B5" s="15">
        <f aca="true" t="shared" si="0" ref="B5:B33">SUM(C5,D5)</f>
        <v>0.10338840879386692</v>
      </c>
      <c r="C5" s="15" t="s">
        <v>9</v>
      </c>
      <c r="D5" s="15">
        <v>0.10338840879386692</v>
      </c>
    </row>
    <row r="6" spans="1:4" ht="12" customHeight="1">
      <c r="A6" s="18">
        <v>1971</v>
      </c>
      <c r="B6" s="19">
        <f t="shared" si="0"/>
        <v>0.16469149238422237</v>
      </c>
      <c r="C6" s="19" t="s">
        <v>9</v>
      </c>
      <c r="D6" s="19">
        <v>0.16469149238422237</v>
      </c>
    </row>
    <row r="7" spans="1:4" ht="12" customHeight="1">
      <c r="A7" s="18">
        <v>1972</v>
      </c>
      <c r="B7" s="19">
        <f t="shared" si="0"/>
        <v>0.10910165034112132</v>
      </c>
      <c r="C7" s="19" t="s">
        <v>9</v>
      </c>
      <c r="D7" s="19">
        <v>0.10910165034112132</v>
      </c>
    </row>
    <row r="8" spans="1:4" ht="12" customHeight="1">
      <c r="A8" s="18">
        <v>1973</v>
      </c>
      <c r="B8" s="19">
        <f t="shared" si="0"/>
        <v>0.07597600856971626</v>
      </c>
      <c r="C8" s="19" t="s">
        <v>9</v>
      </c>
      <c r="D8" s="19">
        <v>0.07597600856971626</v>
      </c>
    </row>
    <row r="9" spans="1:4" ht="12" customHeight="1">
      <c r="A9" s="18">
        <v>1974</v>
      </c>
      <c r="B9" s="19">
        <f t="shared" si="0"/>
        <v>0.05611304908956579</v>
      </c>
      <c r="C9" s="19" t="s">
        <v>9</v>
      </c>
      <c r="D9" s="19">
        <v>0.05611304908956579</v>
      </c>
    </row>
    <row r="10" spans="1:4" ht="12" customHeight="1">
      <c r="A10" s="18">
        <v>1975</v>
      </c>
      <c r="B10" s="19">
        <f t="shared" si="0"/>
        <v>0.08334375130224611</v>
      </c>
      <c r="C10" s="19" t="s">
        <v>9</v>
      </c>
      <c r="D10" s="19">
        <v>0.08334375130224611</v>
      </c>
    </row>
    <row r="11" spans="1:4" ht="12" customHeight="1">
      <c r="A11" s="14">
        <v>1976</v>
      </c>
      <c r="B11" s="15">
        <f t="shared" si="0"/>
        <v>0.11924690989978674</v>
      </c>
      <c r="C11" s="15" t="s">
        <v>9</v>
      </c>
      <c r="D11" s="15">
        <v>0.11924690989978674</v>
      </c>
    </row>
    <row r="12" spans="1:4" ht="12" customHeight="1">
      <c r="A12" s="14">
        <v>1977</v>
      </c>
      <c r="B12" s="15">
        <f t="shared" si="0"/>
        <v>0.12441029971984983</v>
      </c>
      <c r="C12" s="15" t="s">
        <v>9</v>
      </c>
      <c r="D12" s="15">
        <v>0.12441029971984983</v>
      </c>
    </row>
    <row r="13" spans="1:4" ht="12" customHeight="1">
      <c r="A13" s="14">
        <v>1978</v>
      </c>
      <c r="B13" s="15">
        <f t="shared" si="0"/>
        <v>0.0997371790551924</v>
      </c>
      <c r="C13" s="15" t="s">
        <v>9</v>
      </c>
      <c r="D13" s="15">
        <v>0.0997371790551924</v>
      </c>
    </row>
    <row r="14" spans="1:4" ht="12" customHeight="1">
      <c r="A14" s="14">
        <v>1979</v>
      </c>
      <c r="B14" s="15">
        <f t="shared" si="0"/>
        <v>0.061318344404701075</v>
      </c>
      <c r="C14" s="15" t="s">
        <v>9</v>
      </c>
      <c r="D14" s="15">
        <v>0.061318344404701075</v>
      </c>
    </row>
    <row r="15" spans="1:4" ht="12" customHeight="1">
      <c r="A15" s="14">
        <v>1980</v>
      </c>
      <c r="B15" s="15">
        <f t="shared" si="0"/>
        <v>0.022395334744385802</v>
      </c>
      <c r="C15" s="15" t="s">
        <v>9</v>
      </c>
      <c r="D15" s="15">
        <v>0.022395334744385802</v>
      </c>
    </row>
    <row r="16" spans="1:4" ht="12" customHeight="1">
      <c r="A16" s="18">
        <v>1981</v>
      </c>
      <c r="B16" s="19">
        <f t="shared" si="0"/>
        <v>0.03739683257525026</v>
      </c>
      <c r="C16" s="19" t="s">
        <v>9</v>
      </c>
      <c r="D16" s="19">
        <v>0.03739683257525026</v>
      </c>
    </row>
    <row r="17" spans="1:4" ht="12" customHeight="1">
      <c r="A17" s="18">
        <v>1982</v>
      </c>
      <c r="B17" s="19">
        <f t="shared" si="0"/>
        <v>0.09130532154977862</v>
      </c>
      <c r="C17" s="19" t="s">
        <v>9</v>
      </c>
      <c r="D17" s="19">
        <v>0.09130532154977862</v>
      </c>
    </row>
    <row r="18" spans="1:4" ht="12" customHeight="1">
      <c r="A18" s="18">
        <v>1983</v>
      </c>
      <c r="B18" s="19">
        <f t="shared" si="0"/>
        <v>0.07852945067795669</v>
      </c>
      <c r="C18" s="19" t="s">
        <v>9</v>
      </c>
      <c r="D18" s="19">
        <v>0.07852945067795669</v>
      </c>
    </row>
    <row r="19" spans="1:4" ht="12" customHeight="1">
      <c r="A19" s="18">
        <v>1984</v>
      </c>
      <c r="B19" s="19">
        <f t="shared" si="0"/>
        <v>0.04061807165704807</v>
      </c>
      <c r="C19" s="19" t="s">
        <v>9</v>
      </c>
      <c r="D19" s="19">
        <v>0.04061807165704807</v>
      </c>
    </row>
    <row r="20" spans="1:4" ht="12" customHeight="1">
      <c r="A20" s="18">
        <v>1985</v>
      </c>
      <c r="B20" s="19">
        <f t="shared" si="0"/>
        <v>0.043612087257722296</v>
      </c>
      <c r="C20" s="19" t="s">
        <v>9</v>
      </c>
      <c r="D20" s="19">
        <v>0.043612087257722296</v>
      </c>
    </row>
    <row r="21" spans="1:4" ht="12" customHeight="1">
      <c r="A21" s="14">
        <v>1986</v>
      </c>
      <c r="B21" s="15">
        <f t="shared" si="0"/>
        <v>0.03989179351010385</v>
      </c>
      <c r="C21" s="15" t="s">
        <v>9</v>
      </c>
      <c r="D21" s="15">
        <v>0.03989179351010385</v>
      </c>
    </row>
    <row r="22" spans="1:4" ht="12" customHeight="1">
      <c r="A22" s="14">
        <v>1987</v>
      </c>
      <c r="B22" s="15">
        <f t="shared" si="0"/>
        <v>0.07207459514670266</v>
      </c>
      <c r="C22" s="15" t="s">
        <v>9</v>
      </c>
      <c r="D22" s="15">
        <v>0.07207459514670266</v>
      </c>
    </row>
    <row r="23" spans="1:4" ht="12" customHeight="1">
      <c r="A23" s="14">
        <v>1988</v>
      </c>
      <c r="B23" s="15">
        <f t="shared" si="0"/>
        <v>0.12611163941049952</v>
      </c>
      <c r="C23" s="15" t="s">
        <v>9</v>
      </c>
      <c r="D23" s="15">
        <v>0.12611163941049952</v>
      </c>
    </row>
    <row r="24" spans="1:4" ht="12" customHeight="1">
      <c r="A24" s="14">
        <v>1989</v>
      </c>
      <c r="B24" s="15">
        <f t="shared" si="0"/>
        <v>0.06630495427383945</v>
      </c>
      <c r="C24" s="15" t="s">
        <v>9</v>
      </c>
      <c r="D24" s="15">
        <v>0.06630495427383945</v>
      </c>
    </row>
    <row r="25" spans="1:4" ht="12" customHeight="1">
      <c r="A25" s="14">
        <v>1990</v>
      </c>
      <c r="B25" s="15">
        <f t="shared" si="0"/>
        <v>0.0807573601138599</v>
      </c>
      <c r="C25" s="15" t="s">
        <v>9</v>
      </c>
      <c r="D25" s="15">
        <v>0.0807573601138599</v>
      </c>
    </row>
    <row r="26" spans="1:4" ht="12" customHeight="1">
      <c r="A26" s="18">
        <v>1991</v>
      </c>
      <c r="B26" s="19">
        <f t="shared" si="0"/>
        <v>0.07337480719388702</v>
      </c>
      <c r="C26" s="19" t="s">
        <v>9</v>
      </c>
      <c r="D26" s="19">
        <v>0.07337480719388702</v>
      </c>
    </row>
    <row r="27" spans="1:4" ht="12" customHeight="1">
      <c r="A27" s="18">
        <v>1992</v>
      </c>
      <c r="B27" s="19">
        <f t="shared" si="0"/>
        <v>0.06839007528396926</v>
      </c>
      <c r="C27" s="19" t="s">
        <v>9</v>
      </c>
      <c r="D27" s="19">
        <v>0.06839007528396926</v>
      </c>
    </row>
    <row r="28" spans="1:4" ht="12" customHeight="1">
      <c r="A28" s="18">
        <v>1993</v>
      </c>
      <c r="B28" s="19">
        <f t="shared" si="0"/>
        <v>0.11006897081708324</v>
      </c>
      <c r="C28" s="19" t="s">
        <v>9</v>
      </c>
      <c r="D28" s="19">
        <v>0.11006897081708324</v>
      </c>
    </row>
    <row r="29" spans="1:4" ht="12" customHeight="1">
      <c r="A29" s="18">
        <v>1994</v>
      </c>
      <c r="B29" s="19">
        <f t="shared" si="0"/>
        <v>0.07606781153676796</v>
      </c>
      <c r="C29" s="19" t="s">
        <v>9</v>
      </c>
      <c r="D29" s="19">
        <v>0.07606781153676796</v>
      </c>
    </row>
    <row r="30" spans="1:4" ht="12" customHeight="1">
      <c r="A30" s="18">
        <v>1995</v>
      </c>
      <c r="B30" s="19">
        <f t="shared" si="0"/>
        <v>0.11983928390550612</v>
      </c>
      <c r="C30" s="19" t="s">
        <v>9</v>
      </c>
      <c r="D30" s="19">
        <v>0.11983928390550612</v>
      </c>
    </row>
    <row r="31" spans="1:4" ht="12" customHeight="1">
      <c r="A31" s="14">
        <v>1996</v>
      </c>
      <c r="B31" s="15">
        <f t="shared" si="0"/>
        <v>0.060237255578176066</v>
      </c>
      <c r="C31" s="15" t="s">
        <v>9</v>
      </c>
      <c r="D31" s="15">
        <v>0.060237255578176066</v>
      </c>
    </row>
    <row r="32" spans="1:4" ht="12" customHeight="1">
      <c r="A32" s="14">
        <v>1997</v>
      </c>
      <c r="B32" s="15">
        <f t="shared" si="0"/>
        <v>0.07432798850911648</v>
      </c>
      <c r="C32" s="15" t="s">
        <v>9</v>
      </c>
      <c r="D32" s="15">
        <v>0.07432798850911648</v>
      </c>
    </row>
    <row r="33" spans="1:4" ht="12" customHeight="1">
      <c r="A33" s="14">
        <v>1998</v>
      </c>
      <c r="B33" s="15">
        <f t="shared" si="0"/>
        <v>0.10458323524618365</v>
      </c>
      <c r="C33" s="15" t="s">
        <v>9</v>
      </c>
      <c r="D33" s="15">
        <v>0.10458323524618365</v>
      </c>
    </row>
    <row r="34" spans="1:4" ht="12" customHeight="1">
      <c r="A34" s="14">
        <v>1999</v>
      </c>
      <c r="B34" s="15">
        <f aca="true" t="shared" si="1" ref="B34:B39">SUM(C34,D34)</f>
        <v>0.08549741312948675</v>
      </c>
      <c r="C34" s="15" t="s">
        <v>9</v>
      </c>
      <c r="D34" s="15">
        <v>0.08549741312948675</v>
      </c>
    </row>
    <row r="35" spans="1:4" ht="12" customHeight="1">
      <c r="A35" s="14">
        <v>2000</v>
      </c>
      <c r="B35" s="15">
        <f t="shared" si="1"/>
        <v>0.09037307222409123</v>
      </c>
      <c r="C35" s="15" t="s">
        <v>9</v>
      </c>
      <c r="D35" s="15">
        <v>0.09037307222409123</v>
      </c>
    </row>
    <row r="36" spans="1:4" ht="12" customHeight="1">
      <c r="A36" s="18">
        <v>2001</v>
      </c>
      <c r="B36" s="19">
        <f t="shared" si="1"/>
        <v>0.08459949876312883</v>
      </c>
      <c r="C36" s="19" t="s">
        <v>9</v>
      </c>
      <c r="D36" s="19">
        <v>0.08459949876312883</v>
      </c>
    </row>
    <row r="37" spans="1:4" ht="12" customHeight="1">
      <c r="A37" s="18">
        <v>2002</v>
      </c>
      <c r="B37" s="19">
        <f t="shared" si="1"/>
        <v>0.08459421181911647</v>
      </c>
      <c r="C37" s="19" t="s">
        <v>9</v>
      </c>
      <c r="D37" s="19">
        <v>0.08459421181911647</v>
      </c>
    </row>
    <row r="38" spans="1:4" ht="12" customHeight="1">
      <c r="A38" s="18">
        <v>2003</v>
      </c>
      <c r="B38" s="19">
        <f t="shared" si="1"/>
        <v>0.08051725971156404</v>
      </c>
      <c r="C38" s="19" t="s">
        <v>9</v>
      </c>
      <c r="D38" s="19">
        <v>0.08051725971156404</v>
      </c>
    </row>
    <row r="39" spans="1:4" ht="12" customHeight="1">
      <c r="A39" s="18">
        <v>2004</v>
      </c>
      <c r="B39" s="19">
        <f t="shared" si="1"/>
        <v>0.07411256577209166</v>
      </c>
      <c r="C39" s="19" t="s">
        <v>9</v>
      </c>
      <c r="D39" s="19">
        <v>0.07411256577209166</v>
      </c>
    </row>
    <row r="40" spans="1:4" ht="12" customHeight="1">
      <c r="A40" s="18">
        <v>2005</v>
      </c>
      <c r="B40" s="19">
        <f aca="true" t="shared" si="2" ref="B40:B45">SUM(C40,D40)</f>
        <v>0.10764760004523642</v>
      </c>
      <c r="C40" s="19" t="s">
        <v>9</v>
      </c>
      <c r="D40" s="19">
        <v>0.10764760004523642</v>
      </c>
    </row>
    <row r="41" spans="1:4" ht="12" customHeight="1">
      <c r="A41" s="14">
        <v>2006</v>
      </c>
      <c r="B41" s="15">
        <f t="shared" si="2"/>
        <v>0.07669486240991354</v>
      </c>
      <c r="C41" s="15" t="s">
        <v>9</v>
      </c>
      <c r="D41" s="15">
        <v>0.07669486240991354</v>
      </c>
    </row>
    <row r="42" spans="1:4" ht="12" customHeight="1">
      <c r="A42" s="14">
        <v>2007</v>
      </c>
      <c r="B42" s="15">
        <f t="shared" si="2"/>
        <v>0.09507751266817982</v>
      </c>
      <c r="C42" s="15" t="s">
        <v>9</v>
      </c>
      <c r="D42" s="15">
        <v>0.09507751266817982</v>
      </c>
    </row>
    <row r="43" spans="1:4" ht="12" customHeight="1">
      <c r="A43" s="14">
        <v>2008</v>
      </c>
      <c r="B43" s="15">
        <f t="shared" si="2"/>
        <v>0.10234393686483786</v>
      </c>
      <c r="C43" s="15" t="s">
        <v>9</v>
      </c>
      <c r="D43" s="15">
        <v>0.10234393686483786</v>
      </c>
    </row>
    <row r="44" spans="1:4" ht="12" customHeight="1">
      <c r="A44" s="14">
        <v>2009</v>
      </c>
      <c r="B44" s="15">
        <f t="shared" si="2"/>
        <v>0.0913752438011109</v>
      </c>
      <c r="C44" s="15" t="s">
        <v>9</v>
      </c>
      <c r="D44" s="15">
        <v>0.0913752438011109</v>
      </c>
    </row>
    <row r="45" spans="1:4" ht="12" customHeight="1">
      <c r="A45" s="14">
        <v>2010</v>
      </c>
      <c r="B45" s="15">
        <f t="shared" si="2"/>
        <v>0.08932963483783354</v>
      </c>
      <c r="C45" s="15" t="s">
        <v>9</v>
      </c>
      <c r="D45" s="15">
        <v>0.08932963483783354</v>
      </c>
    </row>
    <row r="46" spans="1:4" ht="12" customHeight="1">
      <c r="A46" s="18">
        <v>2011</v>
      </c>
      <c r="B46" s="19">
        <f aca="true" t="shared" si="3" ref="B46:B51">SUM(C46,D46)</f>
        <v>0.06855690129220542</v>
      </c>
      <c r="C46" s="19" t="s">
        <v>9</v>
      </c>
      <c r="D46" s="19">
        <v>0.06855690129220542</v>
      </c>
    </row>
    <row r="47" spans="1:4" ht="12" customHeight="1">
      <c r="A47" s="21">
        <v>2012</v>
      </c>
      <c r="B47" s="22">
        <f t="shared" si="3"/>
        <v>0.08675167988209215</v>
      </c>
      <c r="C47" s="22" t="s">
        <v>9</v>
      </c>
      <c r="D47" s="22">
        <v>0.08675167988209215</v>
      </c>
    </row>
    <row r="48" spans="1:4" ht="12" customHeight="1">
      <c r="A48" s="18">
        <v>2013</v>
      </c>
      <c r="B48" s="19">
        <f t="shared" si="3"/>
        <v>0.111181273762322</v>
      </c>
      <c r="C48" s="19" t="s">
        <v>9</v>
      </c>
      <c r="D48" s="19">
        <v>0.111181273762322</v>
      </c>
    </row>
    <row r="49" spans="1:4" ht="12" customHeight="1">
      <c r="A49" s="18">
        <v>2014</v>
      </c>
      <c r="B49" s="19">
        <f t="shared" si="3"/>
        <v>0.0788857832236989</v>
      </c>
      <c r="C49" s="19" t="s">
        <v>9</v>
      </c>
      <c r="D49" s="19">
        <v>0.0788857832236989</v>
      </c>
    </row>
    <row r="50" spans="1:4" ht="12" customHeight="1">
      <c r="A50" s="21">
        <v>2015</v>
      </c>
      <c r="B50" s="22">
        <f t="shared" si="3"/>
        <v>0.10667544761455662</v>
      </c>
      <c r="C50" s="22" t="s">
        <v>9</v>
      </c>
      <c r="D50" s="22">
        <v>0.10667544761455662</v>
      </c>
    </row>
    <row r="51" spans="1:4" ht="12" customHeight="1">
      <c r="A51" s="29">
        <v>2016</v>
      </c>
      <c r="B51" s="30">
        <f t="shared" si="3"/>
        <v>0.08384715581552908</v>
      </c>
      <c r="C51" s="30" t="s">
        <v>9</v>
      </c>
      <c r="D51" s="30">
        <v>0.08384715581552908</v>
      </c>
    </row>
    <row r="52" spans="1:4" ht="12" customHeight="1">
      <c r="A52" s="41">
        <v>2017</v>
      </c>
      <c r="B52" s="42">
        <f>SUM(C52,D52)</f>
        <v>0.09331871981224645</v>
      </c>
      <c r="C52" s="42" t="s">
        <v>9</v>
      </c>
      <c r="D52" s="42">
        <v>0.09331871981224645</v>
      </c>
    </row>
    <row r="53" spans="1:20" ht="12" customHeight="1">
      <c r="A53" s="55" t="s">
        <v>111</v>
      </c>
      <c r="B53" s="42" t="s">
        <v>9</v>
      </c>
      <c r="C53" s="42" t="s">
        <v>9</v>
      </c>
      <c r="D53" s="42" t="s">
        <v>9</v>
      </c>
      <c r="E53" s="4"/>
      <c r="F53" s="4"/>
      <c r="G53" s="4"/>
      <c r="H53" s="4"/>
      <c r="I53" s="4"/>
      <c r="J53" s="4"/>
      <c r="K53" s="4"/>
      <c r="L53" s="4"/>
      <c r="M53" s="4"/>
      <c r="N53" s="4"/>
      <c r="O53" s="4"/>
      <c r="P53" s="4"/>
      <c r="Q53" s="4"/>
      <c r="R53" s="4"/>
      <c r="S53" s="4"/>
      <c r="T53" s="4"/>
    </row>
    <row r="54" spans="1:20" ht="12" customHeight="1" thickBot="1">
      <c r="A54" s="54" t="s">
        <v>112</v>
      </c>
      <c r="B54" s="42" t="s">
        <v>9</v>
      </c>
      <c r="C54" s="32" t="s">
        <v>9</v>
      </c>
      <c r="D54" s="42" t="s">
        <v>9</v>
      </c>
      <c r="E54" s="4"/>
      <c r="F54" s="4"/>
      <c r="G54" s="4"/>
      <c r="H54" s="4"/>
      <c r="I54" s="4"/>
      <c r="J54" s="4"/>
      <c r="K54" s="4"/>
      <c r="L54" s="4"/>
      <c r="M54" s="4"/>
      <c r="N54" s="4"/>
      <c r="O54" s="4"/>
      <c r="P54" s="4"/>
      <c r="Q54" s="4"/>
      <c r="R54" s="4"/>
      <c r="S54" s="4"/>
      <c r="T54" s="4"/>
    </row>
    <row r="55" spans="1:20" ht="12" customHeight="1" thickTop="1">
      <c r="A55" s="116" t="s">
        <v>19</v>
      </c>
      <c r="B55" s="117"/>
      <c r="C55" s="117"/>
      <c r="D55" s="118"/>
      <c r="E55" s="4"/>
      <c r="F55" s="4"/>
      <c r="G55" s="4"/>
      <c r="H55" s="4"/>
      <c r="I55" s="4"/>
      <c r="J55" s="4"/>
      <c r="K55" s="4"/>
      <c r="L55" s="4"/>
      <c r="M55" s="4"/>
      <c r="N55" s="4"/>
      <c r="O55" s="4"/>
      <c r="P55" s="4"/>
      <c r="Q55" s="4"/>
      <c r="R55" s="4"/>
      <c r="S55" s="4"/>
      <c r="T55" s="4"/>
    </row>
    <row r="56" spans="1:20" ht="12" customHeight="1">
      <c r="A56" s="119"/>
      <c r="B56" s="120"/>
      <c r="C56" s="120"/>
      <c r="D56" s="121"/>
      <c r="E56" s="4"/>
      <c r="F56" s="4"/>
      <c r="G56" s="4"/>
      <c r="H56" s="4"/>
      <c r="I56" s="4"/>
      <c r="J56" s="4"/>
      <c r="K56" s="4"/>
      <c r="L56" s="4"/>
      <c r="M56" s="4"/>
      <c r="N56" s="4"/>
      <c r="O56" s="4"/>
      <c r="P56" s="4"/>
      <c r="Q56" s="4"/>
      <c r="R56" s="4"/>
      <c r="S56" s="4"/>
      <c r="T56" s="4"/>
    </row>
    <row r="57" spans="1:20" ht="12" customHeight="1">
      <c r="A57" s="119" t="s">
        <v>18</v>
      </c>
      <c r="B57" s="120"/>
      <c r="C57" s="120"/>
      <c r="D57" s="121"/>
      <c r="E57" s="4"/>
      <c r="F57" s="4"/>
      <c r="G57" s="4"/>
      <c r="H57" s="4"/>
      <c r="I57" s="4"/>
      <c r="J57" s="4"/>
      <c r="K57" s="4"/>
      <c r="L57" s="4"/>
      <c r="M57" s="4"/>
      <c r="N57" s="4"/>
      <c r="O57" s="4"/>
      <c r="P57" s="4"/>
      <c r="Q57" s="4"/>
      <c r="R57" s="4"/>
      <c r="S57" s="4"/>
      <c r="T57" s="4"/>
    </row>
    <row r="58" spans="1:20" ht="12" customHeight="1">
      <c r="A58" s="64" t="s">
        <v>114</v>
      </c>
      <c r="B58" s="64"/>
      <c r="C58" s="64"/>
      <c r="D58" s="64"/>
      <c r="E58" s="4"/>
      <c r="F58" s="4"/>
      <c r="G58" s="4"/>
      <c r="H58" s="4"/>
      <c r="I58" s="4"/>
      <c r="J58" s="4"/>
      <c r="K58" s="4"/>
      <c r="L58" s="4"/>
      <c r="M58" s="4"/>
      <c r="N58" s="4"/>
      <c r="O58" s="4"/>
      <c r="P58" s="4"/>
      <c r="Q58" s="4"/>
      <c r="R58" s="4"/>
      <c r="S58" s="4"/>
      <c r="T58" s="4"/>
    </row>
    <row r="59" spans="1:20" ht="12" customHeight="1">
      <c r="A59" s="84"/>
      <c r="B59" s="84"/>
      <c r="C59" s="84"/>
      <c r="D59" s="84"/>
      <c r="E59" s="4"/>
      <c r="F59" s="4"/>
      <c r="G59" s="4"/>
      <c r="H59" s="4"/>
      <c r="I59" s="4"/>
      <c r="J59" s="4"/>
      <c r="K59" s="4"/>
      <c r="L59" s="4"/>
      <c r="M59" s="4"/>
      <c r="N59" s="4"/>
      <c r="O59" s="4"/>
      <c r="P59" s="4"/>
      <c r="Q59" s="4"/>
      <c r="R59" s="4"/>
      <c r="S59" s="4"/>
      <c r="T59" s="4"/>
    </row>
    <row r="60" spans="1:20" ht="12" customHeight="1">
      <c r="A60" s="84"/>
      <c r="B60" s="84"/>
      <c r="C60" s="84"/>
      <c r="D60" s="84"/>
      <c r="E60" s="4"/>
      <c r="F60" s="4"/>
      <c r="G60" s="4"/>
      <c r="H60" s="4"/>
      <c r="I60" s="4"/>
      <c r="J60" s="4"/>
      <c r="K60" s="4"/>
      <c r="L60" s="4"/>
      <c r="M60" s="4"/>
      <c r="N60" s="4"/>
      <c r="O60" s="4"/>
      <c r="P60" s="4"/>
      <c r="Q60" s="4"/>
      <c r="R60" s="4"/>
      <c r="S60" s="4"/>
      <c r="T60" s="4"/>
    </row>
    <row r="61" spans="1:20" ht="12" customHeight="1">
      <c r="A61" s="125"/>
      <c r="B61" s="126"/>
      <c r="C61" s="126"/>
      <c r="D61" s="127"/>
      <c r="E61" s="4"/>
      <c r="F61" s="4"/>
      <c r="G61" s="4"/>
      <c r="H61" s="4"/>
      <c r="I61" s="4"/>
      <c r="J61" s="4"/>
      <c r="K61" s="4"/>
      <c r="L61" s="4"/>
      <c r="M61" s="4"/>
      <c r="N61" s="4"/>
      <c r="O61" s="4"/>
      <c r="P61" s="4"/>
      <c r="Q61" s="4"/>
      <c r="R61" s="4"/>
      <c r="S61" s="4"/>
      <c r="T61" s="4"/>
    </row>
    <row r="62" spans="1:20" ht="12" customHeight="1">
      <c r="A62" s="64" t="s">
        <v>113</v>
      </c>
      <c r="B62" s="64"/>
      <c r="C62" s="64"/>
      <c r="D62" s="64"/>
      <c r="E62" s="4"/>
      <c r="F62" s="4"/>
      <c r="G62" s="4"/>
      <c r="H62" s="4"/>
      <c r="I62" s="4"/>
      <c r="J62" s="4"/>
      <c r="K62" s="4"/>
      <c r="L62" s="4"/>
      <c r="M62" s="4"/>
      <c r="N62" s="4"/>
      <c r="O62" s="4"/>
      <c r="P62" s="4"/>
      <c r="Q62" s="4"/>
      <c r="R62" s="4"/>
      <c r="S62" s="4"/>
      <c r="T62" s="4"/>
    </row>
    <row r="63" spans="1:20" ht="12" customHeight="1">
      <c r="A63" s="84"/>
      <c r="B63" s="84"/>
      <c r="C63" s="84"/>
      <c r="D63" s="84"/>
      <c r="E63" s="4"/>
      <c r="F63" s="4"/>
      <c r="G63" s="4"/>
      <c r="H63" s="4"/>
      <c r="I63" s="4"/>
      <c r="J63" s="4"/>
      <c r="K63" s="4"/>
      <c r="L63" s="4"/>
      <c r="M63" s="4"/>
      <c r="N63" s="4"/>
      <c r="O63" s="4"/>
      <c r="P63" s="4"/>
      <c r="Q63" s="4"/>
      <c r="R63" s="4"/>
      <c r="S63" s="4"/>
      <c r="T63" s="4"/>
    </row>
    <row r="64" spans="1:20" ht="12" customHeight="1">
      <c r="A64" s="84"/>
      <c r="B64" s="84"/>
      <c r="C64" s="84"/>
      <c r="D64" s="84"/>
      <c r="E64" s="4"/>
      <c r="F64" s="4"/>
      <c r="G64" s="4"/>
      <c r="H64" s="4"/>
      <c r="I64" s="4"/>
      <c r="J64" s="4"/>
      <c r="K64" s="4"/>
      <c r="L64" s="4"/>
      <c r="M64" s="4"/>
      <c r="N64" s="4"/>
      <c r="O64" s="4"/>
      <c r="P64" s="4"/>
      <c r="Q64" s="4"/>
      <c r="R64" s="4"/>
      <c r="S64" s="4"/>
      <c r="T64" s="4"/>
    </row>
  </sheetData>
  <sheetProtection/>
  <mergeCells count="12">
    <mergeCell ref="B4:D4"/>
    <mergeCell ref="A1:D1"/>
    <mergeCell ref="A62:D64"/>
    <mergeCell ref="A57:D57"/>
    <mergeCell ref="A55:D55"/>
    <mergeCell ref="A56:D56"/>
    <mergeCell ref="A2:A3"/>
    <mergeCell ref="B2:B3"/>
    <mergeCell ref="C2:C3"/>
    <mergeCell ref="A58:D60"/>
    <mergeCell ref="A61:D61"/>
    <mergeCell ref="D2:D3"/>
  </mergeCells>
  <printOptions horizontalCentered="1" verticalCentered="1"/>
  <pageMargins left="0.5" right="0.5" top="0.58" bottom="0.52" header="0.5" footer="0.5"/>
  <pageSetup fitToHeight="1" fitToWidth="1" horizontalDpi="600" verticalDpi="600" orientation="portrait" r:id="rId1"/>
  <ignoredErrors>
    <ignoredError sqref="A53:A54" numberStoredAsText="1"/>
  </ignoredErrors>
</worksheet>
</file>

<file path=xl/worksheets/sheet15.xml><?xml version="1.0" encoding="utf-8"?>
<worksheet xmlns="http://schemas.openxmlformats.org/spreadsheetml/2006/main" xmlns:r="http://schemas.openxmlformats.org/officeDocument/2006/relationships">
  <sheetPr>
    <pageSetUpPr fitToPage="1"/>
  </sheetPr>
  <dimension ref="A1:D62"/>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63</v>
      </c>
      <c r="B1" s="58"/>
      <c r="C1" s="58"/>
      <c r="D1" s="58"/>
    </row>
    <row r="2" spans="1:4" ht="12" customHeight="1" thickTop="1">
      <c r="A2" s="86" t="s">
        <v>3</v>
      </c>
      <c r="B2" s="112" t="s">
        <v>2</v>
      </c>
      <c r="C2" s="87" t="s">
        <v>0</v>
      </c>
      <c r="D2" s="128" t="s">
        <v>13</v>
      </c>
    </row>
    <row r="3" spans="1:4" ht="12" customHeight="1">
      <c r="A3" s="76"/>
      <c r="B3" s="78"/>
      <c r="C3" s="80"/>
      <c r="D3" s="129"/>
    </row>
    <row r="4" spans="1:4" ht="12" customHeight="1">
      <c r="A4" s="17"/>
      <c r="B4" s="59" t="s">
        <v>29</v>
      </c>
      <c r="C4" s="81"/>
      <c r="D4" s="82"/>
    </row>
    <row r="5" spans="1:4" ht="12" customHeight="1">
      <c r="A5" s="14">
        <v>1970</v>
      </c>
      <c r="B5" s="15">
        <f aca="true" t="shared" si="0" ref="B5:B40">SUM(C5,D5)</f>
        <v>0.2180032382029924</v>
      </c>
      <c r="C5" s="15" t="s">
        <v>9</v>
      </c>
      <c r="D5" s="15">
        <v>0.2180032382029924</v>
      </c>
    </row>
    <row r="6" spans="1:4" ht="12" customHeight="1">
      <c r="A6" s="18">
        <v>1971</v>
      </c>
      <c r="B6" s="19">
        <f t="shared" si="0"/>
        <v>0.18252825518513344</v>
      </c>
      <c r="C6" s="19" t="s">
        <v>9</v>
      </c>
      <c r="D6" s="19">
        <v>0.18252825518513344</v>
      </c>
    </row>
    <row r="7" spans="1:4" ht="12" customHeight="1">
      <c r="A7" s="18">
        <v>1972</v>
      </c>
      <c r="B7" s="19">
        <f t="shared" si="0"/>
        <v>0.18843617791668255</v>
      </c>
      <c r="C7" s="19" t="s">
        <v>9</v>
      </c>
      <c r="D7" s="19">
        <v>0.18843617791668255</v>
      </c>
    </row>
    <row r="8" spans="1:4" ht="12" customHeight="1">
      <c r="A8" s="18">
        <v>1973</v>
      </c>
      <c r="B8" s="19">
        <f t="shared" si="0"/>
        <v>0.1667177892397208</v>
      </c>
      <c r="C8" s="19" t="s">
        <v>9</v>
      </c>
      <c r="D8" s="19">
        <v>0.1667177892397208</v>
      </c>
    </row>
    <row r="9" spans="1:4" ht="12" customHeight="1">
      <c r="A9" s="18">
        <v>1974</v>
      </c>
      <c r="B9" s="19">
        <f t="shared" si="0"/>
        <v>0.14786256043842994</v>
      </c>
      <c r="C9" s="19" t="s">
        <v>9</v>
      </c>
      <c r="D9" s="19">
        <v>0.14786256043842994</v>
      </c>
    </row>
    <row r="10" spans="1:4" ht="12" customHeight="1">
      <c r="A10" s="18">
        <v>1975</v>
      </c>
      <c r="B10" s="19">
        <f t="shared" si="0"/>
        <v>0.19601061243766577</v>
      </c>
      <c r="C10" s="19" t="s">
        <v>9</v>
      </c>
      <c r="D10" s="19">
        <v>0.19601061243766577</v>
      </c>
    </row>
    <row r="11" spans="1:4" ht="12" customHeight="1">
      <c r="A11" s="14">
        <v>1976</v>
      </c>
      <c r="B11" s="15">
        <f t="shared" si="0"/>
        <v>0.13794115623638406</v>
      </c>
      <c r="C11" s="15" t="s">
        <v>9</v>
      </c>
      <c r="D11" s="15">
        <v>0.13794115623638406</v>
      </c>
    </row>
    <row r="12" spans="1:4" ht="12" customHeight="1">
      <c r="A12" s="14">
        <v>1977</v>
      </c>
      <c r="B12" s="15">
        <f t="shared" si="0"/>
        <v>0.1351577150277653</v>
      </c>
      <c r="C12" s="15" t="s">
        <v>9</v>
      </c>
      <c r="D12" s="15">
        <v>0.1351577150277653</v>
      </c>
    </row>
    <row r="13" spans="1:4" ht="12" customHeight="1">
      <c r="A13" s="14">
        <v>1978</v>
      </c>
      <c r="B13" s="15">
        <f t="shared" si="0"/>
        <v>0.11522339780308649</v>
      </c>
      <c r="C13" s="15" t="s">
        <v>9</v>
      </c>
      <c r="D13" s="15">
        <v>0.11522339780308649</v>
      </c>
    </row>
    <row r="14" spans="1:4" ht="12" customHeight="1">
      <c r="A14" s="14">
        <v>1979</v>
      </c>
      <c r="B14" s="15">
        <f t="shared" si="0"/>
        <v>0.1363844393592678</v>
      </c>
      <c r="C14" s="15" t="s">
        <v>9</v>
      </c>
      <c r="D14" s="15">
        <v>0.1363844393592678</v>
      </c>
    </row>
    <row r="15" spans="1:4" ht="12" customHeight="1">
      <c r="A15" s="14">
        <v>1980</v>
      </c>
      <c r="B15" s="15">
        <f t="shared" si="0"/>
        <v>0.36522399725986493</v>
      </c>
      <c r="C15" s="15">
        <v>0.17525886372219246</v>
      </c>
      <c r="D15" s="15">
        <v>0.18996513353767247</v>
      </c>
    </row>
    <row r="16" spans="1:4" ht="12" customHeight="1">
      <c r="A16" s="18">
        <v>1981</v>
      </c>
      <c r="B16" s="19">
        <f t="shared" si="0"/>
        <v>0.33682370437369</v>
      </c>
      <c r="C16" s="19">
        <v>0.16169781619891638</v>
      </c>
      <c r="D16" s="19">
        <v>0.17512588817477368</v>
      </c>
    </row>
    <row r="17" spans="1:4" ht="12" customHeight="1">
      <c r="A17" s="18">
        <v>1982</v>
      </c>
      <c r="B17" s="19">
        <f t="shared" si="0"/>
        <v>0.27417437593674093</v>
      </c>
      <c r="C17" s="19">
        <v>0.15750598652815823</v>
      </c>
      <c r="D17" s="19">
        <v>0.11666838940858272</v>
      </c>
    </row>
    <row r="18" spans="1:4" ht="12" customHeight="1">
      <c r="A18" s="18">
        <v>1983</v>
      </c>
      <c r="B18" s="19">
        <f t="shared" si="0"/>
        <v>0.18206028842501504</v>
      </c>
      <c r="C18" s="19">
        <v>0.13590289662707472</v>
      </c>
      <c r="D18" s="19">
        <v>0.04615739179794031</v>
      </c>
    </row>
    <row r="19" spans="1:4" ht="12" customHeight="1">
      <c r="A19" s="18">
        <v>1984</v>
      </c>
      <c r="B19" s="19">
        <f t="shared" si="0"/>
        <v>0.5021324487619951</v>
      </c>
      <c r="C19" s="19">
        <v>0.2410894105302351</v>
      </c>
      <c r="D19" s="19">
        <v>0.26104303823176</v>
      </c>
    </row>
    <row r="20" spans="1:4" ht="12" customHeight="1">
      <c r="A20" s="18">
        <v>1985</v>
      </c>
      <c r="B20" s="19">
        <f t="shared" si="0"/>
        <v>0.47779138325799075</v>
      </c>
      <c r="C20" s="19">
        <v>0.24973371465953215</v>
      </c>
      <c r="D20" s="19">
        <v>0.2280576685984586</v>
      </c>
    </row>
    <row r="21" spans="1:4" ht="12" customHeight="1">
      <c r="A21" s="14">
        <v>1986</v>
      </c>
      <c r="B21" s="15">
        <f t="shared" si="0"/>
        <v>0.5833169253400152</v>
      </c>
      <c r="C21" s="15">
        <v>0.19191692534001517</v>
      </c>
      <c r="D21" s="15">
        <v>0.3914</v>
      </c>
    </row>
    <row r="22" spans="1:4" ht="12" customHeight="1">
      <c r="A22" s="14">
        <v>1987</v>
      </c>
      <c r="B22" s="15">
        <f t="shared" si="0"/>
        <v>0.4588512182665855</v>
      </c>
      <c r="C22" s="15">
        <v>0.19105121826658542</v>
      </c>
      <c r="D22" s="15">
        <v>0.26780000000000004</v>
      </c>
    </row>
    <row r="23" spans="1:4" ht="12" customHeight="1">
      <c r="A23" s="14">
        <v>1988</v>
      </c>
      <c r="B23" s="15">
        <f t="shared" si="0"/>
        <v>0.46578473804286163</v>
      </c>
      <c r="C23" s="15">
        <v>0.24948473804286164</v>
      </c>
      <c r="D23" s="15">
        <v>0.2163</v>
      </c>
    </row>
    <row r="24" spans="1:4" ht="12" customHeight="1">
      <c r="A24" s="14">
        <v>1989</v>
      </c>
      <c r="B24" s="15">
        <f t="shared" si="0"/>
        <v>0.5389811596898222</v>
      </c>
      <c r="C24" s="15">
        <v>0.2299811596898222</v>
      </c>
      <c r="D24" s="15">
        <v>0.309</v>
      </c>
    </row>
    <row r="25" spans="1:4" ht="12" customHeight="1">
      <c r="A25" s="14">
        <v>1990</v>
      </c>
      <c r="B25" s="15">
        <f t="shared" si="0"/>
        <v>0.4427782131034813</v>
      </c>
      <c r="C25" s="15">
        <v>0.10717541138278988</v>
      </c>
      <c r="D25" s="15">
        <v>0.3356028017206914</v>
      </c>
    </row>
    <row r="26" spans="1:4" ht="12" customHeight="1">
      <c r="A26" s="18">
        <v>1991</v>
      </c>
      <c r="B26" s="19">
        <f t="shared" si="0"/>
        <v>0.5154935244760211</v>
      </c>
      <c r="C26" s="19">
        <v>0.16686851313448495</v>
      </c>
      <c r="D26" s="19">
        <v>0.3486250113415362</v>
      </c>
    </row>
    <row r="27" spans="1:4" ht="12" customHeight="1">
      <c r="A27" s="18">
        <v>1992</v>
      </c>
      <c r="B27" s="19">
        <f t="shared" si="0"/>
        <v>0.6213437448908888</v>
      </c>
      <c r="C27" s="19">
        <v>0.20028883508373102</v>
      </c>
      <c r="D27" s="19">
        <v>0.4210549098071578</v>
      </c>
    </row>
    <row r="28" spans="1:4" ht="12" customHeight="1">
      <c r="A28" s="18">
        <v>1993</v>
      </c>
      <c r="B28" s="19">
        <f t="shared" si="0"/>
        <v>0.7492217543596396</v>
      </c>
      <c r="C28" s="19">
        <v>0.26307505208686865</v>
      </c>
      <c r="D28" s="19">
        <v>0.48614670227277096</v>
      </c>
    </row>
    <row r="29" spans="1:4" ht="12" customHeight="1">
      <c r="A29" s="18">
        <v>1994</v>
      </c>
      <c r="B29" s="19">
        <f t="shared" si="0"/>
        <v>0.7662210176285702</v>
      </c>
      <c r="C29" s="19">
        <v>0.26521052551663404</v>
      </c>
      <c r="D29" s="19">
        <v>0.5010104921119362</v>
      </c>
    </row>
    <row r="30" spans="1:4" ht="12" customHeight="1">
      <c r="A30" s="18">
        <v>1995</v>
      </c>
      <c r="B30" s="19">
        <f t="shared" si="0"/>
        <v>0.7933276935139575</v>
      </c>
      <c r="C30" s="19">
        <v>0.3210007615631929</v>
      </c>
      <c r="D30" s="19">
        <v>0.47232693195076464</v>
      </c>
    </row>
    <row r="31" spans="1:4" ht="12" customHeight="1">
      <c r="A31" s="14">
        <v>1996</v>
      </c>
      <c r="B31" s="15">
        <f t="shared" si="0"/>
        <v>0.6520289838949519</v>
      </c>
      <c r="C31" s="15">
        <v>0.27126048051856555</v>
      </c>
      <c r="D31" s="15">
        <v>0.38076850337638635</v>
      </c>
    </row>
    <row r="32" spans="1:4" ht="12" customHeight="1">
      <c r="A32" s="14">
        <v>1997</v>
      </c>
      <c r="B32" s="15">
        <f t="shared" si="0"/>
        <v>0.6258838013718708</v>
      </c>
      <c r="C32" s="15">
        <v>0.29210148326200386</v>
      </c>
      <c r="D32" s="15">
        <v>0.333782318109867</v>
      </c>
    </row>
    <row r="33" spans="1:4" ht="12" customHeight="1">
      <c r="A33" s="14">
        <v>1998</v>
      </c>
      <c r="B33" s="15">
        <f t="shared" si="0"/>
        <v>0.6768240769244698</v>
      </c>
      <c r="C33" s="15">
        <v>0.32066711334045594</v>
      </c>
      <c r="D33" s="15">
        <v>0.3561569635840139</v>
      </c>
    </row>
    <row r="34" spans="1:4" ht="12" customHeight="1">
      <c r="A34" s="14">
        <v>1999</v>
      </c>
      <c r="B34" s="15">
        <f t="shared" si="0"/>
        <v>0.7257637828102901</v>
      </c>
      <c r="C34" s="15">
        <v>0.31192824790991597</v>
      </c>
      <c r="D34" s="15">
        <v>0.4138355349003741</v>
      </c>
    </row>
    <row r="35" spans="1:4" ht="12" customHeight="1">
      <c r="A35" s="14">
        <v>2000</v>
      </c>
      <c r="B35" s="15">
        <f t="shared" si="0"/>
        <v>0.5946479868619083</v>
      </c>
      <c r="C35" s="15">
        <v>0.2588451936186413</v>
      </c>
      <c r="D35" s="15">
        <v>0.3358027932432671</v>
      </c>
    </row>
    <row r="36" spans="1:4" ht="12" customHeight="1">
      <c r="A36" s="18">
        <v>2001</v>
      </c>
      <c r="B36" s="19">
        <f t="shared" si="0"/>
        <v>0.7414228197602124</v>
      </c>
      <c r="C36" s="19">
        <v>0.3418439043456947</v>
      </c>
      <c r="D36" s="19">
        <v>0.39957891541451773</v>
      </c>
    </row>
    <row r="37" spans="1:4" ht="12" customHeight="1">
      <c r="A37" s="18">
        <v>2002</v>
      </c>
      <c r="B37" s="19">
        <f t="shared" si="0"/>
        <v>0.6481179790266471</v>
      </c>
      <c r="C37" s="19">
        <v>0.38976922281112286</v>
      </c>
      <c r="D37" s="19">
        <v>0.25834875621552433</v>
      </c>
    </row>
    <row r="38" spans="1:4" ht="12" customHeight="1">
      <c r="A38" s="18">
        <v>2003</v>
      </c>
      <c r="B38" s="19">
        <f t="shared" si="0"/>
        <v>0.7550941580168551</v>
      </c>
      <c r="C38" s="19">
        <v>0.38300525472774644</v>
      </c>
      <c r="D38" s="19">
        <v>0.37208890328910865</v>
      </c>
    </row>
    <row r="39" spans="1:4" ht="12" customHeight="1">
      <c r="A39" s="18">
        <v>2004</v>
      </c>
      <c r="B39" s="19">
        <f t="shared" si="0"/>
        <v>0.7795221945812385</v>
      </c>
      <c r="C39" s="19">
        <v>0.5284440806433692</v>
      </c>
      <c r="D39" s="19">
        <v>0.2510781139378693</v>
      </c>
    </row>
    <row r="40" spans="1:4" ht="12" customHeight="1">
      <c r="A40" s="18">
        <v>2005</v>
      </c>
      <c r="B40" s="19">
        <f t="shared" si="0"/>
        <v>0.8837146939145588</v>
      </c>
      <c r="C40" s="19">
        <v>0.44482238859488327</v>
      </c>
      <c r="D40" s="19">
        <v>0.43889230531967555</v>
      </c>
    </row>
    <row r="41" spans="1:4" ht="12" customHeight="1">
      <c r="A41" s="14">
        <v>2006</v>
      </c>
      <c r="B41" s="15">
        <f aca="true" t="shared" si="1" ref="B41:B46">SUM(C41,D41)</f>
        <v>0.9261166983791496</v>
      </c>
      <c r="C41" s="15">
        <v>0.5636039354395667</v>
      </c>
      <c r="D41" s="15">
        <v>0.36251276293958296</v>
      </c>
    </row>
    <row r="42" spans="1:4" ht="12" customHeight="1">
      <c r="A42" s="14">
        <v>2007</v>
      </c>
      <c r="B42" s="15">
        <f t="shared" si="1"/>
        <v>0.9709934310722866</v>
      </c>
      <c r="C42" s="15">
        <v>0.5862479940285013</v>
      </c>
      <c r="D42" s="15">
        <v>0.3847454370437854</v>
      </c>
    </row>
    <row r="43" spans="1:4" ht="12" customHeight="1">
      <c r="A43" s="14">
        <v>2008</v>
      </c>
      <c r="B43" s="15">
        <f t="shared" si="1"/>
        <v>1.1956576533176324</v>
      </c>
      <c r="C43" s="15">
        <v>0.8031879929393577</v>
      </c>
      <c r="D43" s="15">
        <v>0.39246966037827474</v>
      </c>
    </row>
    <row r="44" spans="1:4" ht="12" customHeight="1">
      <c r="A44" s="14">
        <v>2009</v>
      </c>
      <c r="B44" s="15">
        <f t="shared" si="1"/>
        <v>1.5019145196971828</v>
      </c>
      <c r="C44" s="15">
        <v>0.9583887577508524</v>
      </c>
      <c r="D44" s="15">
        <v>0.5435257619463303</v>
      </c>
    </row>
    <row r="45" spans="1:4" ht="12" customHeight="1">
      <c r="A45" s="14">
        <v>2010</v>
      </c>
      <c r="B45" s="15">
        <f t="shared" si="1"/>
        <v>1.712942777543728</v>
      </c>
      <c r="C45" s="15">
        <v>1.119955308701363</v>
      </c>
      <c r="D45" s="15">
        <v>0.5929874688423652</v>
      </c>
    </row>
    <row r="46" spans="1:4" ht="12" customHeight="1">
      <c r="A46" s="18">
        <v>2011</v>
      </c>
      <c r="B46" s="19">
        <f t="shared" si="1"/>
        <v>1.755525669427945</v>
      </c>
      <c r="C46" s="19">
        <v>1.2887600652726372</v>
      </c>
      <c r="D46" s="19">
        <v>0.46676560415530793</v>
      </c>
    </row>
    <row r="47" spans="1:4" ht="12" customHeight="1">
      <c r="A47" s="18">
        <v>2012</v>
      </c>
      <c r="B47" s="19">
        <f aca="true" t="shared" si="2" ref="B47:B53">SUM(C47,D47)</f>
        <v>1.7804407076788757</v>
      </c>
      <c r="C47" s="19">
        <v>1.3287835547615645</v>
      </c>
      <c r="D47" s="19">
        <v>0.4516571529173113</v>
      </c>
    </row>
    <row r="48" spans="1:4" ht="12" customHeight="1">
      <c r="A48" s="18">
        <v>2013</v>
      </c>
      <c r="B48" s="19">
        <f t="shared" si="2"/>
        <v>1.9700979031695995</v>
      </c>
      <c r="C48" s="19">
        <v>1.4098706904622</v>
      </c>
      <c r="D48" s="19">
        <v>0.5602272127073994</v>
      </c>
    </row>
    <row r="49" spans="1:4" ht="12" customHeight="1">
      <c r="A49" s="18">
        <v>2014</v>
      </c>
      <c r="B49" s="19">
        <f t="shared" si="2"/>
        <v>2.157490472515386</v>
      </c>
      <c r="C49" s="19">
        <v>1.5151864308578127</v>
      </c>
      <c r="D49" s="19">
        <v>0.6423040416575733</v>
      </c>
    </row>
    <row r="50" spans="1:4" ht="12" customHeight="1">
      <c r="A50" s="21">
        <v>2015</v>
      </c>
      <c r="B50" s="22">
        <f t="shared" si="2"/>
        <v>2.294564526493258</v>
      </c>
      <c r="C50" s="22">
        <v>1.5968084998710526</v>
      </c>
      <c r="D50" s="22">
        <v>0.6977560266222058</v>
      </c>
    </row>
    <row r="51" spans="1:4" ht="12" customHeight="1">
      <c r="A51" s="29">
        <v>2016</v>
      </c>
      <c r="B51" s="30">
        <f t="shared" si="2"/>
        <v>2.439315192103192</v>
      </c>
      <c r="C51" s="30">
        <v>1.7770817557876746</v>
      </c>
      <c r="D51" s="30">
        <v>0.6622334363155177</v>
      </c>
    </row>
    <row r="52" spans="1:4" ht="12" customHeight="1">
      <c r="A52" s="29">
        <v>2017</v>
      </c>
      <c r="B52" s="30">
        <f t="shared" si="2"/>
        <v>2.4846595606782746</v>
      </c>
      <c r="C52" s="30">
        <v>1.7402257998721609</v>
      </c>
      <c r="D52" s="30">
        <v>0.7444337608061137</v>
      </c>
    </row>
    <row r="53" spans="1:4" ht="12" customHeight="1">
      <c r="A53" s="52">
        <v>2018</v>
      </c>
      <c r="B53" s="53">
        <f t="shared" si="2"/>
        <v>2.702941154000178</v>
      </c>
      <c r="C53" s="53">
        <v>2.0046701285275677</v>
      </c>
      <c r="D53" s="53">
        <v>0.6982710254726102</v>
      </c>
    </row>
    <row r="54" spans="1:4" ht="12" customHeight="1" thickBot="1">
      <c r="A54" s="31">
        <v>2019</v>
      </c>
      <c r="B54" s="32">
        <f>SUM(C54,D54)</f>
        <v>2.664515627741204</v>
      </c>
      <c r="C54" s="32">
        <v>2.331533684221165</v>
      </c>
      <c r="D54" s="32">
        <v>0.3329819435200392</v>
      </c>
    </row>
    <row r="55" spans="1:4" ht="12" customHeight="1" thickTop="1">
      <c r="A55" s="136" t="s">
        <v>19</v>
      </c>
      <c r="B55" s="137"/>
      <c r="C55" s="137"/>
      <c r="D55" s="138"/>
    </row>
    <row r="56" spans="1:4" ht="12" customHeight="1">
      <c r="A56" s="139"/>
      <c r="B56" s="140"/>
      <c r="C56" s="140"/>
      <c r="D56" s="141"/>
    </row>
    <row r="57" spans="1:4" ht="12" customHeight="1">
      <c r="A57" s="142" t="s">
        <v>18</v>
      </c>
      <c r="B57" s="143"/>
      <c r="C57" s="143"/>
      <c r="D57" s="144"/>
    </row>
    <row r="58" spans="1:4" ht="12" customHeight="1">
      <c r="A58" s="142"/>
      <c r="B58" s="143"/>
      <c r="C58" s="143"/>
      <c r="D58" s="144"/>
    </row>
    <row r="59" spans="1:4" ht="12" customHeight="1">
      <c r="A59" s="130" t="s">
        <v>113</v>
      </c>
      <c r="B59" s="131"/>
      <c r="C59" s="131"/>
      <c r="D59" s="132"/>
    </row>
    <row r="60" spans="1:4" ht="12" customHeight="1">
      <c r="A60" s="133"/>
      <c r="B60" s="134"/>
      <c r="C60" s="134"/>
      <c r="D60" s="135"/>
    </row>
    <row r="61" spans="1:4" ht="12" customHeight="1">
      <c r="A61" s="133"/>
      <c r="B61" s="134"/>
      <c r="C61" s="134"/>
      <c r="D61" s="135"/>
    </row>
    <row r="62" spans="1:4" ht="12" customHeight="1">
      <c r="A62" s="40"/>
      <c r="B62" s="40"/>
      <c r="C62" s="40"/>
      <c r="D62" s="40"/>
    </row>
  </sheetData>
  <sheetProtection/>
  <mergeCells count="11">
    <mergeCell ref="B4:D4"/>
    <mergeCell ref="A2:A3"/>
    <mergeCell ref="B2:B3"/>
    <mergeCell ref="C2:C3"/>
    <mergeCell ref="D2:D3"/>
    <mergeCell ref="A1:D1"/>
    <mergeCell ref="A59:D61"/>
    <mergeCell ref="A55:D55"/>
    <mergeCell ref="A56:D56"/>
    <mergeCell ref="A57:D57"/>
    <mergeCell ref="A58:D58"/>
  </mergeCells>
  <printOptions horizontalCentered="1" verticalCentered="1"/>
  <pageMargins left="0.5" right="0.5" top="0.58" bottom="0.52" header="0.5" footer="0.5"/>
  <pageSetup fitToHeight="1" fitToWidth="1" horizontalDpi="600" verticalDpi="600" orientation="portrait" r:id="rId1"/>
</worksheet>
</file>

<file path=xl/worksheets/sheet16.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108</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31</v>
      </c>
      <c r="C4" s="81"/>
      <c r="D4" s="82"/>
    </row>
    <row r="5" spans="1:4" ht="12" customHeight="1">
      <c r="A5" s="14">
        <v>1970</v>
      </c>
      <c r="B5" s="15">
        <f aca="true" t="shared" si="0" ref="B5:B33">SUM(C5,D5)</f>
        <v>7.01161534635117</v>
      </c>
      <c r="C5" s="15">
        <v>7.01161534635117</v>
      </c>
      <c r="D5" s="15" t="s">
        <v>9</v>
      </c>
    </row>
    <row r="6" spans="1:4" ht="12" customHeight="1">
      <c r="A6" s="18">
        <v>1971</v>
      </c>
      <c r="B6" s="19">
        <f t="shared" si="0"/>
        <v>6.64316000597127</v>
      </c>
      <c r="C6" s="19">
        <v>6.64316000597127</v>
      </c>
      <c r="D6" s="19" t="s">
        <v>9</v>
      </c>
    </row>
    <row r="7" spans="1:4" ht="12" customHeight="1">
      <c r="A7" s="18">
        <v>1972</v>
      </c>
      <c r="B7" s="19">
        <f t="shared" si="0"/>
        <v>6.771816756870069</v>
      </c>
      <c r="C7" s="19">
        <v>6.771816756870069</v>
      </c>
      <c r="D7" s="19" t="s">
        <v>9</v>
      </c>
    </row>
    <row r="8" spans="1:4" ht="12" customHeight="1">
      <c r="A8" s="18">
        <v>1973</v>
      </c>
      <c r="B8" s="19">
        <f t="shared" si="0"/>
        <v>5.879277189737104</v>
      </c>
      <c r="C8" s="19">
        <v>5.879277189737104</v>
      </c>
      <c r="D8" s="19" t="s">
        <v>9</v>
      </c>
    </row>
    <row r="9" spans="1:4" ht="12" customHeight="1">
      <c r="A9" s="18">
        <v>1974</v>
      </c>
      <c r="B9" s="19">
        <f t="shared" si="0"/>
        <v>5.139526265583061</v>
      </c>
      <c r="C9" s="19">
        <v>5.139526265583061</v>
      </c>
      <c r="D9" s="19" t="s">
        <v>9</v>
      </c>
    </row>
    <row r="10" spans="1:4" ht="12" customHeight="1">
      <c r="A10" s="18">
        <v>1975</v>
      </c>
      <c r="B10" s="19">
        <f t="shared" si="0"/>
        <v>5.052610743009542</v>
      </c>
      <c r="C10" s="19">
        <v>5.052610743009542</v>
      </c>
      <c r="D10" s="19" t="s">
        <v>9</v>
      </c>
    </row>
    <row r="11" spans="1:4" ht="12" customHeight="1">
      <c r="A11" s="14">
        <v>1976</v>
      </c>
      <c r="B11" s="15">
        <f t="shared" si="0"/>
        <v>5.047391473845942</v>
      </c>
      <c r="C11" s="15">
        <v>5.047391473845942</v>
      </c>
      <c r="D11" s="15" t="s">
        <v>9</v>
      </c>
    </row>
    <row r="12" spans="1:4" ht="12" customHeight="1">
      <c r="A12" s="14">
        <v>1977</v>
      </c>
      <c r="B12" s="15">
        <f t="shared" si="0"/>
        <v>5.516974741076741</v>
      </c>
      <c r="C12" s="15">
        <v>5.516974741076741</v>
      </c>
      <c r="D12" s="15" t="s">
        <v>9</v>
      </c>
    </row>
    <row r="13" spans="1:4" ht="12" customHeight="1">
      <c r="A13" s="14">
        <v>1978</v>
      </c>
      <c r="B13" s="15">
        <f t="shared" si="0"/>
        <v>6.583004245569108</v>
      </c>
      <c r="C13" s="15">
        <v>6.583004245569108</v>
      </c>
      <c r="D13" s="15" t="s">
        <v>9</v>
      </c>
    </row>
    <row r="14" spans="1:4" ht="12" customHeight="1">
      <c r="A14" s="14">
        <v>1979</v>
      </c>
      <c r="B14" s="15">
        <f t="shared" si="0"/>
        <v>6.118886494412476</v>
      </c>
      <c r="C14" s="15">
        <v>6.118886494412476</v>
      </c>
      <c r="D14" s="15" t="s">
        <v>9</v>
      </c>
    </row>
    <row r="15" spans="1:4" ht="12" customHeight="1">
      <c r="A15" s="14">
        <v>1980</v>
      </c>
      <c r="B15" s="15">
        <f t="shared" si="0"/>
        <v>5.846389959864048</v>
      </c>
      <c r="C15" s="15">
        <v>5.846389959864048</v>
      </c>
      <c r="D15" s="15" t="s">
        <v>9</v>
      </c>
    </row>
    <row r="16" spans="1:4" ht="12" customHeight="1">
      <c r="A16" s="18">
        <v>1981</v>
      </c>
      <c r="B16" s="19">
        <f t="shared" si="0"/>
        <v>6.118882791369159</v>
      </c>
      <c r="C16" s="19">
        <v>6.118882791369159</v>
      </c>
      <c r="D16" s="19" t="s">
        <v>9</v>
      </c>
    </row>
    <row r="17" spans="1:4" ht="12" customHeight="1">
      <c r="A17" s="18">
        <v>1982</v>
      </c>
      <c r="B17" s="19">
        <f t="shared" si="0"/>
        <v>7.671460196048031</v>
      </c>
      <c r="C17" s="19">
        <v>7.671460196048031</v>
      </c>
      <c r="D17" s="19" t="s">
        <v>9</v>
      </c>
    </row>
    <row r="18" spans="1:4" ht="12" customHeight="1">
      <c r="A18" s="18">
        <v>1983</v>
      </c>
      <c r="B18" s="19">
        <f t="shared" si="0"/>
        <v>6.5386096019325075</v>
      </c>
      <c r="C18" s="19">
        <v>6.5386096019325075</v>
      </c>
      <c r="D18" s="19" t="s">
        <v>9</v>
      </c>
    </row>
    <row r="19" spans="1:4" ht="12" customHeight="1">
      <c r="A19" s="18">
        <v>1984</v>
      </c>
      <c r="B19" s="19">
        <f t="shared" si="0"/>
        <v>7.665730194459018</v>
      </c>
      <c r="C19" s="19">
        <v>7.665730194459018</v>
      </c>
      <c r="D19" s="19" t="s">
        <v>9</v>
      </c>
    </row>
    <row r="20" spans="1:4" ht="12" customHeight="1">
      <c r="A20" s="18">
        <v>1985</v>
      </c>
      <c r="B20" s="19">
        <f t="shared" si="0"/>
        <v>8.470599582330395</v>
      </c>
      <c r="C20" s="19">
        <v>8.470599582330395</v>
      </c>
      <c r="D20" s="19" t="s">
        <v>9</v>
      </c>
    </row>
    <row r="21" spans="1:4" ht="12" customHeight="1">
      <c r="A21" s="14">
        <v>1986</v>
      </c>
      <c r="B21" s="15">
        <f t="shared" si="0"/>
        <v>9.434022713389929</v>
      </c>
      <c r="C21" s="15">
        <v>9.434022713389929</v>
      </c>
      <c r="D21" s="15" t="s">
        <v>9</v>
      </c>
    </row>
    <row r="22" spans="1:4" ht="12" customHeight="1">
      <c r="A22" s="14">
        <v>1987</v>
      </c>
      <c r="B22" s="15">
        <f t="shared" si="0"/>
        <v>9.147456384573564</v>
      </c>
      <c r="C22" s="15">
        <v>9.147456384573564</v>
      </c>
      <c r="D22" s="15" t="s">
        <v>9</v>
      </c>
    </row>
    <row r="23" spans="1:4" ht="12" customHeight="1">
      <c r="A23" s="14">
        <v>1988</v>
      </c>
      <c r="B23" s="15">
        <f t="shared" si="0"/>
        <v>7.858004007819738</v>
      </c>
      <c r="C23" s="15">
        <v>7.858004007819738</v>
      </c>
      <c r="D23" s="15" t="s">
        <v>9</v>
      </c>
    </row>
    <row r="24" spans="1:4" ht="12" customHeight="1">
      <c r="A24" s="14">
        <v>1989</v>
      </c>
      <c r="B24" s="15">
        <f t="shared" si="0"/>
        <v>10.364054628813546</v>
      </c>
      <c r="C24" s="15">
        <v>10.364054628813546</v>
      </c>
      <c r="D24" s="15" t="s">
        <v>9</v>
      </c>
    </row>
    <row r="25" spans="1:4" ht="12" customHeight="1">
      <c r="A25" s="14">
        <v>1990</v>
      </c>
      <c r="B25" s="15">
        <f t="shared" si="0"/>
        <v>9.227622375385796</v>
      </c>
      <c r="C25" s="15">
        <v>9.227622375385796</v>
      </c>
      <c r="D25" s="15" t="s">
        <v>9</v>
      </c>
    </row>
    <row r="26" spans="1:4" ht="12" customHeight="1">
      <c r="A26" s="18">
        <v>1991</v>
      </c>
      <c r="B26" s="19">
        <f t="shared" si="0"/>
        <v>8.64238460233616</v>
      </c>
      <c r="C26" s="19">
        <v>8.64238460233616</v>
      </c>
      <c r="D26" s="19" t="s">
        <v>9</v>
      </c>
    </row>
    <row r="27" spans="1:4" ht="12" customHeight="1">
      <c r="A27" s="18">
        <v>1992</v>
      </c>
      <c r="B27" s="19">
        <f t="shared" si="0"/>
        <v>8.47457706291311</v>
      </c>
      <c r="C27" s="19">
        <v>8.47457706291311</v>
      </c>
      <c r="D27" s="19" t="s">
        <v>9</v>
      </c>
    </row>
    <row r="28" spans="1:4" ht="12" customHeight="1">
      <c r="A28" s="18">
        <v>1993</v>
      </c>
      <c r="B28" s="19">
        <f t="shared" si="0"/>
        <v>8.60956753952854</v>
      </c>
      <c r="C28" s="19">
        <v>8.60956753952854</v>
      </c>
      <c r="D28" s="19" t="s">
        <v>9</v>
      </c>
    </row>
    <row r="29" spans="1:4" ht="12" customHeight="1">
      <c r="A29" s="18">
        <v>1994</v>
      </c>
      <c r="B29" s="19">
        <f t="shared" si="0"/>
        <v>8.37726051109188</v>
      </c>
      <c r="C29" s="19">
        <v>8.37726051109188</v>
      </c>
      <c r="D29" s="19" t="s">
        <v>9</v>
      </c>
    </row>
    <row r="30" spans="1:4" ht="12" customHeight="1">
      <c r="A30" s="18">
        <v>1995</v>
      </c>
      <c r="B30" s="19">
        <f t="shared" si="0"/>
        <v>8.970779232959554</v>
      </c>
      <c r="C30" s="19">
        <v>8.970779232959554</v>
      </c>
      <c r="D30" s="19" t="s">
        <v>9</v>
      </c>
    </row>
    <row r="31" spans="1:4" ht="12" customHeight="1">
      <c r="A31" s="14">
        <v>1996</v>
      </c>
      <c r="B31" s="15">
        <f t="shared" si="0"/>
        <v>10.27631857068162</v>
      </c>
      <c r="C31" s="15">
        <v>10.27631857068162</v>
      </c>
      <c r="D31" s="15" t="s">
        <v>9</v>
      </c>
    </row>
    <row r="32" spans="1:4" ht="12" customHeight="1">
      <c r="A32" s="14">
        <v>1997</v>
      </c>
      <c r="B32" s="15">
        <f t="shared" si="0"/>
        <v>10.520720964999708</v>
      </c>
      <c r="C32" s="15">
        <v>10.520720964999708</v>
      </c>
      <c r="D32" s="15" t="s">
        <v>9</v>
      </c>
    </row>
    <row r="33" spans="1:4" ht="12" customHeight="1">
      <c r="A33" s="14">
        <v>1998</v>
      </c>
      <c r="B33" s="15">
        <f t="shared" si="0"/>
        <v>10.642561975988265</v>
      </c>
      <c r="C33" s="15">
        <v>10.642561975988265</v>
      </c>
      <c r="D33" s="15" t="s">
        <v>9</v>
      </c>
    </row>
    <row r="34" spans="1:4" ht="12" customHeight="1">
      <c r="A34" s="14">
        <v>1999</v>
      </c>
      <c r="B34" s="15">
        <f aca="true" t="shared" si="1" ref="B34:B39">SUM(C34,D34)</f>
        <v>11.375660144291876</v>
      </c>
      <c r="C34" s="15">
        <v>11.375660144291876</v>
      </c>
      <c r="D34" s="15" t="s">
        <v>9</v>
      </c>
    </row>
    <row r="35" spans="1:4" ht="12" customHeight="1">
      <c r="A35" s="14">
        <v>2000</v>
      </c>
      <c r="B35" s="15">
        <f t="shared" si="1"/>
        <v>11.123254625387327</v>
      </c>
      <c r="C35" s="15">
        <v>11.123254625387327</v>
      </c>
      <c r="D35" s="15" t="s">
        <v>9</v>
      </c>
    </row>
    <row r="36" spans="1:4" ht="12" customHeight="1">
      <c r="A36" s="18">
        <v>2001</v>
      </c>
      <c r="B36" s="19">
        <f t="shared" si="1"/>
        <v>11.164763484185547</v>
      </c>
      <c r="C36" s="19">
        <v>11.164763484185547</v>
      </c>
      <c r="D36" s="19" t="s">
        <v>9</v>
      </c>
    </row>
    <row r="37" spans="1:4" ht="12" customHeight="1">
      <c r="A37" s="18">
        <v>2002</v>
      </c>
      <c r="B37" s="19">
        <f t="shared" si="1"/>
        <v>11.09589365648859</v>
      </c>
      <c r="C37" s="19">
        <v>11.09589365648859</v>
      </c>
      <c r="D37" s="19" t="s">
        <v>9</v>
      </c>
    </row>
    <row r="38" spans="1:4" ht="12" customHeight="1">
      <c r="A38" s="18">
        <v>2003</v>
      </c>
      <c r="B38" s="19">
        <f t="shared" si="1"/>
        <v>10.793113117149444</v>
      </c>
      <c r="C38" s="19">
        <v>10.793113117149444</v>
      </c>
      <c r="D38" s="19" t="s">
        <v>9</v>
      </c>
    </row>
    <row r="39" spans="1:4" ht="12" customHeight="1">
      <c r="A39" s="18">
        <v>2004</v>
      </c>
      <c r="B39" s="19">
        <f t="shared" si="1"/>
        <v>9.813481853473377</v>
      </c>
      <c r="C39" s="19">
        <v>9.813481853473377</v>
      </c>
      <c r="D39" s="19" t="s">
        <v>9</v>
      </c>
    </row>
    <row r="40" spans="1:4" ht="12" customHeight="1">
      <c r="A40" s="18">
        <v>2005</v>
      </c>
      <c r="B40" s="19">
        <f aca="true" t="shared" si="2" ref="B40:B45">SUM(C40,D40)</f>
        <v>9.575937340750523</v>
      </c>
      <c r="C40" s="19">
        <v>9.575937340750523</v>
      </c>
      <c r="D40" s="19" t="s">
        <v>9</v>
      </c>
    </row>
    <row r="41" spans="1:4" ht="12" customHeight="1">
      <c r="A41" s="14">
        <v>2006</v>
      </c>
      <c r="B41" s="15">
        <f t="shared" si="2"/>
        <v>9.251434289291497</v>
      </c>
      <c r="C41" s="15">
        <v>9.251434289291497</v>
      </c>
      <c r="D41" s="15" t="s">
        <v>9</v>
      </c>
    </row>
    <row r="42" spans="1:4" ht="12" customHeight="1">
      <c r="A42" s="14">
        <v>2007</v>
      </c>
      <c r="B42" s="15">
        <f t="shared" si="2"/>
        <v>9.579200505866286</v>
      </c>
      <c r="C42" s="15">
        <v>9.579200505866286</v>
      </c>
      <c r="D42" s="15" t="s">
        <v>9</v>
      </c>
    </row>
    <row r="43" spans="1:4" ht="12" customHeight="1">
      <c r="A43" s="14">
        <v>2008</v>
      </c>
      <c r="B43" s="15">
        <f t="shared" si="2"/>
        <v>8.867208656267001</v>
      </c>
      <c r="C43" s="15">
        <v>8.867208656267001</v>
      </c>
      <c r="D43" s="15" t="s">
        <v>9</v>
      </c>
    </row>
    <row r="44" spans="1:4" ht="12" customHeight="1">
      <c r="A44" s="14">
        <v>2009</v>
      </c>
      <c r="B44" s="15">
        <f t="shared" si="2"/>
        <v>9.045632369065922</v>
      </c>
      <c r="C44" s="15">
        <v>9.045632369065922</v>
      </c>
      <c r="D44" s="15" t="s">
        <v>9</v>
      </c>
    </row>
    <row r="45" spans="1:4" ht="12" customHeight="1">
      <c r="A45" s="14">
        <v>2010</v>
      </c>
      <c r="B45" s="15">
        <f t="shared" si="2"/>
        <v>8.535758005796831</v>
      </c>
      <c r="C45" s="15">
        <v>8.535758005796831</v>
      </c>
      <c r="D45" s="15" t="s">
        <v>9</v>
      </c>
    </row>
    <row r="46" spans="1:4" ht="12" customHeight="1">
      <c r="A46" s="18">
        <v>2011</v>
      </c>
      <c r="B46" s="19">
        <f aca="true" t="shared" si="3" ref="B46:B51">SUM(C46,D46)</f>
        <v>8.654135715558578</v>
      </c>
      <c r="C46" s="19">
        <v>8.654135715558578</v>
      </c>
      <c r="D46" s="19" t="s">
        <v>9</v>
      </c>
    </row>
    <row r="47" spans="1:4" ht="12" customHeight="1">
      <c r="A47" s="18">
        <v>2012</v>
      </c>
      <c r="B47" s="19">
        <f t="shared" si="3"/>
        <v>7.518732811934707</v>
      </c>
      <c r="C47" s="19">
        <v>7.518732811934707</v>
      </c>
      <c r="D47" s="19" t="s">
        <v>9</v>
      </c>
    </row>
    <row r="48" spans="1:4" ht="12" customHeight="1">
      <c r="A48" s="18">
        <v>2013</v>
      </c>
      <c r="B48" s="19">
        <f t="shared" si="3"/>
        <v>8.28218434259516</v>
      </c>
      <c r="C48" s="19">
        <v>8.28218434259516</v>
      </c>
      <c r="D48" s="19" t="s">
        <v>9</v>
      </c>
    </row>
    <row r="49" spans="1:4" ht="12" customHeight="1">
      <c r="A49" s="18">
        <v>2014</v>
      </c>
      <c r="B49" s="19">
        <f t="shared" si="3"/>
        <v>6.597673756816466</v>
      </c>
      <c r="C49" s="19">
        <v>6.597673756816466</v>
      </c>
      <c r="D49" s="19" t="s">
        <v>9</v>
      </c>
    </row>
    <row r="50" spans="1:4" ht="12" customHeight="1">
      <c r="A50" s="21">
        <v>2015</v>
      </c>
      <c r="B50" s="22">
        <f t="shared" si="3"/>
        <v>6.76960918787902</v>
      </c>
      <c r="C50" s="22">
        <v>6.76960918787902</v>
      </c>
      <c r="D50" s="22" t="s">
        <v>9</v>
      </c>
    </row>
    <row r="51" spans="1:4" ht="12" customHeight="1">
      <c r="A51" s="14">
        <v>2016</v>
      </c>
      <c r="B51" s="15">
        <f t="shared" si="3"/>
        <v>7.546115104553872</v>
      </c>
      <c r="C51" s="15">
        <v>7.546115104553872</v>
      </c>
      <c r="D51" s="15" t="s">
        <v>9</v>
      </c>
    </row>
    <row r="52" spans="1:4" ht="12" customHeight="1">
      <c r="A52" s="45">
        <v>2017</v>
      </c>
      <c r="B52" s="46">
        <f>SUM(C52,D52)</f>
        <v>7.337901221911538</v>
      </c>
      <c r="C52" s="46">
        <v>7.337901221911538</v>
      </c>
      <c r="D52" s="46" t="s">
        <v>9</v>
      </c>
    </row>
    <row r="53" spans="1:4" ht="12" customHeight="1">
      <c r="A53" s="45">
        <v>2018</v>
      </c>
      <c r="B53" s="46">
        <f>SUM(C53,D53)</f>
        <v>7.052470758125126</v>
      </c>
      <c r="C53" s="46">
        <v>7.052470758125126</v>
      </c>
      <c r="D53" s="46" t="s">
        <v>9</v>
      </c>
    </row>
    <row r="54" spans="1:4" ht="12" customHeight="1" thickBot="1">
      <c r="A54" s="33">
        <v>2019</v>
      </c>
      <c r="B54" s="34">
        <f>SUM(C54,D54)</f>
        <v>6.129053581260448</v>
      </c>
      <c r="C54" s="34">
        <v>6.129053581260448</v>
      </c>
      <c r="D54" s="34" t="s">
        <v>9</v>
      </c>
    </row>
    <row r="55" spans="1:4" ht="12" customHeight="1" thickTop="1">
      <c r="A55" s="145" t="s">
        <v>17</v>
      </c>
      <c r="B55" s="146"/>
      <c r="C55" s="146"/>
      <c r="D55" s="147"/>
    </row>
    <row r="56" spans="1:4" ht="12" customHeight="1">
      <c r="A56" s="148"/>
      <c r="B56" s="149"/>
      <c r="C56" s="149"/>
      <c r="D56" s="150"/>
    </row>
    <row r="57" spans="1:4" ht="12" customHeight="1">
      <c r="A57" s="63" t="s">
        <v>113</v>
      </c>
      <c r="B57" s="64"/>
      <c r="C57" s="64"/>
      <c r="D57" s="65"/>
    </row>
    <row r="58" spans="1:4" ht="12" customHeight="1">
      <c r="A58" s="83"/>
      <c r="B58" s="84"/>
      <c r="C58" s="84"/>
      <c r="D58" s="85"/>
    </row>
    <row r="59" spans="1:4" ht="12" customHeight="1">
      <c r="A59" s="83"/>
      <c r="B59" s="84"/>
      <c r="C59" s="84"/>
      <c r="D59" s="85"/>
    </row>
  </sheetData>
  <sheetProtection/>
  <mergeCells count="9">
    <mergeCell ref="A1:D1"/>
    <mergeCell ref="B4:D4"/>
    <mergeCell ref="A55:D55"/>
    <mergeCell ref="A56:D56"/>
    <mergeCell ref="A57:D59"/>
    <mergeCell ref="D2:D3"/>
    <mergeCell ref="C2:C3"/>
    <mergeCell ref="B2:B3"/>
    <mergeCell ref="A2:A3"/>
  </mergeCells>
  <printOptions horizontalCentered="1" verticalCentered="1"/>
  <pageMargins left="0.5" right="0.5" top="0.58" bottom="0.52" header="0.5" footer="0.5"/>
  <pageSetup fitToHeight="1" fitToWidth="1"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pane ySplit="4" topLeftCell="A5" activePane="bottomLeft" state="frozen"/>
      <selection pane="topLeft" activeCell="A1" sqref="A1"/>
      <selection pane="bottomLeft" activeCell="A1" sqref="A1:F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6" ht="12" customHeight="1" thickBot="1">
      <c r="A1" s="58" t="s">
        <v>62</v>
      </c>
      <c r="B1" s="58"/>
      <c r="C1" s="58"/>
      <c r="D1" s="58"/>
      <c r="E1" s="58"/>
      <c r="F1" s="58"/>
    </row>
    <row r="2" spans="1:6" ht="12" customHeight="1" thickTop="1">
      <c r="A2" s="86" t="s">
        <v>3</v>
      </c>
      <c r="B2" s="112" t="s">
        <v>2</v>
      </c>
      <c r="C2" s="87" t="s">
        <v>0</v>
      </c>
      <c r="D2" s="13" t="s">
        <v>1</v>
      </c>
      <c r="E2" s="11"/>
      <c r="F2" s="11"/>
    </row>
    <row r="3" spans="1:6" ht="12" customHeight="1">
      <c r="A3" s="76"/>
      <c r="B3" s="78"/>
      <c r="C3" s="80"/>
      <c r="D3" s="5" t="s">
        <v>2</v>
      </c>
      <c r="E3" s="5" t="s">
        <v>4</v>
      </c>
      <c r="F3" s="7" t="s">
        <v>6</v>
      </c>
    </row>
    <row r="4" spans="1:6" ht="12" customHeight="1">
      <c r="A4" s="17"/>
      <c r="B4" s="59" t="s">
        <v>24</v>
      </c>
      <c r="C4" s="81"/>
      <c r="D4" s="81"/>
      <c r="E4" s="81"/>
      <c r="F4" s="82"/>
    </row>
    <row r="5" spans="1:6" ht="12" customHeight="1">
      <c r="A5" s="14">
        <v>1970</v>
      </c>
      <c r="B5" s="15">
        <f aca="true" t="shared" si="0" ref="B5:B41">SUM(C5,D5)</f>
        <v>1.6292675200515268</v>
      </c>
      <c r="C5" s="15">
        <v>0.4974347970270956</v>
      </c>
      <c r="D5" s="15">
        <f>SUM(E5,F5)</f>
        <v>1.1318327230244312</v>
      </c>
      <c r="E5" s="15">
        <v>0.45052749313152596</v>
      </c>
      <c r="F5" s="15">
        <v>0.6813052298929052</v>
      </c>
    </row>
    <row r="6" spans="1:6" ht="12" customHeight="1">
      <c r="A6" s="18">
        <v>1971</v>
      </c>
      <c r="B6" s="19">
        <f t="shared" si="0"/>
        <v>1.8692231988068295</v>
      </c>
      <c r="C6" s="19">
        <v>0.6674339428202697</v>
      </c>
      <c r="D6" s="19">
        <f aca="true" t="shared" si="1" ref="D6:D41">SUM(E6,F6)</f>
        <v>1.20178925598656</v>
      </c>
      <c r="E6" s="19">
        <v>0.44723255058689426</v>
      </c>
      <c r="F6" s="19">
        <v>0.7545567053996657</v>
      </c>
    </row>
    <row r="7" spans="1:6" ht="12" customHeight="1">
      <c r="A7" s="18">
        <v>1972</v>
      </c>
      <c r="B7" s="19">
        <f t="shared" si="0"/>
        <v>1.493565953360305</v>
      </c>
      <c r="C7" s="19">
        <v>0.37971185730075846</v>
      </c>
      <c r="D7" s="19">
        <f t="shared" si="1"/>
        <v>1.1138540960595464</v>
      </c>
      <c r="E7" s="19">
        <v>0.41257822610490236</v>
      </c>
      <c r="F7" s="19">
        <v>0.7012758699546441</v>
      </c>
    </row>
    <row r="8" spans="1:6" ht="12" customHeight="1">
      <c r="A8" s="18">
        <v>1973</v>
      </c>
      <c r="B8" s="19">
        <f t="shared" si="0"/>
        <v>1.9162024105987605</v>
      </c>
      <c r="C8" s="19">
        <v>0.7295584425390141</v>
      </c>
      <c r="D8" s="19">
        <f t="shared" si="1"/>
        <v>1.1866439680597463</v>
      </c>
      <c r="E8" s="19">
        <v>0.27646365481207824</v>
      </c>
      <c r="F8" s="19">
        <v>0.910180313247668</v>
      </c>
    </row>
    <row r="9" spans="1:6" ht="12" customHeight="1">
      <c r="A9" s="18">
        <v>1974</v>
      </c>
      <c r="B9" s="19">
        <f t="shared" si="0"/>
        <v>1.537488662969761</v>
      </c>
      <c r="C9" s="19">
        <v>0.5756263619104623</v>
      </c>
      <c r="D9" s="19">
        <f t="shared" si="1"/>
        <v>0.9618623010592988</v>
      </c>
      <c r="E9" s="19">
        <v>0.41813620755625475</v>
      </c>
      <c r="F9" s="19">
        <v>0.5437260935030441</v>
      </c>
    </row>
    <row r="10" spans="1:6" ht="12" customHeight="1">
      <c r="A10" s="18">
        <v>1975</v>
      </c>
      <c r="B10" s="19">
        <f t="shared" si="0"/>
        <v>1.545257874612617</v>
      </c>
      <c r="C10" s="19">
        <v>0.694531260852051</v>
      </c>
      <c r="D10" s="19">
        <f t="shared" si="1"/>
        <v>0.8507266137605661</v>
      </c>
      <c r="E10" s="19">
        <v>0.3551924497678447</v>
      </c>
      <c r="F10" s="19">
        <v>0.49553416399272143</v>
      </c>
    </row>
    <row r="11" spans="1:6" ht="12" customHeight="1">
      <c r="A11" s="14">
        <v>1976</v>
      </c>
      <c r="B11" s="15">
        <f t="shared" si="0"/>
        <v>1.7967886443206325</v>
      </c>
      <c r="C11" s="15">
        <v>0.8200518265416102</v>
      </c>
      <c r="D11" s="15">
        <f t="shared" si="1"/>
        <v>0.9767368177790222</v>
      </c>
      <c r="E11" s="15">
        <v>0.23409458144081963</v>
      </c>
      <c r="F11" s="15">
        <v>0.7426422363382026</v>
      </c>
    </row>
    <row r="12" spans="1:6" ht="12" customHeight="1">
      <c r="A12" s="14">
        <v>1977</v>
      </c>
      <c r="B12" s="15">
        <f t="shared" si="0"/>
        <v>1.6048442615245253</v>
      </c>
      <c r="C12" s="15">
        <v>0.6302244379969033</v>
      </c>
      <c r="D12" s="15">
        <f t="shared" si="1"/>
        <v>0.974619823527622</v>
      </c>
      <c r="E12" s="15">
        <v>0.2835705543246196</v>
      </c>
      <c r="F12" s="15">
        <v>0.6910492692030025</v>
      </c>
    </row>
    <row r="13" spans="1:6" ht="12" customHeight="1">
      <c r="A13" s="14">
        <v>1978</v>
      </c>
      <c r="B13" s="15">
        <f t="shared" si="0"/>
        <v>1.4602552083879967</v>
      </c>
      <c r="C13" s="15">
        <v>0.5319316216276928</v>
      </c>
      <c r="D13" s="15">
        <f t="shared" si="1"/>
        <v>0.9283235867603039</v>
      </c>
      <c r="E13" s="15">
        <v>0.21507246920970532</v>
      </c>
      <c r="F13" s="15">
        <v>0.7132511175505986</v>
      </c>
    </row>
    <row r="14" spans="1:6" ht="12" customHeight="1">
      <c r="A14" s="14">
        <v>1979</v>
      </c>
      <c r="B14" s="15">
        <f t="shared" si="0"/>
        <v>1.4621397697903045</v>
      </c>
      <c r="C14" s="15">
        <v>0.6753904601097508</v>
      </c>
      <c r="D14" s="15">
        <f t="shared" si="1"/>
        <v>0.7867493096805537</v>
      </c>
      <c r="E14" s="15">
        <v>0.20636673653176787</v>
      </c>
      <c r="F14" s="15">
        <v>0.5803825731487858</v>
      </c>
    </row>
    <row r="15" spans="1:6" ht="12" customHeight="1">
      <c r="A15" s="14">
        <v>1980</v>
      </c>
      <c r="B15" s="15">
        <f t="shared" si="0"/>
        <v>1.5527083623783908</v>
      </c>
      <c r="C15" s="15">
        <v>0.6859120170731493</v>
      </c>
      <c r="D15" s="15">
        <f t="shared" si="1"/>
        <v>0.8667963453052414</v>
      </c>
      <c r="E15" s="15">
        <v>0.33084524617734196</v>
      </c>
      <c r="F15" s="15">
        <v>0.5359510991278994</v>
      </c>
    </row>
    <row r="16" spans="1:6" ht="12" customHeight="1">
      <c r="A16" s="18">
        <v>1981</v>
      </c>
      <c r="B16" s="19">
        <f t="shared" si="0"/>
        <v>1.3231532048148145</v>
      </c>
      <c r="C16" s="19">
        <v>0.529208665628832</v>
      </c>
      <c r="D16" s="19">
        <f t="shared" si="1"/>
        <v>0.7939445391859825</v>
      </c>
      <c r="E16" s="19">
        <v>0.24854217535828632</v>
      </c>
      <c r="F16" s="19">
        <v>0.5454023638276962</v>
      </c>
    </row>
    <row r="17" spans="1:6" ht="12" customHeight="1">
      <c r="A17" s="18">
        <v>1982</v>
      </c>
      <c r="B17" s="19">
        <f t="shared" si="0"/>
        <v>1.5266506690912833</v>
      </c>
      <c r="C17" s="19">
        <v>0.5194066876841181</v>
      </c>
      <c r="D17" s="19">
        <f t="shared" si="1"/>
        <v>1.0072439814071652</v>
      </c>
      <c r="E17" s="19">
        <v>0.32297950606821557</v>
      </c>
      <c r="F17" s="19">
        <v>0.6842644753389495</v>
      </c>
    </row>
    <row r="18" spans="1:6" ht="12" customHeight="1">
      <c r="A18" s="18">
        <v>1983</v>
      </c>
      <c r="B18" s="19">
        <f t="shared" si="0"/>
        <v>1.6409815132359773</v>
      </c>
      <c r="C18" s="19">
        <v>0.7285313712351743</v>
      </c>
      <c r="D18" s="19">
        <f t="shared" si="1"/>
        <v>0.9124501420008031</v>
      </c>
      <c r="E18" s="19">
        <v>0.21256494864337017</v>
      </c>
      <c r="F18" s="19">
        <v>0.6998851933574329</v>
      </c>
    </row>
    <row r="19" spans="1:6" ht="12" customHeight="1">
      <c r="A19" s="18">
        <v>1984</v>
      </c>
      <c r="B19" s="19">
        <f t="shared" si="0"/>
        <v>1.6991834442633909</v>
      </c>
      <c r="C19" s="19">
        <v>0.7023541557364563</v>
      </c>
      <c r="D19" s="19">
        <f t="shared" si="1"/>
        <v>0.9968292885269345</v>
      </c>
      <c r="E19" s="19">
        <v>0.34913182546399346</v>
      </c>
      <c r="F19" s="19">
        <v>0.6476974630629411</v>
      </c>
    </row>
    <row r="20" spans="1:6" ht="12" customHeight="1">
      <c r="A20" s="18">
        <v>1985</v>
      </c>
      <c r="B20" s="19">
        <f t="shared" si="0"/>
        <v>1.381174823776524</v>
      </c>
      <c r="C20" s="19">
        <v>0.42312111579847855</v>
      </c>
      <c r="D20" s="19">
        <f t="shared" si="1"/>
        <v>0.9580537079780456</v>
      </c>
      <c r="E20" s="19">
        <v>0.3050297968125124</v>
      </c>
      <c r="F20" s="19">
        <v>0.6530239111655332</v>
      </c>
    </row>
    <row r="21" spans="1:6" ht="12" customHeight="1">
      <c r="A21" s="14">
        <v>1986</v>
      </c>
      <c r="B21" s="15">
        <f t="shared" si="0"/>
        <v>1.4259924239161839</v>
      </c>
      <c r="C21" s="15">
        <v>0.48867447049877205</v>
      </c>
      <c r="D21" s="15">
        <f t="shared" si="1"/>
        <v>0.9373179534174119</v>
      </c>
      <c r="E21" s="15">
        <v>0.19426681296921103</v>
      </c>
      <c r="F21" s="15">
        <v>0.7430511404482009</v>
      </c>
    </row>
    <row r="22" spans="1:6" ht="12" customHeight="1">
      <c r="A22" s="14">
        <v>1987</v>
      </c>
      <c r="B22" s="15">
        <f t="shared" si="0"/>
        <v>2.139880629082748</v>
      </c>
      <c r="C22" s="15">
        <v>0.7165450322070476</v>
      </c>
      <c r="D22" s="15">
        <f t="shared" si="1"/>
        <v>1.4233355968757002</v>
      </c>
      <c r="E22" s="15">
        <v>0.3027321471796488</v>
      </c>
      <c r="F22" s="15">
        <v>1.1206034496960513</v>
      </c>
    </row>
    <row r="23" spans="1:6" ht="12" customHeight="1">
      <c r="A23" s="14">
        <v>1988</v>
      </c>
      <c r="B23" s="15">
        <f t="shared" si="0"/>
        <v>1.594289617896343</v>
      </c>
      <c r="C23" s="15">
        <v>0.5177515396639472</v>
      </c>
      <c r="D23" s="15">
        <f t="shared" si="1"/>
        <v>1.076538078232396</v>
      </c>
      <c r="E23" s="15">
        <v>0.2650198818329037</v>
      </c>
      <c r="F23" s="15">
        <v>0.8115181963994923</v>
      </c>
    </row>
    <row r="24" spans="1:6" ht="12" customHeight="1">
      <c r="A24" s="14">
        <v>1989</v>
      </c>
      <c r="B24" s="15">
        <f t="shared" si="0"/>
        <v>1.6076264097109658</v>
      </c>
      <c r="C24" s="15">
        <v>0.5382385522879252</v>
      </c>
      <c r="D24" s="15">
        <f t="shared" si="1"/>
        <v>1.0693878574230407</v>
      </c>
      <c r="E24" s="15">
        <v>0.24882766141912718</v>
      </c>
      <c r="F24" s="15">
        <v>0.8205601960039135</v>
      </c>
    </row>
    <row r="25" spans="1:6" ht="12" customHeight="1">
      <c r="A25" s="14">
        <v>1990</v>
      </c>
      <c r="B25" s="15">
        <f t="shared" si="0"/>
        <v>1.559981873469967</v>
      </c>
      <c r="C25" s="15">
        <v>0.39106551740680917</v>
      </c>
      <c r="D25" s="15">
        <f t="shared" si="1"/>
        <v>1.168916356063158</v>
      </c>
      <c r="E25" s="15">
        <v>0.27647956269005897</v>
      </c>
      <c r="F25" s="15">
        <v>0.8924367933730989</v>
      </c>
    </row>
    <row r="26" spans="1:6" ht="12" customHeight="1">
      <c r="A26" s="18">
        <v>1991</v>
      </c>
      <c r="B26" s="19">
        <f t="shared" si="0"/>
        <v>1.2826493965125274</v>
      </c>
      <c r="C26" s="19">
        <v>0.39842520306280654</v>
      </c>
      <c r="D26" s="19">
        <f t="shared" si="1"/>
        <v>0.8842241934497209</v>
      </c>
      <c r="E26" s="19">
        <v>0.2411807958016595</v>
      </c>
      <c r="F26" s="19">
        <v>0.6430433976480614</v>
      </c>
    </row>
    <row r="27" spans="1:6" ht="12" customHeight="1">
      <c r="A27" s="18">
        <v>1992</v>
      </c>
      <c r="B27" s="19">
        <f t="shared" si="0"/>
        <v>1.4579646689609747</v>
      </c>
      <c r="C27" s="19">
        <v>0.5287278021285042</v>
      </c>
      <c r="D27" s="19">
        <f t="shared" si="1"/>
        <v>0.9292368668324704</v>
      </c>
      <c r="E27" s="19">
        <v>0.31921390016139195</v>
      </c>
      <c r="F27" s="19">
        <v>0.6100229666710785</v>
      </c>
    </row>
    <row r="28" spans="1:6" ht="12" customHeight="1">
      <c r="A28" s="18">
        <v>1993</v>
      </c>
      <c r="B28" s="19">
        <f t="shared" si="0"/>
        <v>1.5379807504227263</v>
      </c>
      <c r="C28" s="19">
        <v>0.4283068528942767</v>
      </c>
      <c r="D28" s="19">
        <f t="shared" si="1"/>
        <v>1.1096738975284495</v>
      </c>
      <c r="E28" s="19">
        <v>0.3538501477445834</v>
      </c>
      <c r="F28" s="19">
        <v>0.755823749783866</v>
      </c>
    </row>
    <row r="29" spans="1:6" ht="12" customHeight="1">
      <c r="A29" s="18">
        <v>1994</v>
      </c>
      <c r="B29" s="19">
        <f t="shared" si="0"/>
        <v>1.611056880321044</v>
      </c>
      <c r="C29" s="19">
        <v>0.5215688060857285</v>
      </c>
      <c r="D29" s="19">
        <f t="shared" si="1"/>
        <v>1.0894880742353155</v>
      </c>
      <c r="E29" s="19">
        <v>0.3732774576149598</v>
      </c>
      <c r="F29" s="19">
        <v>0.7162106166203557</v>
      </c>
    </row>
    <row r="30" spans="1:6" ht="12" customHeight="1">
      <c r="A30" s="18">
        <v>1995</v>
      </c>
      <c r="B30" s="19">
        <f t="shared" si="0"/>
        <v>1.3329239803732933</v>
      </c>
      <c r="C30" s="19">
        <v>0.2868293025399664</v>
      </c>
      <c r="D30" s="19">
        <f t="shared" si="1"/>
        <v>1.0460946778333269</v>
      </c>
      <c r="E30" s="19">
        <v>0.3359488553638364</v>
      </c>
      <c r="F30" s="19">
        <v>0.7101458224694904</v>
      </c>
    </row>
    <row r="31" spans="1:6" ht="12" customHeight="1">
      <c r="A31" s="14">
        <v>1996</v>
      </c>
      <c r="B31" s="15">
        <f t="shared" si="0"/>
        <v>1.2973481412634862</v>
      </c>
      <c r="C31" s="15">
        <v>0.40294915208035953</v>
      </c>
      <c r="D31" s="15">
        <f t="shared" si="1"/>
        <v>0.8943989891831268</v>
      </c>
      <c r="E31" s="15">
        <v>0.24237352815155802</v>
      </c>
      <c r="F31" s="15">
        <v>0.6520254610315688</v>
      </c>
    </row>
    <row r="32" spans="1:6" ht="12" customHeight="1">
      <c r="A32" s="14">
        <v>1997</v>
      </c>
      <c r="B32" s="15">
        <f t="shared" si="0"/>
        <v>1.542205164390614</v>
      </c>
      <c r="C32" s="15">
        <v>0.5970651453893436</v>
      </c>
      <c r="D32" s="15">
        <f t="shared" si="1"/>
        <v>0.9451400190012703</v>
      </c>
      <c r="E32" s="15">
        <v>0.3298680632059955</v>
      </c>
      <c r="F32" s="15">
        <v>0.6152719557952748</v>
      </c>
    </row>
    <row r="33" spans="1:6" ht="12" customHeight="1">
      <c r="A33" s="14">
        <v>1998</v>
      </c>
      <c r="B33" s="15">
        <f t="shared" si="0"/>
        <v>1.663055360588236</v>
      </c>
      <c r="C33" s="15">
        <v>0.5172999376108737</v>
      </c>
      <c r="D33" s="15">
        <f t="shared" si="1"/>
        <v>1.1457554229773625</v>
      </c>
      <c r="E33" s="15">
        <v>0.29747398227330796</v>
      </c>
      <c r="F33" s="15">
        <v>0.8482814407040545</v>
      </c>
    </row>
    <row r="34" spans="1:6" ht="12" customHeight="1">
      <c r="A34" s="14">
        <v>1999</v>
      </c>
      <c r="B34" s="15">
        <f t="shared" si="0"/>
        <v>1.46415169142335</v>
      </c>
      <c r="C34" s="15">
        <v>0.6252605545254973</v>
      </c>
      <c r="D34" s="15">
        <f t="shared" si="1"/>
        <v>0.8388911368978528</v>
      </c>
      <c r="E34" s="15">
        <v>0.3178018299643237</v>
      </c>
      <c r="F34" s="15">
        <v>0.5210893069335291</v>
      </c>
    </row>
    <row r="35" spans="1:6" ht="12" customHeight="1">
      <c r="A35" s="14">
        <v>2000</v>
      </c>
      <c r="B35" s="15">
        <f t="shared" si="0"/>
        <v>1.4783508752045273</v>
      </c>
      <c r="C35" s="15">
        <v>0.5956550215695154</v>
      </c>
      <c r="D35" s="15">
        <f t="shared" si="1"/>
        <v>0.8826958536350118</v>
      </c>
      <c r="E35" s="15">
        <v>0.2884703265000719</v>
      </c>
      <c r="F35" s="15">
        <v>0.5942255271349399</v>
      </c>
    </row>
    <row r="36" spans="1:6" ht="12" customHeight="1">
      <c r="A36" s="18">
        <v>2001</v>
      </c>
      <c r="B36" s="19">
        <f t="shared" si="0"/>
        <v>1.6264344056494757</v>
      </c>
      <c r="C36" s="19">
        <v>0.7741668683141815</v>
      </c>
      <c r="D36" s="19">
        <f t="shared" si="1"/>
        <v>0.8522675373352943</v>
      </c>
      <c r="E36" s="19">
        <v>0.2860614988223651</v>
      </c>
      <c r="F36" s="19">
        <v>0.5662060385129292</v>
      </c>
    </row>
    <row r="37" spans="1:6" ht="12" customHeight="1">
      <c r="A37" s="18">
        <v>2002</v>
      </c>
      <c r="B37" s="19">
        <f t="shared" si="0"/>
        <v>1.2193239714697575</v>
      </c>
      <c r="C37" s="19">
        <v>0.6979492950641493</v>
      </c>
      <c r="D37" s="19">
        <f t="shared" si="1"/>
        <v>0.5213746764056082</v>
      </c>
      <c r="E37" s="19">
        <v>0.03553150029461383</v>
      </c>
      <c r="F37" s="19">
        <v>0.4858431761109944</v>
      </c>
    </row>
    <row r="38" spans="1:6" ht="12" customHeight="1">
      <c r="A38" s="18">
        <v>2003</v>
      </c>
      <c r="B38" s="19">
        <f t="shared" si="0"/>
        <v>1.7393596105027105</v>
      </c>
      <c r="C38" s="19">
        <v>0.9183595871672</v>
      </c>
      <c r="D38" s="19">
        <f t="shared" si="1"/>
        <v>0.8210000233355104</v>
      </c>
      <c r="E38" s="19">
        <v>0.22253303348296127</v>
      </c>
      <c r="F38" s="19">
        <v>0.5984669898525491</v>
      </c>
    </row>
    <row r="39" spans="1:6" ht="12" customHeight="1">
      <c r="A39" s="18">
        <v>2004</v>
      </c>
      <c r="B39" s="19">
        <f t="shared" si="0"/>
        <v>1.7859403398971518</v>
      </c>
      <c r="C39" s="19">
        <v>0.9901843524217995</v>
      </c>
      <c r="D39" s="19">
        <f t="shared" si="1"/>
        <v>0.7957559874753525</v>
      </c>
      <c r="E39" s="19">
        <v>0.15977054248674158</v>
      </c>
      <c r="F39" s="19">
        <v>0.6359854449886109</v>
      </c>
    </row>
    <row r="40" spans="1:6" ht="12" customHeight="1">
      <c r="A40" s="18">
        <v>2005</v>
      </c>
      <c r="B40" s="19">
        <f t="shared" si="0"/>
        <v>1.695959023771146</v>
      </c>
      <c r="C40" s="19">
        <v>0.8680125850528821</v>
      </c>
      <c r="D40" s="19">
        <f t="shared" si="1"/>
        <v>0.8279464387182638</v>
      </c>
      <c r="E40" s="19">
        <v>0.1930437784742774</v>
      </c>
      <c r="F40" s="19">
        <v>0.6349026602439864</v>
      </c>
    </row>
    <row r="41" spans="1:6" ht="12" customHeight="1">
      <c r="A41" s="14">
        <v>2006</v>
      </c>
      <c r="B41" s="15">
        <f t="shared" si="0"/>
        <v>1.9671336802966697</v>
      </c>
      <c r="C41" s="15">
        <v>1.0646338457067084</v>
      </c>
      <c r="D41" s="15">
        <f t="shared" si="1"/>
        <v>0.9024998345899613</v>
      </c>
      <c r="E41" s="15">
        <v>0.1473546441084555</v>
      </c>
      <c r="F41" s="15">
        <v>0.7551451904815059</v>
      </c>
    </row>
    <row r="42" spans="1:6" ht="12" customHeight="1">
      <c r="A42" s="14">
        <v>2007</v>
      </c>
      <c r="B42" s="15">
        <f aca="true" t="shared" si="2" ref="B42:B47">SUM(C42,D42)</f>
        <v>2.1351629941273336</v>
      </c>
      <c r="C42" s="15">
        <v>1.2170121530907163</v>
      </c>
      <c r="D42" s="15">
        <f aca="true" t="shared" si="3" ref="D42:D47">SUM(E42,F42)</f>
        <v>0.9181508410366173</v>
      </c>
      <c r="E42" s="15">
        <v>0.13458707673243192</v>
      </c>
      <c r="F42" s="15">
        <v>0.7835637643041853</v>
      </c>
    </row>
    <row r="43" spans="1:6" ht="12" customHeight="1">
      <c r="A43" s="14">
        <v>2008</v>
      </c>
      <c r="B43" s="15">
        <f t="shared" si="2"/>
        <v>2.1745602065003253</v>
      </c>
      <c r="C43" s="15">
        <v>1.3108839634816085</v>
      </c>
      <c r="D43" s="15">
        <f t="shared" si="3"/>
        <v>0.8636762430187168</v>
      </c>
      <c r="E43" s="15">
        <v>0.14346075155823557</v>
      </c>
      <c r="F43" s="15">
        <v>0.7202154914604812</v>
      </c>
    </row>
    <row r="44" spans="1:6" ht="12" customHeight="1">
      <c r="A44" s="14">
        <v>2009</v>
      </c>
      <c r="B44" s="15">
        <f t="shared" si="2"/>
        <v>2.534459923366021</v>
      </c>
      <c r="C44" s="15">
        <v>1.5620785157254693</v>
      </c>
      <c r="D44" s="15">
        <f t="shared" si="3"/>
        <v>0.9723814076405515</v>
      </c>
      <c r="E44" s="15">
        <v>0.16680020712809351</v>
      </c>
      <c r="F44" s="15">
        <v>0.805581200512458</v>
      </c>
    </row>
    <row r="45" spans="1:6" ht="12" customHeight="1">
      <c r="A45" s="14">
        <v>2010</v>
      </c>
      <c r="B45" s="15">
        <f t="shared" si="2"/>
        <v>2.148798885931321</v>
      </c>
      <c r="C45" s="15">
        <v>1.3061967145812683</v>
      </c>
      <c r="D45" s="15">
        <f t="shared" si="3"/>
        <v>0.8426021713500527</v>
      </c>
      <c r="E45" s="15">
        <v>0.08234466323890756</v>
      </c>
      <c r="F45" s="15">
        <v>0.7602575081111451</v>
      </c>
    </row>
    <row r="46" spans="1:6" ht="12" customHeight="1">
      <c r="A46" s="18">
        <v>2011</v>
      </c>
      <c r="B46" s="19">
        <f t="shared" si="2"/>
        <v>2.1368541408089796</v>
      </c>
      <c r="C46" s="19">
        <v>1.30321151787069</v>
      </c>
      <c r="D46" s="19">
        <f t="shared" si="3"/>
        <v>0.8336426229382896</v>
      </c>
      <c r="E46" s="19">
        <v>0.0964838051265984</v>
      </c>
      <c r="F46" s="19">
        <v>0.7371588178116912</v>
      </c>
    </row>
    <row r="47" spans="1:6" ht="12" customHeight="1">
      <c r="A47" s="18">
        <v>2012</v>
      </c>
      <c r="B47" s="19">
        <f t="shared" si="2"/>
        <v>2.2572985595044868</v>
      </c>
      <c r="C47" s="19">
        <v>1.5037300827859512</v>
      </c>
      <c r="D47" s="19">
        <f t="shared" si="3"/>
        <v>0.7535684767185357</v>
      </c>
      <c r="E47" s="19">
        <v>0.013656124154936522</v>
      </c>
      <c r="F47" s="19">
        <v>0.7399123525635991</v>
      </c>
    </row>
    <row r="48" spans="1:6" ht="12" customHeight="1">
      <c r="A48" s="18">
        <v>2013</v>
      </c>
      <c r="B48" s="19">
        <f aca="true" t="shared" si="4" ref="B48:B53">SUM(C48,D48)</f>
        <v>1.559818161414053</v>
      </c>
      <c r="C48" s="19">
        <v>0.9872449169772225</v>
      </c>
      <c r="D48" s="19">
        <f aca="true" t="shared" si="5" ref="D48:D53">SUM(E48,F48)</f>
        <v>0.5725732444368304</v>
      </c>
      <c r="E48" s="19">
        <v>0.07751830507220821</v>
      </c>
      <c r="F48" s="19">
        <v>0.49505493936462225</v>
      </c>
    </row>
    <row r="49" spans="1:6" ht="12" customHeight="1">
      <c r="A49" s="18">
        <v>2014</v>
      </c>
      <c r="B49" s="19">
        <f t="shared" si="4"/>
        <v>2.0631076965424917</v>
      </c>
      <c r="C49" s="19">
        <v>1.1730265838908531</v>
      </c>
      <c r="D49" s="19">
        <f t="shared" si="5"/>
        <v>0.8900811126516387</v>
      </c>
      <c r="E49" s="19">
        <v>0.048928183814045886</v>
      </c>
      <c r="F49" s="19">
        <v>0.8411529288375929</v>
      </c>
    </row>
    <row r="50" spans="1:6" ht="12" customHeight="1">
      <c r="A50" s="18">
        <v>2015</v>
      </c>
      <c r="B50" s="19">
        <f t="shared" si="4"/>
        <v>2.1354480983500186</v>
      </c>
      <c r="C50" s="19">
        <v>1.1475605600240792</v>
      </c>
      <c r="D50" s="19">
        <f t="shared" si="5"/>
        <v>0.9878875383259393</v>
      </c>
      <c r="E50" s="19">
        <v>0.07206728680108779</v>
      </c>
      <c r="F50" s="19">
        <v>0.9158202515248516</v>
      </c>
    </row>
    <row r="51" spans="1:6" ht="12" customHeight="1">
      <c r="A51" s="29">
        <v>2016</v>
      </c>
      <c r="B51" s="30">
        <f t="shared" si="4"/>
        <v>2.132043636754327</v>
      </c>
      <c r="C51" s="30">
        <v>1.1694371368023728</v>
      </c>
      <c r="D51" s="30">
        <f t="shared" si="5"/>
        <v>0.9626064999519544</v>
      </c>
      <c r="E51" s="30">
        <v>0.07354828232801493</v>
      </c>
      <c r="F51" s="30">
        <v>0.8890582176239394</v>
      </c>
    </row>
    <row r="52" spans="1:6" ht="12" customHeight="1">
      <c r="A52" s="29">
        <v>2017</v>
      </c>
      <c r="B52" s="30">
        <f t="shared" si="4"/>
        <v>2.33682996972389</v>
      </c>
      <c r="C52" s="30">
        <v>1.470030763820708</v>
      </c>
      <c r="D52" s="30">
        <f t="shared" si="5"/>
        <v>0.8667992059031819</v>
      </c>
      <c r="E52" s="30">
        <v>0.040427777339380674</v>
      </c>
      <c r="F52" s="30">
        <v>0.8263714285638013</v>
      </c>
    </row>
    <row r="53" spans="1:6" ht="12" customHeight="1">
      <c r="A53" s="29">
        <v>2018</v>
      </c>
      <c r="B53" s="30">
        <f t="shared" si="4"/>
        <v>2.0954202063766005</v>
      </c>
      <c r="C53" s="30">
        <v>1.2867543247424595</v>
      </c>
      <c r="D53" s="30">
        <f t="shared" si="5"/>
        <v>0.808665881634141</v>
      </c>
      <c r="E53" s="30">
        <v>0.0795551474493258</v>
      </c>
      <c r="F53" s="30">
        <v>0.7291107341848152</v>
      </c>
    </row>
    <row r="54" spans="1:6" ht="12" customHeight="1" thickBot="1">
      <c r="A54" s="29">
        <v>2019</v>
      </c>
      <c r="B54" s="30">
        <f>SUM(C54,D54)</f>
        <v>2.1995751792741767</v>
      </c>
      <c r="C54" s="30">
        <v>1.2513408712358034</v>
      </c>
      <c r="D54" s="30">
        <f>SUM(E54,F54)</f>
        <v>0.9482343080383732</v>
      </c>
      <c r="E54" s="30">
        <v>0.08986547229387522</v>
      </c>
      <c r="F54" s="30">
        <v>0.858368835744498</v>
      </c>
    </row>
    <row r="55" spans="1:6" ht="12" customHeight="1" thickTop="1">
      <c r="A55" s="113" t="s">
        <v>113</v>
      </c>
      <c r="B55" s="114"/>
      <c r="C55" s="114"/>
      <c r="D55" s="114"/>
      <c r="E55" s="114"/>
      <c r="F55" s="115"/>
    </row>
    <row r="56" spans="1:6" ht="12" customHeight="1">
      <c r="A56" s="83"/>
      <c r="B56" s="84"/>
      <c r="C56" s="84"/>
      <c r="D56" s="84"/>
      <c r="E56" s="84"/>
      <c r="F56" s="85"/>
    </row>
  </sheetData>
  <sheetProtection/>
  <mergeCells count="6">
    <mergeCell ref="A1:F1"/>
    <mergeCell ref="B4:F4"/>
    <mergeCell ref="A55:F56"/>
    <mergeCell ref="A2:A3"/>
    <mergeCell ref="B2:B3"/>
    <mergeCell ref="C2:C3"/>
  </mergeCells>
  <printOptions horizontalCentered="1" verticalCentered="1"/>
  <pageMargins left="0.5" right="0.5" top="0.58" bottom="0.52" header="0.5" footer="0.5"/>
  <pageSetup fitToHeight="1" fitToWidth="1"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61</v>
      </c>
      <c r="B1" s="58"/>
      <c r="C1" s="58"/>
      <c r="D1" s="58"/>
    </row>
    <row r="2" spans="1:4" ht="12" customHeight="1" thickTop="1">
      <c r="A2" s="86" t="s">
        <v>3</v>
      </c>
      <c r="B2" s="112" t="s">
        <v>2</v>
      </c>
      <c r="C2" s="87" t="s">
        <v>0</v>
      </c>
      <c r="D2" s="128" t="s">
        <v>13</v>
      </c>
    </row>
    <row r="3" spans="1:4" ht="12" customHeight="1">
      <c r="A3" s="76"/>
      <c r="B3" s="78"/>
      <c r="C3" s="80"/>
      <c r="D3" s="129"/>
    </row>
    <row r="4" spans="1:4" ht="12" customHeight="1">
      <c r="A4" s="17"/>
      <c r="B4" s="59" t="s">
        <v>21</v>
      </c>
      <c r="C4" s="81"/>
      <c r="D4" s="82"/>
    </row>
    <row r="5" spans="1:4" ht="12" customHeight="1">
      <c r="A5" s="14">
        <v>1970</v>
      </c>
      <c r="B5" s="15">
        <f>SUM(C5,D5)</f>
        <v>0.17897899069504322</v>
      </c>
      <c r="C5" s="15">
        <v>0.17897899069504322</v>
      </c>
      <c r="D5" s="15" t="s">
        <v>9</v>
      </c>
    </row>
    <row r="6" spans="1:4" ht="12" customHeight="1">
      <c r="A6" s="18">
        <v>1971</v>
      </c>
      <c r="B6" s="19">
        <f aca="true" t="shared" si="0" ref="B6:B41">SUM(C6,D6)</f>
        <v>0.1931031825908572</v>
      </c>
      <c r="C6" s="19">
        <v>0.1931031825908572</v>
      </c>
      <c r="D6" s="19" t="s">
        <v>9</v>
      </c>
    </row>
    <row r="7" spans="1:4" ht="12" customHeight="1">
      <c r="A7" s="18">
        <v>1972</v>
      </c>
      <c r="B7" s="19">
        <f t="shared" si="0"/>
        <v>0.1534093074665549</v>
      </c>
      <c r="C7" s="19">
        <v>0.1534093074665549</v>
      </c>
      <c r="D7" s="19" t="s">
        <v>9</v>
      </c>
    </row>
    <row r="8" spans="1:4" ht="12" customHeight="1">
      <c r="A8" s="18">
        <v>1973</v>
      </c>
      <c r="B8" s="19">
        <f t="shared" si="0"/>
        <v>0.18781646838973332</v>
      </c>
      <c r="C8" s="19">
        <v>0.18781646838973332</v>
      </c>
      <c r="D8" s="19" t="s">
        <v>9</v>
      </c>
    </row>
    <row r="9" spans="1:4" ht="12" customHeight="1">
      <c r="A9" s="18">
        <v>1974</v>
      </c>
      <c r="B9" s="19">
        <f t="shared" si="0"/>
        <v>0.14869958008734932</v>
      </c>
      <c r="C9" s="19">
        <v>0.14869958008734932</v>
      </c>
      <c r="D9" s="19" t="s">
        <v>9</v>
      </c>
    </row>
    <row r="10" spans="1:4" ht="12" customHeight="1">
      <c r="A10" s="18">
        <v>1975</v>
      </c>
      <c r="B10" s="19">
        <f t="shared" si="0"/>
        <v>0.14399948141665855</v>
      </c>
      <c r="C10" s="19">
        <v>0.14399948141665855</v>
      </c>
      <c r="D10" s="19" t="s">
        <v>9</v>
      </c>
    </row>
    <row r="11" spans="1:4" ht="12" customHeight="1">
      <c r="A11" s="14">
        <v>1976</v>
      </c>
      <c r="B11" s="15">
        <f t="shared" si="0"/>
        <v>0.18666727818928155</v>
      </c>
      <c r="C11" s="15">
        <v>0.18666727818928155</v>
      </c>
      <c r="D11" s="15" t="s">
        <v>9</v>
      </c>
    </row>
    <row r="12" spans="1:4" ht="12" customHeight="1">
      <c r="A12" s="14">
        <v>1977</v>
      </c>
      <c r="B12" s="15">
        <f t="shared" si="0"/>
        <v>0.18434518863598184</v>
      </c>
      <c r="C12" s="15">
        <v>0.18434518863598184</v>
      </c>
      <c r="D12" s="15" t="s">
        <v>9</v>
      </c>
    </row>
    <row r="13" spans="1:4" ht="12" customHeight="1">
      <c r="A13" s="14">
        <v>1978</v>
      </c>
      <c r="B13" s="15">
        <f t="shared" si="0"/>
        <v>0.18150369521755733</v>
      </c>
      <c r="C13" s="15">
        <v>0.18150369521755733</v>
      </c>
      <c r="D13" s="15" t="s">
        <v>9</v>
      </c>
    </row>
    <row r="14" spans="1:4" ht="12" customHeight="1">
      <c r="A14" s="14">
        <v>1979</v>
      </c>
      <c r="B14" s="15">
        <f t="shared" si="0"/>
        <v>0.13418942036391104</v>
      </c>
      <c r="C14" s="15">
        <v>0.13418942036391104</v>
      </c>
      <c r="D14" s="15" t="s">
        <v>9</v>
      </c>
    </row>
    <row r="15" spans="1:4" ht="12" customHeight="1">
      <c r="A15" s="14">
        <v>1980</v>
      </c>
      <c r="B15" s="15">
        <f t="shared" si="0"/>
        <v>0.1431544926797994</v>
      </c>
      <c r="C15" s="15">
        <v>0.1431544926797994</v>
      </c>
      <c r="D15" s="15" t="s">
        <v>9</v>
      </c>
    </row>
    <row r="16" spans="1:4" ht="12" customHeight="1">
      <c r="A16" s="18">
        <v>1981</v>
      </c>
      <c r="B16" s="19">
        <f t="shared" si="0"/>
        <v>0.2087265073967456</v>
      </c>
      <c r="C16" s="19">
        <v>0.2087265073967456</v>
      </c>
      <c r="D16" s="19" t="s">
        <v>9</v>
      </c>
    </row>
    <row r="17" spans="1:4" ht="12" customHeight="1">
      <c r="A17" s="18">
        <v>1982</v>
      </c>
      <c r="B17" s="19">
        <f t="shared" si="0"/>
        <v>0.21275862663014455</v>
      </c>
      <c r="C17" s="19">
        <v>0.21275862663014455</v>
      </c>
      <c r="D17" s="19" t="s">
        <v>9</v>
      </c>
    </row>
    <row r="18" spans="1:4" ht="12" customHeight="1">
      <c r="A18" s="18">
        <v>1983</v>
      </c>
      <c r="B18" s="19">
        <f t="shared" si="0"/>
        <v>0.13699974819360924</v>
      </c>
      <c r="C18" s="19">
        <v>0.13699974819360924</v>
      </c>
      <c r="D18" s="19" t="s">
        <v>9</v>
      </c>
    </row>
    <row r="19" spans="1:4" ht="12" customHeight="1">
      <c r="A19" s="18">
        <v>1984</v>
      </c>
      <c r="B19" s="19">
        <f t="shared" si="0"/>
        <v>0.12608526410208676</v>
      </c>
      <c r="C19" s="19">
        <v>0.12608526410208676</v>
      </c>
      <c r="D19" s="19" t="s">
        <v>9</v>
      </c>
    </row>
    <row r="20" spans="1:4" ht="12" customHeight="1">
      <c r="A20" s="18">
        <v>1985</v>
      </c>
      <c r="B20" s="19">
        <f t="shared" si="0"/>
        <v>0.13167495575889224</v>
      </c>
      <c r="C20" s="19">
        <v>0.13167495575889224</v>
      </c>
      <c r="D20" s="19" t="s">
        <v>9</v>
      </c>
    </row>
    <row r="21" spans="1:4" ht="12" customHeight="1">
      <c r="A21" s="14">
        <v>1986</v>
      </c>
      <c r="B21" s="15">
        <f t="shared" si="0"/>
        <v>0.14211451437974496</v>
      </c>
      <c r="C21" s="15">
        <v>0.14211451437974496</v>
      </c>
      <c r="D21" s="15" t="s">
        <v>9</v>
      </c>
    </row>
    <row r="22" spans="1:4" ht="12" customHeight="1">
      <c r="A22" s="14">
        <v>1987</v>
      </c>
      <c r="B22" s="15">
        <f t="shared" si="0"/>
        <v>0.106714806606334</v>
      </c>
      <c r="C22" s="15">
        <v>0.106714806606334</v>
      </c>
      <c r="D22" s="15" t="s">
        <v>9</v>
      </c>
    </row>
    <row r="23" spans="1:4" ht="12" customHeight="1">
      <c r="A23" s="14">
        <v>1988</v>
      </c>
      <c r="B23" s="15">
        <f t="shared" si="0"/>
        <v>0.0737074269204991</v>
      </c>
      <c r="C23" s="15">
        <v>0.0737074269204991</v>
      </c>
      <c r="D23" s="15" t="s">
        <v>9</v>
      </c>
    </row>
    <row r="24" spans="1:4" ht="12" customHeight="1">
      <c r="A24" s="14">
        <v>1989</v>
      </c>
      <c r="B24" s="15">
        <f t="shared" si="0"/>
        <v>1.3942695125907045</v>
      </c>
      <c r="C24" s="15">
        <v>0.06754396125549422</v>
      </c>
      <c r="D24" s="15">
        <v>1.3267255513352103</v>
      </c>
    </row>
    <row r="25" spans="1:4" ht="12" customHeight="1">
      <c r="A25" s="14">
        <v>1990</v>
      </c>
      <c r="B25" s="15">
        <f t="shared" si="0"/>
        <v>1.3239159475098223</v>
      </c>
      <c r="C25" s="15">
        <v>0.052667497256590506</v>
      </c>
      <c r="D25" s="15">
        <v>1.2712484502532317</v>
      </c>
    </row>
    <row r="26" spans="1:4" ht="12" customHeight="1">
      <c r="A26" s="18">
        <v>1991</v>
      </c>
      <c r="B26" s="19">
        <f t="shared" si="0"/>
        <v>1.6057777080076219</v>
      </c>
      <c r="C26" s="19">
        <v>0.06839202029234337</v>
      </c>
      <c r="D26" s="19">
        <v>1.5373856877152785</v>
      </c>
    </row>
    <row r="27" spans="1:4" ht="12" customHeight="1">
      <c r="A27" s="18">
        <v>1992</v>
      </c>
      <c r="B27" s="19">
        <f t="shared" si="0"/>
        <v>1.5703381481531333</v>
      </c>
      <c r="C27" s="19">
        <v>0.07449807425172934</v>
      </c>
      <c r="D27" s="19">
        <v>1.495840073901404</v>
      </c>
    </row>
    <row r="28" spans="1:4" ht="12" customHeight="1">
      <c r="A28" s="18">
        <v>1993</v>
      </c>
      <c r="B28" s="19">
        <f t="shared" si="0"/>
        <v>1.4215052941711215</v>
      </c>
      <c r="C28" s="19">
        <v>0.07054769775592122</v>
      </c>
      <c r="D28" s="19">
        <v>1.3509575964152003</v>
      </c>
    </row>
    <row r="29" spans="1:4" ht="12" customHeight="1">
      <c r="A29" s="18">
        <v>1994</v>
      </c>
      <c r="B29" s="19">
        <f t="shared" si="0"/>
        <v>1.7717417003186167</v>
      </c>
      <c r="C29" s="19">
        <v>0.0759179409745096</v>
      </c>
      <c r="D29" s="19">
        <v>1.695823759344107</v>
      </c>
    </row>
    <row r="30" spans="1:4" ht="12" customHeight="1">
      <c r="A30" s="18">
        <v>1995</v>
      </c>
      <c r="B30" s="19">
        <f t="shared" si="0"/>
        <v>1.5688387529425245</v>
      </c>
      <c r="C30" s="19">
        <v>0.08222288009005618</v>
      </c>
      <c r="D30" s="19">
        <v>1.4866158728524683</v>
      </c>
    </row>
    <row r="31" spans="1:4" ht="12" customHeight="1">
      <c r="A31" s="14">
        <v>1996</v>
      </c>
      <c r="B31" s="15">
        <f t="shared" si="0"/>
        <v>1.6651981646748242</v>
      </c>
      <c r="C31" s="15">
        <v>0.08011472372673299</v>
      </c>
      <c r="D31" s="15">
        <v>1.5850834409480912</v>
      </c>
    </row>
    <row r="32" spans="1:4" ht="12" customHeight="1">
      <c r="A32" s="14">
        <v>1997</v>
      </c>
      <c r="B32" s="15">
        <f t="shared" si="0"/>
        <v>1.8958365766269543</v>
      </c>
      <c r="C32" s="15">
        <v>0.0730275351201074</v>
      </c>
      <c r="D32" s="15">
        <v>1.822809041506847</v>
      </c>
    </row>
    <row r="33" spans="1:4" ht="12" customHeight="1">
      <c r="A33" s="14">
        <v>1998</v>
      </c>
      <c r="B33" s="15">
        <f t="shared" si="0"/>
        <v>1.9574722868415257</v>
      </c>
      <c r="C33" s="15">
        <v>0.07735816285215306</v>
      </c>
      <c r="D33" s="15">
        <v>1.8801141239893726</v>
      </c>
    </row>
    <row r="34" spans="1:4" ht="12" customHeight="1">
      <c r="A34" s="14">
        <v>1999</v>
      </c>
      <c r="B34" s="15">
        <f t="shared" si="0"/>
        <v>2.243543700757627</v>
      </c>
      <c r="C34" s="15">
        <v>0.1077309557154964</v>
      </c>
      <c r="D34" s="15">
        <v>2.1358127450421303</v>
      </c>
    </row>
    <row r="35" spans="1:4" ht="12" customHeight="1">
      <c r="A35" s="14">
        <v>2000</v>
      </c>
      <c r="B35" s="15">
        <f t="shared" si="0"/>
        <v>1.953919599921985</v>
      </c>
      <c r="C35" s="15">
        <v>0.13562933944403957</v>
      </c>
      <c r="D35" s="15">
        <v>1.8182902604779454</v>
      </c>
    </row>
    <row r="36" spans="1:4" ht="12" customHeight="1">
      <c r="A36" s="18">
        <v>2001</v>
      </c>
      <c r="B36" s="19">
        <f t="shared" si="0"/>
        <v>1.6675359984028828</v>
      </c>
      <c r="C36" s="19">
        <v>0.1317889449805039</v>
      </c>
      <c r="D36" s="19">
        <v>1.535747053422379</v>
      </c>
    </row>
    <row r="37" spans="1:4" ht="12" customHeight="1">
      <c r="A37" s="18">
        <v>2002</v>
      </c>
      <c r="B37" s="19">
        <f t="shared" si="0"/>
        <v>2.016543529190319</v>
      </c>
      <c r="C37" s="19">
        <v>0.10789425357195288</v>
      </c>
      <c r="D37" s="19">
        <v>1.9086492756183662</v>
      </c>
    </row>
    <row r="38" spans="1:4" ht="12" customHeight="1">
      <c r="A38" s="18">
        <v>2003</v>
      </c>
      <c r="B38" s="19">
        <f t="shared" si="0"/>
        <v>2.1831859253333334</v>
      </c>
      <c r="C38" s="19">
        <v>0.09706143549333013</v>
      </c>
      <c r="D38" s="19">
        <v>2.086124489840003</v>
      </c>
    </row>
    <row r="39" spans="1:4" ht="12" customHeight="1">
      <c r="A39" s="18">
        <v>2004</v>
      </c>
      <c r="B39" s="19">
        <f t="shared" si="0"/>
        <v>2.1695095792510872</v>
      </c>
      <c r="C39" s="19">
        <v>0.11289100565181422</v>
      </c>
      <c r="D39" s="19">
        <v>2.056618573599273</v>
      </c>
    </row>
    <row r="40" spans="1:4" ht="12" customHeight="1">
      <c r="A40" s="18">
        <v>2005</v>
      </c>
      <c r="B40" s="19">
        <f t="shared" si="0"/>
        <v>2.143675034184145</v>
      </c>
      <c r="C40" s="19">
        <v>0.09259467712452205</v>
      </c>
      <c r="D40" s="19">
        <v>2.051080357059623</v>
      </c>
    </row>
    <row r="41" spans="1:4" ht="12" customHeight="1">
      <c r="A41" s="14">
        <v>2006</v>
      </c>
      <c r="B41" s="15">
        <f t="shared" si="0"/>
        <v>2.3287613341960838</v>
      </c>
      <c r="C41" s="15">
        <v>0.09219273355419516</v>
      </c>
      <c r="D41" s="15">
        <v>2.236568600641889</v>
      </c>
    </row>
    <row r="42" spans="1:4" ht="12" customHeight="1">
      <c r="A42" s="14">
        <v>2007</v>
      </c>
      <c r="B42" s="15">
        <f aca="true" t="shared" si="1" ref="B42:B47">SUM(C42,D42)</f>
        <v>2.2221234217824524</v>
      </c>
      <c r="C42" s="15">
        <v>0.10031650459237332</v>
      </c>
      <c r="D42" s="15">
        <v>2.121806917190079</v>
      </c>
    </row>
    <row r="43" spans="1:4" ht="12" customHeight="1">
      <c r="A43" s="14">
        <v>2008</v>
      </c>
      <c r="B43" s="15">
        <f t="shared" si="1"/>
        <v>2.561878350344697</v>
      </c>
      <c r="C43" s="15">
        <v>0.10218342890752936</v>
      </c>
      <c r="D43" s="15">
        <v>2.4596949214371677</v>
      </c>
    </row>
    <row r="44" spans="1:4" ht="12" customHeight="1">
      <c r="A44" s="14">
        <v>2009</v>
      </c>
      <c r="B44" s="15">
        <f t="shared" si="1"/>
        <v>2.27285689000263</v>
      </c>
      <c r="C44" s="15">
        <v>0.08951234791294538</v>
      </c>
      <c r="D44" s="15">
        <v>2.183344542089684</v>
      </c>
    </row>
    <row r="45" spans="1:4" ht="12" customHeight="1">
      <c r="A45" s="14">
        <v>2010</v>
      </c>
      <c r="B45" s="15">
        <f t="shared" si="1"/>
        <v>2.187476933293605</v>
      </c>
      <c r="C45" s="15">
        <v>0.05957964803019642</v>
      </c>
      <c r="D45" s="15">
        <v>2.1278972852634084</v>
      </c>
    </row>
    <row r="46" spans="1:4" ht="12" customHeight="1">
      <c r="A46" s="18">
        <v>2011</v>
      </c>
      <c r="B46" s="19">
        <f t="shared" si="1"/>
        <v>2.4530088383797732</v>
      </c>
      <c r="C46" s="19">
        <v>0.06281628337324402</v>
      </c>
      <c r="D46" s="19">
        <v>2.390192555006529</v>
      </c>
    </row>
    <row r="47" spans="1:4" ht="12" customHeight="1">
      <c r="A47" s="18">
        <v>2012</v>
      </c>
      <c r="B47" s="19">
        <f t="shared" si="1"/>
        <v>2.6662819260553046</v>
      </c>
      <c r="C47" s="19">
        <v>0.06670304839824595</v>
      </c>
      <c r="D47" s="19">
        <v>2.5995788776570588</v>
      </c>
    </row>
    <row r="48" spans="1:4" ht="12" customHeight="1">
      <c r="A48" s="18">
        <v>2013</v>
      </c>
      <c r="B48" s="19">
        <f aca="true" t="shared" si="2" ref="B48:B53">SUM(C48,D48)</f>
        <v>2.8948043411690847</v>
      </c>
      <c r="C48" s="19">
        <v>0.08480793661362883</v>
      </c>
      <c r="D48" s="19">
        <v>2.8099964045554557</v>
      </c>
    </row>
    <row r="49" spans="1:4" ht="12" customHeight="1">
      <c r="A49" s="18">
        <v>2014</v>
      </c>
      <c r="B49" s="19">
        <f t="shared" si="2"/>
        <v>2.671645614072246</v>
      </c>
      <c r="C49" s="19">
        <v>0.06916818270668312</v>
      </c>
      <c r="D49" s="19">
        <v>2.602477431365563</v>
      </c>
    </row>
    <row r="50" spans="1:4" ht="12" customHeight="1">
      <c r="A50" s="18">
        <v>2015</v>
      </c>
      <c r="B50" s="19">
        <f t="shared" si="2"/>
        <v>2.7497261631975913</v>
      </c>
      <c r="C50" s="19">
        <v>0.11917795467715338</v>
      </c>
      <c r="D50" s="19">
        <v>2.630548208520438</v>
      </c>
    </row>
    <row r="51" spans="1:4" ht="12" customHeight="1">
      <c r="A51" s="29">
        <v>2016</v>
      </c>
      <c r="B51" s="30">
        <f t="shared" si="2"/>
        <v>3.027030455908645</v>
      </c>
      <c r="C51" s="30">
        <v>0.12361192973997726</v>
      </c>
      <c r="D51" s="30">
        <v>2.9034185261686676</v>
      </c>
    </row>
    <row r="52" spans="1:4" ht="12" customHeight="1">
      <c r="A52" s="29">
        <v>2017</v>
      </c>
      <c r="B52" s="30">
        <f t="shared" si="2"/>
        <v>2.5945412000815025</v>
      </c>
      <c r="C52" s="30">
        <v>0.08831986703501489</v>
      </c>
      <c r="D52" s="30">
        <v>2.5062213330464878</v>
      </c>
    </row>
    <row r="53" spans="1:4" ht="12" customHeight="1">
      <c r="A53" s="29">
        <v>2018</v>
      </c>
      <c r="B53" s="30">
        <f t="shared" si="2"/>
        <v>2.8595725620304933</v>
      </c>
      <c r="C53" s="30">
        <v>0.0700869830826732</v>
      </c>
      <c r="D53" s="30">
        <v>2.78948557894782</v>
      </c>
    </row>
    <row r="54" spans="1:4" ht="12" customHeight="1" thickBot="1">
      <c r="A54" s="29">
        <v>2019</v>
      </c>
      <c r="B54" s="30">
        <f>SUM(C54,D54)</f>
        <v>2.365307525071062</v>
      </c>
      <c r="C54" s="30">
        <v>0.07001039152876881</v>
      </c>
      <c r="D54" s="30">
        <v>2.295297133542293</v>
      </c>
    </row>
    <row r="55" spans="1:4" ht="12" customHeight="1" thickTop="1">
      <c r="A55" s="157" t="s">
        <v>17</v>
      </c>
      <c r="B55" s="158"/>
      <c r="C55" s="158"/>
      <c r="D55" s="159"/>
    </row>
    <row r="56" spans="1:4" ht="12" customHeight="1">
      <c r="A56" s="160"/>
      <c r="B56" s="161"/>
      <c r="C56" s="161"/>
      <c r="D56" s="162"/>
    </row>
    <row r="57" spans="1:4" ht="12" customHeight="1">
      <c r="A57" s="151" t="s">
        <v>16</v>
      </c>
      <c r="B57" s="152"/>
      <c r="C57" s="152"/>
      <c r="D57" s="153"/>
    </row>
    <row r="58" spans="1:4" ht="12" customHeight="1">
      <c r="A58" s="154"/>
      <c r="B58" s="155"/>
      <c r="C58" s="155"/>
      <c r="D58" s="156"/>
    </row>
    <row r="59" spans="1:4" ht="12" customHeight="1">
      <c r="A59" s="109" t="s">
        <v>113</v>
      </c>
      <c r="B59" s="110"/>
      <c r="C59" s="110"/>
      <c r="D59" s="111"/>
    </row>
    <row r="60" spans="1:4" ht="12" customHeight="1">
      <c r="A60" s="109"/>
      <c r="B60" s="110"/>
      <c r="C60" s="110"/>
      <c r="D60" s="111"/>
    </row>
    <row r="61" spans="1:4" ht="12" customHeight="1">
      <c r="A61" s="109"/>
      <c r="B61" s="110"/>
      <c r="C61" s="110"/>
      <c r="D61" s="111"/>
    </row>
  </sheetData>
  <sheetProtection/>
  <mergeCells count="11">
    <mergeCell ref="A56:D56"/>
    <mergeCell ref="B4:D4"/>
    <mergeCell ref="A1:D1"/>
    <mergeCell ref="A59:D61"/>
    <mergeCell ref="A57:D57"/>
    <mergeCell ref="A58:D58"/>
    <mergeCell ref="A2:A3"/>
    <mergeCell ref="B2:B3"/>
    <mergeCell ref="C2:C3"/>
    <mergeCell ref="D2:D3"/>
    <mergeCell ref="A55:D55"/>
  </mergeCells>
  <printOptions horizontalCentered="1" verticalCentered="1"/>
  <pageMargins left="0.5" right="0.5" top="0.58" bottom="0.52" header="0.5" footer="0.5"/>
  <pageSetup fitToHeight="1" fitToWidth="1" horizontalDpi="600" verticalDpi="600" orientation="portrait" r:id="rId1"/>
</worksheet>
</file>

<file path=xl/worksheets/sheet19.xml><?xml version="1.0" encoding="utf-8"?>
<worksheet xmlns="http://schemas.openxmlformats.org/spreadsheetml/2006/main" xmlns:r="http://schemas.openxmlformats.org/officeDocument/2006/relationships">
  <sheetPr>
    <pageSetUpPr fitToPage="1"/>
  </sheetPr>
  <dimension ref="A1:T61"/>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60</v>
      </c>
      <c r="B1" s="58"/>
      <c r="C1" s="58"/>
      <c r="D1" s="58"/>
    </row>
    <row r="2" spans="1:4" ht="12" customHeight="1" thickTop="1">
      <c r="A2" s="86" t="s">
        <v>3</v>
      </c>
      <c r="B2" s="87" t="s">
        <v>0</v>
      </c>
      <c r="C2" s="87" t="s">
        <v>13</v>
      </c>
      <c r="D2" s="88" t="s">
        <v>2</v>
      </c>
    </row>
    <row r="3" spans="1:4" ht="12" customHeight="1">
      <c r="A3" s="76"/>
      <c r="B3" s="80"/>
      <c r="C3" s="80"/>
      <c r="D3" s="89"/>
    </row>
    <row r="4" spans="1:4" ht="12" customHeight="1">
      <c r="A4" s="17"/>
      <c r="B4" s="59" t="s">
        <v>32</v>
      </c>
      <c r="C4" s="81"/>
      <c r="D4" s="82"/>
    </row>
    <row r="5" spans="1:4" ht="12" customHeight="1">
      <c r="A5" s="14">
        <v>1970</v>
      </c>
      <c r="B5" s="15" t="s">
        <v>9</v>
      </c>
      <c r="C5" s="15">
        <v>0.2782</v>
      </c>
      <c r="D5" s="15">
        <f aca="true" t="shared" si="0" ref="D5:D33">SUM(B5,C5)</f>
        <v>0.2782</v>
      </c>
    </row>
    <row r="6" spans="1:4" ht="12" customHeight="1">
      <c r="A6" s="18">
        <v>1971</v>
      </c>
      <c r="B6" s="19" t="s">
        <v>9</v>
      </c>
      <c r="C6" s="19">
        <v>0.2782</v>
      </c>
      <c r="D6" s="19">
        <f t="shared" si="0"/>
        <v>0.2782</v>
      </c>
    </row>
    <row r="7" spans="1:4" ht="12" customHeight="1">
      <c r="A7" s="18">
        <v>1972</v>
      </c>
      <c r="B7" s="19" t="s">
        <v>9</v>
      </c>
      <c r="C7" s="19">
        <v>0.2675</v>
      </c>
      <c r="D7" s="19">
        <f t="shared" si="0"/>
        <v>0.2675</v>
      </c>
    </row>
    <row r="8" spans="1:4" ht="12" customHeight="1">
      <c r="A8" s="18">
        <v>1973</v>
      </c>
      <c r="B8" s="19" t="s">
        <v>9</v>
      </c>
      <c r="C8" s="19">
        <v>0.3531</v>
      </c>
      <c r="D8" s="19">
        <f t="shared" si="0"/>
        <v>0.3531</v>
      </c>
    </row>
    <row r="9" spans="1:4" ht="12" customHeight="1">
      <c r="A9" s="18">
        <v>1974</v>
      </c>
      <c r="B9" s="19" t="s">
        <v>9</v>
      </c>
      <c r="C9" s="19">
        <v>0.2782</v>
      </c>
      <c r="D9" s="19">
        <f t="shared" si="0"/>
        <v>0.2782</v>
      </c>
    </row>
    <row r="10" spans="1:4" ht="12" customHeight="1">
      <c r="A10" s="18">
        <v>1975</v>
      </c>
      <c r="B10" s="19" t="s">
        <v>9</v>
      </c>
      <c r="C10" s="19">
        <v>0.36380000000000007</v>
      </c>
      <c r="D10" s="19">
        <f t="shared" si="0"/>
        <v>0.36380000000000007</v>
      </c>
    </row>
    <row r="11" spans="1:4" ht="12" customHeight="1">
      <c r="A11" s="14">
        <v>1976</v>
      </c>
      <c r="B11" s="15" t="s">
        <v>9</v>
      </c>
      <c r="C11" s="15">
        <v>0.3531</v>
      </c>
      <c r="D11" s="15">
        <f t="shared" si="0"/>
        <v>0.3531</v>
      </c>
    </row>
    <row r="12" spans="1:4" ht="12" customHeight="1">
      <c r="A12" s="14">
        <v>1977</v>
      </c>
      <c r="B12" s="15" t="s">
        <v>9</v>
      </c>
      <c r="C12" s="15">
        <v>0.3852</v>
      </c>
      <c r="D12" s="15">
        <f t="shared" si="0"/>
        <v>0.3852</v>
      </c>
    </row>
    <row r="13" spans="1:4" ht="12" customHeight="1">
      <c r="A13" s="14">
        <v>1978</v>
      </c>
      <c r="B13" s="15" t="s">
        <v>9</v>
      </c>
      <c r="C13" s="15">
        <v>0.36380000000000007</v>
      </c>
      <c r="D13" s="15">
        <f t="shared" si="0"/>
        <v>0.36380000000000007</v>
      </c>
    </row>
    <row r="14" spans="1:4" ht="12" customHeight="1">
      <c r="A14" s="14">
        <v>1979</v>
      </c>
      <c r="B14" s="15" t="s">
        <v>9</v>
      </c>
      <c r="C14" s="15">
        <v>0.2782</v>
      </c>
      <c r="D14" s="15">
        <f t="shared" si="0"/>
        <v>0.2782</v>
      </c>
    </row>
    <row r="15" spans="1:4" ht="12" customHeight="1">
      <c r="A15" s="14">
        <v>1980</v>
      </c>
      <c r="B15" s="15" t="s">
        <v>9</v>
      </c>
      <c r="C15" s="15">
        <v>0.14980000000000002</v>
      </c>
      <c r="D15" s="15">
        <f t="shared" si="0"/>
        <v>0.14980000000000002</v>
      </c>
    </row>
    <row r="16" spans="1:4" ht="12" customHeight="1">
      <c r="A16" s="18">
        <v>1981</v>
      </c>
      <c r="B16" s="19" t="s">
        <v>9</v>
      </c>
      <c r="C16" s="19">
        <v>0.1926</v>
      </c>
      <c r="D16" s="19">
        <f t="shared" si="0"/>
        <v>0.1926</v>
      </c>
    </row>
    <row r="17" spans="1:4" ht="12" customHeight="1">
      <c r="A17" s="18">
        <v>1982</v>
      </c>
      <c r="B17" s="19" t="s">
        <v>9</v>
      </c>
      <c r="C17" s="19">
        <v>0.2782</v>
      </c>
      <c r="D17" s="19">
        <f t="shared" si="0"/>
        <v>0.2782</v>
      </c>
    </row>
    <row r="18" spans="1:4" ht="12" customHeight="1">
      <c r="A18" s="18">
        <v>1983</v>
      </c>
      <c r="B18" s="19" t="s">
        <v>9</v>
      </c>
      <c r="C18" s="19">
        <v>0.2675</v>
      </c>
      <c r="D18" s="19">
        <f t="shared" si="0"/>
        <v>0.2675</v>
      </c>
    </row>
    <row r="19" spans="1:4" ht="12" customHeight="1">
      <c r="A19" s="18">
        <v>1984</v>
      </c>
      <c r="B19" s="19" t="s">
        <v>9</v>
      </c>
      <c r="C19" s="19">
        <v>0.34240000000000004</v>
      </c>
      <c r="D19" s="19">
        <f t="shared" si="0"/>
        <v>0.34240000000000004</v>
      </c>
    </row>
    <row r="20" spans="1:4" ht="12" customHeight="1">
      <c r="A20" s="18">
        <v>1985</v>
      </c>
      <c r="B20" s="19" t="s">
        <v>9</v>
      </c>
      <c r="C20" s="19">
        <v>0.25680000000000003</v>
      </c>
      <c r="D20" s="19">
        <f t="shared" si="0"/>
        <v>0.25680000000000003</v>
      </c>
    </row>
    <row r="21" spans="1:4" ht="12" customHeight="1">
      <c r="A21" s="14">
        <v>1986</v>
      </c>
      <c r="B21" s="15" t="s">
        <v>9</v>
      </c>
      <c r="C21" s="15">
        <v>0.1605</v>
      </c>
      <c r="D21" s="15">
        <f t="shared" si="0"/>
        <v>0.1605</v>
      </c>
    </row>
    <row r="22" spans="1:4" ht="12" customHeight="1">
      <c r="A22" s="14">
        <v>1987</v>
      </c>
      <c r="B22" s="15" t="s">
        <v>9</v>
      </c>
      <c r="C22" s="15">
        <v>0.18190000000000003</v>
      </c>
      <c r="D22" s="15">
        <f t="shared" si="0"/>
        <v>0.18190000000000003</v>
      </c>
    </row>
    <row r="23" spans="1:4" ht="12" customHeight="1">
      <c r="A23" s="14">
        <v>1988</v>
      </c>
      <c r="B23" s="15" t="s">
        <v>9</v>
      </c>
      <c r="C23" s="15">
        <v>0.2461</v>
      </c>
      <c r="D23" s="15">
        <f t="shared" si="0"/>
        <v>0.2461</v>
      </c>
    </row>
    <row r="24" spans="1:4" ht="12" customHeight="1">
      <c r="A24" s="14">
        <v>1989</v>
      </c>
      <c r="B24" s="15" t="s">
        <v>9</v>
      </c>
      <c r="C24" s="15">
        <v>0.2461</v>
      </c>
      <c r="D24" s="15">
        <f t="shared" si="0"/>
        <v>0.2461</v>
      </c>
    </row>
    <row r="25" spans="1:4" ht="12" customHeight="1">
      <c r="A25" s="14">
        <v>1990</v>
      </c>
      <c r="B25" s="15" t="s">
        <v>9</v>
      </c>
      <c r="C25" s="15">
        <v>0.2461</v>
      </c>
      <c r="D25" s="15">
        <f t="shared" si="0"/>
        <v>0.2461</v>
      </c>
    </row>
    <row r="26" spans="1:4" ht="12" customHeight="1">
      <c r="A26" s="18">
        <v>1991</v>
      </c>
      <c r="B26" s="19" t="s">
        <v>9</v>
      </c>
      <c r="C26" s="19">
        <v>0.23830734966592426</v>
      </c>
      <c r="D26" s="19">
        <f t="shared" si="0"/>
        <v>0.23830734966592426</v>
      </c>
    </row>
    <row r="27" spans="1:4" ht="12" customHeight="1">
      <c r="A27" s="18">
        <v>1992</v>
      </c>
      <c r="B27" s="19" t="s">
        <v>9</v>
      </c>
      <c r="C27" s="19">
        <v>0.1738235363263771</v>
      </c>
      <c r="D27" s="19">
        <f t="shared" si="0"/>
        <v>0.1738235363263771</v>
      </c>
    </row>
    <row r="28" spans="1:4" ht="12" customHeight="1">
      <c r="A28" s="18">
        <v>1993</v>
      </c>
      <c r="B28" s="19" t="s">
        <v>9</v>
      </c>
      <c r="C28" s="19">
        <v>0.22873055021861077</v>
      </c>
      <c r="D28" s="19">
        <f t="shared" si="0"/>
        <v>0.22873055021861077</v>
      </c>
    </row>
    <row r="29" spans="1:4" ht="12" customHeight="1">
      <c r="A29" s="18">
        <v>1994</v>
      </c>
      <c r="B29" s="19" t="s">
        <v>9</v>
      </c>
      <c r="C29" s="19">
        <v>0.15916065653885364</v>
      </c>
      <c r="D29" s="19">
        <f t="shared" si="0"/>
        <v>0.15916065653885364</v>
      </c>
    </row>
    <row r="30" spans="1:4" ht="12" customHeight="1">
      <c r="A30" s="18">
        <v>1995</v>
      </c>
      <c r="B30" s="19" t="s">
        <v>9</v>
      </c>
      <c r="C30" s="19">
        <v>0.18216450853443203</v>
      </c>
      <c r="D30" s="19">
        <f t="shared" si="0"/>
        <v>0.18216450853443203</v>
      </c>
    </row>
    <row r="31" spans="1:4" ht="12" customHeight="1">
      <c r="A31" s="14">
        <v>1996</v>
      </c>
      <c r="B31" s="15" t="s">
        <v>9</v>
      </c>
      <c r="C31" s="15">
        <v>0.1722208755514617</v>
      </c>
      <c r="D31" s="15">
        <f t="shared" si="0"/>
        <v>0.1722208755514617</v>
      </c>
    </row>
    <row r="32" spans="1:4" ht="12" customHeight="1">
      <c r="A32" s="14">
        <v>1997</v>
      </c>
      <c r="B32" s="15" t="s">
        <v>9</v>
      </c>
      <c r="C32" s="15">
        <v>0.15804344781839624</v>
      </c>
      <c r="D32" s="15">
        <f t="shared" si="0"/>
        <v>0.15804344781839624</v>
      </c>
    </row>
    <row r="33" spans="1:4" ht="12" customHeight="1">
      <c r="A33" s="14">
        <v>1998</v>
      </c>
      <c r="B33" s="15" t="s">
        <v>9</v>
      </c>
      <c r="C33" s="15">
        <v>0.2104446674022125</v>
      </c>
      <c r="D33" s="15">
        <f t="shared" si="0"/>
        <v>0.2104446674022125</v>
      </c>
    </row>
    <row r="34" spans="1:4" ht="12" customHeight="1">
      <c r="A34" s="14">
        <v>1999</v>
      </c>
      <c r="B34" s="15" t="s">
        <v>9</v>
      </c>
      <c r="C34" s="15">
        <v>0.1867913201699125</v>
      </c>
      <c r="D34" s="15">
        <f aca="true" t="shared" si="1" ref="D34:D39">SUM(B34,C34)</f>
        <v>0.1867913201699125</v>
      </c>
    </row>
    <row r="35" spans="1:4" ht="12" customHeight="1">
      <c r="A35" s="14">
        <v>2000</v>
      </c>
      <c r="B35" s="15" t="s">
        <v>9</v>
      </c>
      <c r="C35" s="15">
        <v>0.1310073633691134</v>
      </c>
      <c r="D35" s="15">
        <f t="shared" si="1"/>
        <v>0.1310073633691134</v>
      </c>
    </row>
    <row r="36" spans="1:4" ht="12" customHeight="1">
      <c r="A36" s="18">
        <v>2001</v>
      </c>
      <c r="B36" s="19" t="s">
        <v>9</v>
      </c>
      <c r="C36" s="19">
        <v>0.1538568994066161</v>
      </c>
      <c r="D36" s="19">
        <f t="shared" si="1"/>
        <v>0.1538568994066161</v>
      </c>
    </row>
    <row r="37" spans="1:4" ht="12" customHeight="1">
      <c r="A37" s="18">
        <v>2002</v>
      </c>
      <c r="B37" s="19" t="s">
        <v>9</v>
      </c>
      <c r="C37" s="19">
        <v>0.1950169401001913</v>
      </c>
      <c r="D37" s="19">
        <f t="shared" si="1"/>
        <v>0.1950169401001913</v>
      </c>
    </row>
    <row r="38" spans="1:4" ht="12" customHeight="1">
      <c r="A38" s="18">
        <v>2003</v>
      </c>
      <c r="B38" s="19" t="s">
        <v>9</v>
      </c>
      <c r="C38" s="19">
        <v>0.14672651706771478</v>
      </c>
      <c r="D38" s="19">
        <f t="shared" si="1"/>
        <v>0.14672651706771478</v>
      </c>
    </row>
    <row r="39" spans="1:4" ht="12" customHeight="1">
      <c r="A39" s="18">
        <v>2004</v>
      </c>
      <c r="B39" s="19" t="s">
        <v>9</v>
      </c>
      <c r="C39" s="19">
        <v>0.13709759908120656</v>
      </c>
      <c r="D39" s="19">
        <f t="shared" si="1"/>
        <v>0.13709759908120656</v>
      </c>
    </row>
    <row r="40" spans="1:4" ht="12" customHeight="1">
      <c r="A40" s="18">
        <v>2005</v>
      </c>
      <c r="B40" s="19" t="s">
        <v>9</v>
      </c>
      <c r="C40" s="19">
        <v>0.14135257785330935</v>
      </c>
      <c r="D40" s="19">
        <f aca="true" t="shared" si="2" ref="D40:D45">SUM(B40,C40)</f>
        <v>0.14135257785330935</v>
      </c>
    </row>
    <row r="41" spans="1:4" ht="12" customHeight="1">
      <c r="A41" s="14">
        <v>2006</v>
      </c>
      <c r="B41" s="15" t="s">
        <v>9</v>
      </c>
      <c r="C41" s="15">
        <v>0.17555251801552002</v>
      </c>
      <c r="D41" s="15">
        <f t="shared" si="2"/>
        <v>0.17555251801552002</v>
      </c>
    </row>
    <row r="42" spans="1:4" ht="12" customHeight="1">
      <c r="A42" s="14">
        <v>2007</v>
      </c>
      <c r="B42" s="15" t="s">
        <v>9</v>
      </c>
      <c r="C42" s="15">
        <v>0.1328316508679258</v>
      </c>
      <c r="D42" s="15">
        <f t="shared" si="2"/>
        <v>0.1328316508679258</v>
      </c>
    </row>
    <row r="43" spans="1:4" ht="12" customHeight="1">
      <c r="A43" s="14">
        <v>2008</v>
      </c>
      <c r="B43" s="15" t="s">
        <v>9</v>
      </c>
      <c r="C43" s="15">
        <v>0.2221079705882645</v>
      </c>
      <c r="D43" s="15">
        <f t="shared" si="2"/>
        <v>0.2221079705882645</v>
      </c>
    </row>
    <row r="44" spans="1:4" ht="12" customHeight="1">
      <c r="A44" s="14">
        <v>2009</v>
      </c>
      <c r="B44" s="15" t="s">
        <v>9</v>
      </c>
      <c r="C44" s="15">
        <v>0.2288014107181929</v>
      </c>
      <c r="D44" s="15">
        <f t="shared" si="2"/>
        <v>0.2288014107181929</v>
      </c>
    </row>
    <row r="45" spans="1:4" ht="12" customHeight="1">
      <c r="A45" s="14">
        <v>2010</v>
      </c>
      <c r="B45" s="15" t="s">
        <v>9</v>
      </c>
      <c r="C45" s="15">
        <v>0.31805008313482713</v>
      </c>
      <c r="D45" s="15">
        <f t="shared" si="2"/>
        <v>0.31805008313482713</v>
      </c>
    </row>
    <row r="46" spans="1:4" ht="12" customHeight="1">
      <c r="A46" s="18">
        <v>2011</v>
      </c>
      <c r="B46" s="19" t="s">
        <v>9</v>
      </c>
      <c r="C46" s="19">
        <v>0.3530215585126058</v>
      </c>
      <c r="D46" s="19">
        <f aca="true" t="shared" si="3" ref="D46:D51">SUM(B46,C46)</f>
        <v>0.3530215585126058</v>
      </c>
    </row>
    <row r="47" spans="1:4" ht="12" customHeight="1">
      <c r="A47" s="18">
        <v>2012</v>
      </c>
      <c r="B47" s="19" t="s">
        <v>9</v>
      </c>
      <c r="C47" s="19">
        <v>0.3526410887326306</v>
      </c>
      <c r="D47" s="19">
        <f t="shared" si="3"/>
        <v>0.3526410887326306</v>
      </c>
    </row>
    <row r="48" spans="1:4" ht="12" customHeight="1">
      <c r="A48" s="18">
        <v>2013</v>
      </c>
      <c r="B48" s="19" t="s">
        <v>9</v>
      </c>
      <c r="C48" s="19">
        <v>0.37207176257617997</v>
      </c>
      <c r="D48" s="19">
        <f t="shared" si="3"/>
        <v>0.37207176257617997</v>
      </c>
    </row>
    <row r="49" spans="1:4" ht="12" customHeight="1">
      <c r="A49" s="18">
        <v>2014</v>
      </c>
      <c r="B49" s="19" t="s">
        <v>9</v>
      </c>
      <c r="C49" s="19">
        <v>0.4143767356047747</v>
      </c>
      <c r="D49" s="19">
        <f t="shared" si="3"/>
        <v>0.4143767356047747</v>
      </c>
    </row>
    <row r="50" spans="1:4" ht="12" customHeight="1">
      <c r="A50" s="18">
        <v>2015</v>
      </c>
      <c r="B50" s="19" t="s">
        <v>9</v>
      </c>
      <c r="C50" s="19">
        <v>0.4060584757813152</v>
      </c>
      <c r="D50" s="19">
        <f t="shared" si="3"/>
        <v>0.4060584757813152</v>
      </c>
    </row>
    <row r="51" spans="1:4" ht="12" customHeight="1">
      <c r="A51" s="29">
        <v>2016</v>
      </c>
      <c r="B51" s="30" t="s">
        <v>9</v>
      </c>
      <c r="C51" s="30">
        <v>0.3578903737270186</v>
      </c>
      <c r="D51" s="30">
        <f t="shared" si="3"/>
        <v>0.3578903737270186</v>
      </c>
    </row>
    <row r="52" spans="1:20" ht="12" customHeight="1">
      <c r="A52" s="29">
        <v>2017</v>
      </c>
      <c r="B52" s="30" t="s">
        <v>9</v>
      </c>
      <c r="C52" s="30">
        <v>0.4635496414324183</v>
      </c>
      <c r="D52" s="30">
        <f>SUM(B52,C52)</f>
        <v>0.4635496414324183</v>
      </c>
      <c r="E52" s="4"/>
      <c r="F52" s="4"/>
      <c r="G52" s="4"/>
      <c r="H52" s="4"/>
      <c r="I52" s="4"/>
      <c r="J52" s="4"/>
      <c r="K52" s="4"/>
      <c r="L52" s="4"/>
      <c r="M52" s="4"/>
      <c r="N52" s="4"/>
      <c r="O52" s="4"/>
      <c r="P52" s="4"/>
      <c r="Q52" s="4"/>
      <c r="R52" s="4"/>
      <c r="S52" s="4"/>
      <c r="T52" s="4"/>
    </row>
    <row r="53" spans="1:20" ht="12" customHeight="1">
      <c r="A53" s="29">
        <v>2018</v>
      </c>
      <c r="B53" s="30" t="s">
        <v>9</v>
      </c>
      <c r="C53" s="30">
        <v>0.4023671233967266</v>
      </c>
      <c r="D53" s="30">
        <f>SUM(B53,C53)</f>
        <v>0.4023671233967266</v>
      </c>
      <c r="E53" s="4"/>
      <c r="F53" s="4"/>
      <c r="G53" s="4"/>
      <c r="H53" s="4"/>
      <c r="I53" s="4"/>
      <c r="J53" s="4"/>
      <c r="K53" s="4"/>
      <c r="L53" s="4"/>
      <c r="M53" s="4"/>
      <c r="N53" s="4"/>
      <c r="O53" s="4"/>
      <c r="P53" s="4"/>
      <c r="Q53" s="4"/>
      <c r="R53" s="4"/>
      <c r="S53" s="4"/>
      <c r="T53" s="4"/>
    </row>
    <row r="54" spans="1:20" ht="12" customHeight="1" thickBot="1">
      <c r="A54" s="29">
        <v>2019</v>
      </c>
      <c r="B54" s="30" t="s">
        <v>9</v>
      </c>
      <c r="C54" s="30">
        <v>0.44777806383953506</v>
      </c>
      <c r="D54" s="30">
        <f>SUM(B54,C54)</f>
        <v>0.44777806383953506</v>
      </c>
      <c r="E54" s="4"/>
      <c r="F54" s="4"/>
      <c r="G54" s="4"/>
      <c r="H54" s="4"/>
      <c r="I54" s="4"/>
      <c r="J54" s="4"/>
      <c r="K54" s="4"/>
      <c r="L54" s="4"/>
      <c r="M54" s="4"/>
      <c r="N54" s="4"/>
      <c r="O54" s="4"/>
      <c r="P54" s="4"/>
      <c r="Q54" s="4"/>
      <c r="R54" s="4"/>
      <c r="S54" s="4"/>
      <c r="T54" s="4"/>
    </row>
    <row r="55" spans="1:20" ht="12" customHeight="1" thickTop="1">
      <c r="A55" s="157" t="s">
        <v>17</v>
      </c>
      <c r="B55" s="158"/>
      <c r="C55" s="158"/>
      <c r="D55" s="159"/>
      <c r="E55" s="4"/>
      <c r="F55" s="4"/>
      <c r="G55" s="4"/>
      <c r="H55" s="4"/>
      <c r="I55" s="4"/>
      <c r="J55" s="4"/>
      <c r="K55" s="4"/>
      <c r="L55" s="4"/>
      <c r="M55" s="4"/>
      <c r="N55" s="4"/>
      <c r="O55" s="4"/>
      <c r="P55" s="4"/>
      <c r="Q55" s="4"/>
      <c r="R55" s="4"/>
      <c r="S55" s="4"/>
      <c r="T55" s="4"/>
    </row>
    <row r="56" spans="1:20" ht="12" customHeight="1">
      <c r="A56" s="160"/>
      <c r="B56" s="161"/>
      <c r="C56" s="161"/>
      <c r="D56" s="162"/>
      <c r="E56" s="4"/>
      <c r="F56" s="4"/>
      <c r="G56" s="4"/>
      <c r="H56" s="4"/>
      <c r="I56" s="4"/>
      <c r="J56" s="4"/>
      <c r="K56" s="4"/>
      <c r="L56" s="4"/>
      <c r="M56" s="4"/>
      <c r="N56" s="4"/>
      <c r="O56" s="4"/>
      <c r="P56" s="4"/>
      <c r="Q56" s="4"/>
      <c r="R56" s="4"/>
      <c r="S56" s="4"/>
      <c r="T56" s="4"/>
    </row>
    <row r="57" spans="1:20" ht="12" customHeight="1">
      <c r="A57" s="151" t="s">
        <v>15</v>
      </c>
      <c r="B57" s="152"/>
      <c r="C57" s="152"/>
      <c r="D57" s="153"/>
      <c r="E57" s="4"/>
      <c r="F57" s="4"/>
      <c r="G57" s="4"/>
      <c r="H57" s="4"/>
      <c r="I57" s="4"/>
      <c r="J57" s="4"/>
      <c r="K57" s="4"/>
      <c r="L57" s="4"/>
      <c r="M57" s="4"/>
      <c r="N57" s="4"/>
      <c r="O57" s="4"/>
      <c r="P57" s="4"/>
      <c r="Q57" s="4"/>
      <c r="R57" s="4"/>
      <c r="S57" s="4"/>
      <c r="T57" s="4"/>
    </row>
    <row r="58" spans="1:20" ht="12" customHeight="1">
      <c r="A58" s="163"/>
      <c r="B58" s="164"/>
      <c r="C58" s="164"/>
      <c r="D58" s="165"/>
      <c r="E58" s="4"/>
      <c r="F58" s="4"/>
      <c r="G58" s="4"/>
      <c r="H58" s="4"/>
      <c r="I58" s="4"/>
      <c r="J58" s="4"/>
      <c r="K58" s="4"/>
      <c r="L58" s="4"/>
      <c r="M58" s="4"/>
      <c r="N58" s="4"/>
      <c r="O58" s="4"/>
      <c r="P58" s="4"/>
      <c r="Q58" s="4"/>
      <c r="R58" s="4"/>
      <c r="S58" s="4"/>
      <c r="T58" s="4"/>
    </row>
    <row r="59" spans="1:20" ht="12" customHeight="1">
      <c r="A59" s="63" t="s">
        <v>113</v>
      </c>
      <c r="B59" s="64"/>
      <c r="C59" s="64"/>
      <c r="D59" s="65"/>
      <c r="E59" s="4"/>
      <c r="F59" s="4"/>
      <c r="G59" s="4"/>
      <c r="H59" s="4"/>
      <c r="I59" s="4"/>
      <c r="J59" s="4"/>
      <c r="K59" s="4"/>
      <c r="L59" s="4"/>
      <c r="M59" s="4"/>
      <c r="N59" s="4"/>
      <c r="O59" s="4"/>
      <c r="P59" s="4"/>
      <c r="Q59" s="4"/>
      <c r="R59" s="4"/>
      <c r="S59" s="4"/>
      <c r="T59" s="4"/>
    </row>
    <row r="60" spans="1:20" ht="12" customHeight="1">
      <c r="A60" s="83"/>
      <c r="B60" s="84"/>
      <c r="C60" s="84"/>
      <c r="D60" s="85"/>
      <c r="E60" s="4"/>
      <c r="F60" s="4"/>
      <c r="G60" s="4"/>
      <c r="H60" s="4"/>
      <c r="I60" s="4"/>
      <c r="J60" s="4"/>
      <c r="K60" s="4"/>
      <c r="L60" s="4"/>
      <c r="M60" s="4"/>
      <c r="N60" s="4"/>
      <c r="O60" s="4"/>
      <c r="P60" s="4"/>
      <c r="Q60" s="4"/>
      <c r="R60" s="4"/>
      <c r="S60" s="4"/>
      <c r="T60" s="4"/>
    </row>
    <row r="61" spans="1:20" ht="12" customHeight="1">
      <c r="A61" s="83"/>
      <c r="B61" s="84"/>
      <c r="C61" s="84"/>
      <c r="D61" s="85"/>
      <c r="E61" s="4"/>
      <c r="F61" s="4"/>
      <c r="G61" s="4"/>
      <c r="H61" s="4"/>
      <c r="I61" s="4"/>
      <c r="J61" s="4"/>
      <c r="K61" s="4"/>
      <c r="L61" s="4"/>
      <c r="M61" s="4"/>
      <c r="N61" s="4"/>
      <c r="O61" s="4"/>
      <c r="P61" s="4"/>
      <c r="Q61" s="4"/>
      <c r="R61" s="4"/>
      <c r="S61" s="4"/>
      <c r="T61" s="4"/>
    </row>
  </sheetData>
  <sheetProtection/>
  <mergeCells count="11">
    <mergeCell ref="C2:C3"/>
    <mergeCell ref="D2:D3"/>
    <mergeCell ref="A1:D1"/>
    <mergeCell ref="B4:D4"/>
    <mergeCell ref="A57:D57"/>
    <mergeCell ref="A58:D58"/>
    <mergeCell ref="A59:D61"/>
    <mergeCell ref="A55:D55"/>
    <mergeCell ref="A56:D56"/>
    <mergeCell ref="A2:A3"/>
    <mergeCell ref="B2:B3"/>
  </mergeCells>
  <printOptions horizontalCentered="1" verticalCentered="1"/>
  <pageMargins left="0.5" right="0.5" top="0.58" bottom="0.52"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R60"/>
  <sheetViews>
    <sheetView zoomScalePageLayoutView="0" workbookViewId="0" topLeftCell="A1">
      <pane ySplit="4" topLeftCell="A5" activePane="bottomLeft" state="frozen"/>
      <selection pane="topLeft" activeCell="F29" sqref="F29"/>
      <selection pane="bottomLeft" activeCell="A1" sqref="A1:I1"/>
    </sheetView>
  </sheetViews>
  <sheetFormatPr defaultColWidth="12.7109375" defaultRowHeight="12" customHeight="1"/>
  <cols>
    <col min="1" max="1" width="12.7109375" style="8" customWidth="1"/>
    <col min="2" max="9" width="12.7109375" style="2" customWidth="1"/>
    <col min="10" max="14" width="12.7109375" style="3" customWidth="1"/>
    <col min="15" max="16384" width="12.7109375" style="4" customWidth="1"/>
  </cols>
  <sheetData>
    <row r="1" spans="1:9" ht="12" customHeight="1" thickBot="1">
      <c r="A1" s="58" t="s">
        <v>72</v>
      </c>
      <c r="B1" s="58"/>
      <c r="C1" s="58"/>
      <c r="D1" s="58"/>
      <c r="E1" s="58"/>
      <c r="F1" s="58"/>
      <c r="G1" s="58"/>
      <c r="H1" s="58"/>
      <c r="I1" s="58"/>
    </row>
    <row r="2" spans="1:9" ht="12" customHeight="1" thickTop="1">
      <c r="A2" s="75" t="s">
        <v>3</v>
      </c>
      <c r="B2" s="77" t="s">
        <v>2</v>
      </c>
      <c r="C2" s="79" t="s">
        <v>0</v>
      </c>
      <c r="D2" s="61" t="s">
        <v>1</v>
      </c>
      <c r="E2" s="62"/>
      <c r="F2" s="62"/>
      <c r="G2" s="62"/>
      <c r="H2" s="62"/>
      <c r="I2" s="62"/>
    </row>
    <row r="3" spans="1:9" ht="12" customHeight="1">
      <c r="A3" s="76"/>
      <c r="B3" s="78"/>
      <c r="C3" s="80"/>
      <c r="D3" s="6" t="s">
        <v>2</v>
      </c>
      <c r="E3" s="5" t="s">
        <v>4</v>
      </c>
      <c r="F3" s="5" t="s">
        <v>5</v>
      </c>
      <c r="G3" s="6" t="s">
        <v>6</v>
      </c>
      <c r="H3" s="7" t="s">
        <v>7</v>
      </c>
      <c r="I3" s="7" t="s">
        <v>105</v>
      </c>
    </row>
    <row r="4" spans="1:9" ht="12" customHeight="1">
      <c r="A4" s="17"/>
      <c r="B4" s="59" t="s">
        <v>41</v>
      </c>
      <c r="C4" s="60"/>
      <c r="D4" s="60"/>
      <c r="E4" s="60"/>
      <c r="F4" s="60"/>
      <c r="G4" s="60"/>
      <c r="H4" s="60"/>
      <c r="I4" s="60"/>
    </row>
    <row r="5" spans="1:9" ht="12" customHeight="1">
      <c r="A5" s="14">
        <v>1970</v>
      </c>
      <c r="B5" s="15">
        <f aca="true" t="shared" si="0" ref="B5:B33">SUM(C5,D5)</f>
        <v>238.00110865450677</v>
      </c>
      <c r="C5" s="15">
        <f>SUM(Citrus!B5,Noncitrus!C5)</f>
        <v>100.60301921650695</v>
      </c>
      <c r="D5" s="15">
        <f>SUM(Citrus!C5,Noncitrus!D5)</f>
        <v>137.39808943799983</v>
      </c>
      <c r="E5" s="15">
        <f>Noncitrus!E5</f>
        <v>26.191039394957425</v>
      </c>
      <c r="F5" s="15">
        <f>SUM(Noncitrus!F5,Citrus!C5)</f>
        <v>96.72143023345075</v>
      </c>
      <c r="G5" s="15">
        <f>Noncitrus!G5</f>
        <v>3.8768824493299263</v>
      </c>
      <c r="H5" s="15">
        <f>Noncitrus!H5</f>
        <v>9.95487360763474</v>
      </c>
      <c r="I5" s="15">
        <f>Noncitrus!I5</f>
        <v>0.6538637526269805</v>
      </c>
    </row>
    <row r="6" spans="1:9" ht="12" customHeight="1">
      <c r="A6" s="18">
        <v>1971</v>
      </c>
      <c r="B6" s="19">
        <f t="shared" si="0"/>
        <v>242.40016357893572</v>
      </c>
      <c r="C6" s="19">
        <f>Citrus!B6+Noncitrus!C6</f>
        <v>100.82544175445625</v>
      </c>
      <c r="D6" s="19">
        <f>SUM(Citrus!C6,Noncitrus!D6)</f>
        <v>141.57472182447947</v>
      </c>
      <c r="E6" s="19">
        <f>Noncitrus!E6</f>
        <v>26.546212694122502</v>
      </c>
      <c r="F6" s="19">
        <f>SUM(Noncitrus!F6,Citrus!C6)</f>
        <v>100.45700307798124</v>
      </c>
      <c r="G6" s="19">
        <f>Noncitrus!G6</f>
        <v>3.9749495572110316</v>
      </c>
      <c r="H6" s="19">
        <f>Noncitrus!H6</f>
        <v>9.959163413495066</v>
      </c>
      <c r="I6" s="19">
        <f>Noncitrus!I6</f>
        <v>0.6373930816696212</v>
      </c>
    </row>
    <row r="7" spans="1:9" ht="12" customHeight="1">
      <c r="A7" s="18">
        <v>1972</v>
      </c>
      <c r="B7" s="19">
        <f t="shared" si="0"/>
        <v>232.04756937798595</v>
      </c>
      <c r="C7" s="19">
        <f>Citrus!B7+Noncitrus!C7</f>
        <v>94.35470516601656</v>
      </c>
      <c r="D7" s="19">
        <f>SUM(Citrus!C7,Noncitrus!D7)</f>
        <v>137.69286421196938</v>
      </c>
      <c r="E7" s="19">
        <f>Noncitrus!E7</f>
        <v>24.16588976858079</v>
      </c>
      <c r="F7" s="19">
        <f>SUM(Noncitrus!F7,Citrus!C7)</f>
        <v>101.67819798559375</v>
      </c>
      <c r="G7" s="19">
        <f>Noncitrus!G7</f>
        <v>3.959544726912376</v>
      </c>
      <c r="H7" s="19">
        <f>Noncitrus!H7</f>
        <v>7.237776846885445</v>
      </c>
      <c r="I7" s="19">
        <f>Noncitrus!I7</f>
        <v>0.651454883996994</v>
      </c>
    </row>
    <row r="8" spans="1:9" ht="12" customHeight="1">
      <c r="A8" s="18">
        <v>1973</v>
      </c>
      <c r="B8" s="19">
        <f t="shared" si="0"/>
        <v>236.00579132185095</v>
      </c>
      <c r="C8" s="19">
        <f>Citrus!B8+Noncitrus!C8</f>
        <v>96.66608365325249</v>
      </c>
      <c r="D8" s="19">
        <f>SUM(Citrus!C8,Noncitrus!D8)</f>
        <v>139.33970766859846</v>
      </c>
      <c r="E8" s="19">
        <f>Noncitrus!E8</f>
        <v>24.49103534367796</v>
      </c>
      <c r="F8" s="19">
        <f>SUM(Noncitrus!F8,Citrus!C8)</f>
        <v>99.98527292154238</v>
      </c>
      <c r="G8" s="19">
        <f>Noncitrus!G8</f>
        <v>4.050478271333451</v>
      </c>
      <c r="H8" s="19">
        <f>Noncitrus!H8</f>
        <v>10.208138801547225</v>
      </c>
      <c r="I8" s="19">
        <f>Noncitrus!I8</f>
        <v>0.6047823304974287</v>
      </c>
    </row>
    <row r="9" spans="1:9" ht="12" customHeight="1">
      <c r="A9" s="18">
        <v>1974</v>
      </c>
      <c r="B9" s="19">
        <f t="shared" si="0"/>
        <v>235.83130949440078</v>
      </c>
      <c r="C9" s="19">
        <f>Citrus!B9+Noncitrus!C9</f>
        <v>96.07440036411248</v>
      </c>
      <c r="D9" s="19">
        <f>SUM(Citrus!C9,Noncitrus!D9)</f>
        <v>139.7569091302883</v>
      </c>
      <c r="E9" s="19">
        <f>Noncitrus!E9</f>
        <v>24.026834610761888</v>
      </c>
      <c r="F9" s="19">
        <f>SUM(Noncitrus!F9,Citrus!C9)</f>
        <v>101.81489301963181</v>
      </c>
      <c r="G9" s="19">
        <f>Noncitrus!G9</f>
        <v>3.255521991639156</v>
      </c>
      <c r="H9" s="19">
        <f>Noncitrus!H9</f>
        <v>9.701137538800436</v>
      </c>
      <c r="I9" s="19">
        <f>Noncitrus!I9</f>
        <v>0.9585219694550373</v>
      </c>
    </row>
    <row r="10" spans="1:9" ht="12" customHeight="1">
      <c r="A10" s="18">
        <v>1975</v>
      </c>
      <c r="B10" s="19">
        <f t="shared" si="0"/>
        <v>252.47569161034505</v>
      </c>
      <c r="C10" s="19">
        <f>Citrus!B10+Noncitrus!C10</f>
        <v>101.28542178697342</v>
      </c>
      <c r="D10" s="19">
        <f>SUM(Citrus!C10,Noncitrus!D10)</f>
        <v>151.19026982337164</v>
      </c>
      <c r="E10" s="19">
        <f>Noncitrus!E10</f>
        <v>23.522694316664328</v>
      </c>
      <c r="F10" s="19">
        <f>SUM(Noncitrus!F10,Citrus!C10)</f>
        <v>113.91476303159826</v>
      </c>
      <c r="G10" s="19">
        <f>Noncitrus!G10</f>
        <v>3.0425618017066944</v>
      </c>
      <c r="H10" s="19">
        <f>Noncitrus!H10</f>
        <v>10.285928449060599</v>
      </c>
      <c r="I10" s="19">
        <f>Noncitrus!I10</f>
        <v>0.4243222243417655</v>
      </c>
    </row>
    <row r="11" spans="1:9" ht="12" customHeight="1">
      <c r="A11" s="14">
        <v>1976</v>
      </c>
      <c r="B11" s="15">
        <f t="shared" si="0"/>
        <v>258.0742382195254</v>
      </c>
      <c r="C11" s="15">
        <f>Citrus!B11+Noncitrus!C11</f>
        <v>101.91796072685088</v>
      </c>
      <c r="D11" s="15">
        <f>SUM(Citrus!C11,Noncitrus!D11)</f>
        <v>156.15627749267452</v>
      </c>
      <c r="E11" s="15">
        <f>Noncitrus!E11</f>
        <v>23.363546031217084</v>
      </c>
      <c r="F11" s="15">
        <f>SUM(Noncitrus!F11,Citrus!C11)</f>
        <v>115.5363623200704</v>
      </c>
      <c r="G11" s="15">
        <f>Noncitrus!G11</f>
        <v>3.37646387047951</v>
      </c>
      <c r="H11" s="15">
        <f>Noncitrus!H11</f>
        <v>13.546410717831693</v>
      </c>
      <c r="I11" s="15">
        <f>Noncitrus!I11</f>
        <v>0.3334945530758424</v>
      </c>
    </row>
    <row r="12" spans="1:9" ht="12" customHeight="1">
      <c r="A12" s="14">
        <v>1977</v>
      </c>
      <c r="B12" s="15">
        <f t="shared" si="0"/>
        <v>268.94975032570653</v>
      </c>
      <c r="C12" s="15">
        <f>Citrus!B12+Noncitrus!C12</f>
        <v>99.5644223513379</v>
      </c>
      <c r="D12" s="15">
        <f>SUM(Citrus!C12,Noncitrus!D12)</f>
        <v>169.3853279743686</v>
      </c>
      <c r="E12" s="15">
        <f>Noncitrus!E12</f>
        <v>24.406852420862855</v>
      </c>
      <c r="F12" s="15">
        <f>SUM(Noncitrus!F12,Citrus!C12)</f>
        <v>131.1675311745484</v>
      </c>
      <c r="G12" s="15">
        <f>Noncitrus!G12</f>
        <v>3.3166959530328426</v>
      </c>
      <c r="H12" s="15">
        <f>Noncitrus!H12</f>
        <v>9.942644485766007</v>
      </c>
      <c r="I12" s="15">
        <f>Noncitrus!I12</f>
        <v>0.5516039401585006</v>
      </c>
    </row>
    <row r="13" spans="1:9" ht="12" customHeight="1">
      <c r="A13" s="14">
        <v>1978</v>
      </c>
      <c r="B13" s="15">
        <f t="shared" si="0"/>
        <v>260.26350810246913</v>
      </c>
      <c r="C13" s="15">
        <f>Citrus!B13+Noncitrus!C13</f>
        <v>103.63784286025046</v>
      </c>
      <c r="D13" s="15">
        <f>SUM(Citrus!C13,Noncitrus!D13)</f>
        <v>156.6256652422187</v>
      </c>
      <c r="E13" s="15">
        <f>Noncitrus!E13</f>
        <v>24.05047016366262</v>
      </c>
      <c r="F13" s="15">
        <f>SUM(Noncitrus!F13,Citrus!C13)</f>
        <v>119.37074519377002</v>
      </c>
      <c r="G13" s="15">
        <f>Noncitrus!G13</f>
        <v>3.724468405328302</v>
      </c>
      <c r="H13" s="15">
        <f>Noncitrus!H13</f>
        <v>8.638359098804258</v>
      </c>
      <c r="I13" s="15">
        <f>Noncitrus!I13</f>
        <v>0.8416223806535217</v>
      </c>
    </row>
    <row r="14" spans="1:9" ht="12" customHeight="1">
      <c r="A14" s="14">
        <v>1979</v>
      </c>
      <c r="B14" s="15">
        <f t="shared" si="0"/>
        <v>251.22977896923024</v>
      </c>
      <c r="C14" s="15">
        <f>Citrus!B14+Noncitrus!C14</f>
        <v>99.90946085284924</v>
      </c>
      <c r="D14" s="15">
        <f>SUM(Citrus!C14,Noncitrus!D14)</f>
        <v>151.320318116381</v>
      </c>
      <c r="E14" s="15">
        <f>Noncitrus!E14</f>
        <v>25.03323372020191</v>
      </c>
      <c r="F14" s="15">
        <f>SUM(Noncitrus!F14,Citrus!C14)</f>
        <v>112.53376591921881</v>
      </c>
      <c r="G14" s="15">
        <f>Noncitrus!G14</f>
        <v>3.0640252382750885</v>
      </c>
      <c r="H14" s="15">
        <f>Noncitrus!H14</f>
        <v>10.10947951166222</v>
      </c>
      <c r="I14" s="15">
        <f>Noncitrus!I14</f>
        <v>0.5798137270229826</v>
      </c>
    </row>
    <row r="15" spans="1:9" ht="12" customHeight="1">
      <c r="A15" s="14">
        <v>1980</v>
      </c>
      <c r="B15" s="15">
        <f t="shared" si="0"/>
        <v>266.02960749643205</v>
      </c>
      <c r="C15" s="15">
        <f>Citrus!B15+Noncitrus!C15</f>
        <v>106.37343733386251</v>
      </c>
      <c r="D15" s="15">
        <f>SUM(Citrus!C15,Noncitrus!D15)</f>
        <v>159.65617016256957</v>
      </c>
      <c r="E15" s="15">
        <f>Noncitrus!E15</f>
        <v>24.60194114008376</v>
      </c>
      <c r="F15" s="15">
        <f>SUM(Noncitrus!F15,Citrus!C15)</f>
        <v>119.70094394200042</v>
      </c>
      <c r="G15" s="15">
        <f>Noncitrus!G15</f>
        <v>3.3138204684577084</v>
      </c>
      <c r="H15" s="15">
        <f>Noncitrus!H15</f>
        <v>11.311713354581258</v>
      </c>
      <c r="I15" s="15">
        <f>Noncitrus!I15</f>
        <v>0.7277512574464233</v>
      </c>
    </row>
    <row r="16" spans="1:9" ht="12" customHeight="1">
      <c r="A16" s="18">
        <v>1981</v>
      </c>
      <c r="B16" s="19">
        <f t="shared" si="0"/>
        <v>262.0870971466521</v>
      </c>
      <c r="C16" s="19">
        <f>Citrus!B16+Noncitrus!C16</f>
        <v>103.37472386463399</v>
      </c>
      <c r="D16" s="19">
        <f>SUM(Citrus!C16,Noncitrus!D16)</f>
        <v>158.71237328201812</v>
      </c>
      <c r="E16" s="19">
        <f>Noncitrus!E16</f>
        <v>20.971848468564726</v>
      </c>
      <c r="F16" s="19">
        <f>SUM(Noncitrus!F16,Citrus!C16)</f>
        <v>124.6438975459071</v>
      </c>
      <c r="G16" s="19">
        <f>Noncitrus!G16</f>
        <v>3.029952340780811</v>
      </c>
      <c r="H16" s="19">
        <f>Noncitrus!H16</f>
        <v>9.68578411400913</v>
      </c>
      <c r="I16" s="19">
        <f>Noncitrus!I16</f>
        <v>0.3808908127563478</v>
      </c>
    </row>
    <row r="17" spans="1:9" ht="12" customHeight="1">
      <c r="A17" s="18">
        <v>1982</v>
      </c>
      <c r="B17" s="19">
        <f t="shared" si="0"/>
        <v>263.8168960357883</v>
      </c>
      <c r="C17" s="19">
        <f>Citrus!B17+Noncitrus!C17</f>
        <v>108.05048963682307</v>
      </c>
      <c r="D17" s="19">
        <f>SUM(Citrus!C17,Noncitrus!D17)</f>
        <v>155.76640639896522</v>
      </c>
      <c r="E17" s="19">
        <f>Noncitrus!E17</f>
        <v>22.061847839015233</v>
      </c>
      <c r="F17" s="19">
        <f>SUM(Noncitrus!F17,Citrus!C17)</f>
        <v>117.8428056625558</v>
      </c>
      <c r="G17" s="19">
        <f>Noncitrus!G17</f>
        <v>3.275652660774889</v>
      </c>
      <c r="H17" s="19">
        <f>Noncitrus!H17</f>
        <v>12.082546374958163</v>
      </c>
      <c r="I17" s="19">
        <f>Noncitrus!I17</f>
        <v>0.5035538616611221</v>
      </c>
    </row>
    <row r="18" spans="1:9" ht="12" customHeight="1">
      <c r="A18" s="18">
        <v>1983</v>
      </c>
      <c r="B18" s="19">
        <f t="shared" si="0"/>
        <v>280.41660575145534</v>
      </c>
      <c r="C18" s="19">
        <f>Citrus!B18+Noncitrus!C18</f>
        <v>110.67515062665326</v>
      </c>
      <c r="D18" s="19">
        <f>SUM(Citrus!C18,Noncitrus!D18)</f>
        <v>169.7414551248021</v>
      </c>
      <c r="E18" s="19">
        <f>Noncitrus!E18</f>
        <v>20.105464328149402</v>
      </c>
      <c r="F18" s="19">
        <f>SUM(Noncitrus!F18,Citrus!C18)</f>
        <v>134.1635028219289</v>
      </c>
      <c r="G18" s="19">
        <f>Noncitrus!G18</f>
        <v>3.273651149986984</v>
      </c>
      <c r="H18" s="19">
        <f>Noncitrus!H18</f>
        <v>11.789959822139542</v>
      </c>
      <c r="I18" s="19">
        <f>Noncitrus!I18</f>
        <v>0.40887700259726906</v>
      </c>
    </row>
    <row r="19" spans="1:9" ht="12" customHeight="1">
      <c r="A19" s="18">
        <v>1984</v>
      </c>
      <c r="B19" s="19">
        <f t="shared" si="0"/>
        <v>267.28599118970027</v>
      </c>
      <c r="C19" s="19">
        <f>Citrus!B19+Noncitrus!C19</f>
        <v>112.67339918715567</v>
      </c>
      <c r="D19" s="19">
        <f>SUM(Citrus!C19,Noncitrus!D19)</f>
        <v>154.6125920025446</v>
      </c>
      <c r="E19" s="19">
        <f>Noncitrus!E19</f>
        <v>19.704835711096408</v>
      </c>
      <c r="F19" s="19">
        <f>SUM(Noncitrus!F19,Citrus!C19)</f>
        <v>118.25211328717505</v>
      </c>
      <c r="G19" s="19">
        <f>Noncitrus!G19</f>
        <v>3.416409954812395</v>
      </c>
      <c r="H19" s="19">
        <f>Noncitrus!H19</f>
        <v>12.80462591646585</v>
      </c>
      <c r="I19" s="19">
        <f>Noncitrus!I19</f>
        <v>0.43460713299488074</v>
      </c>
    </row>
    <row r="20" spans="1:9" ht="12" customHeight="1">
      <c r="A20" s="18">
        <v>1985</v>
      </c>
      <c r="B20" s="19">
        <f t="shared" si="0"/>
        <v>270.882095179649</v>
      </c>
      <c r="C20" s="19">
        <f>Citrus!B20+Noncitrus!C20</f>
        <v>110.86053585014326</v>
      </c>
      <c r="D20" s="19">
        <f>SUM(Citrus!C20,Noncitrus!D20)</f>
        <v>160.02155932950578</v>
      </c>
      <c r="E20" s="19">
        <f>Noncitrus!E20</f>
        <v>20.865182251182667</v>
      </c>
      <c r="F20" s="19">
        <f>SUM(Noncitrus!F20,Citrus!C20)</f>
        <v>122.4627364749793</v>
      </c>
      <c r="G20" s="19">
        <f>Noncitrus!G20</f>
        <v>3.495801833385053</v>
      </c>
      <c r="H20" s="19">
        <f>Noncitrus!H20</f>
        <v>12.886638945140259</v>
      </c>
      <c r="I20" s="19">
        <f>Noncitrus!I20</f>
        <v>0.3111998248185019</v>
      </c>
    </row>
    <row r="21" spans="1:9" ht="12" customHeight="1">
      <c r="A21" s="14">
        <v>1986</v>
      </c>
      <c r="B21" s="15">
        <f t="shared" si="0"/>
        <v>279.3077788218943</v>
      </c>
      <c r="C21" s="15">
        <f>Citrus!B21+Noncitrus!C21</f>
        <v>118.82185448070267</v>
      </c>
      <c r="D21" s="15">
        <f>SUM(Citrus!C21,Noncitrus!D21)</f>
        <v>160.48592434119166</v>
      </c>
      <c r="E21" s="15">
        <f>Noncitrus!E21</f>
        <v>21.122299200281713</v>
      </c>
      <c r="F21" s="15">
        <f>SUM(Noncitrus!F21,Citrus!C21)</f>
        <v>123.36511152199465</v>
      </c>
      <c r="G21" s="15">
        <f>Noncitrus!G21</f>
        <v>4.049818872142646</v>
      </c>
      <c r="H21" s="15">
        <f>Noncitrus!H21</f>
        <v>11.56937260253845</v>
      </c>
      <c r="I21" s="15">
        <f>Noncitrus!I21</f>
        <v>0.37932214423421995</v>
      </c>
    </row>
    <row r="22" spans="1:9" ht="12" customHeight="1">
      <c r="A22" s="14">
        <v>1987</v>
      </c>
      <c r="B22" s="15">
        <f t="shared" si="0"/>
        <v>276.9130596330363</v>
      </c>
      <c r="C22" s="15">
        <f>Citrus!B22+Noncitrus!C22</f>
        <v>121.66810109027864</v>
      </c>
      <c r="D22" s="15">
        <f>SUM(Citrus!C22,Noncitrus!D22)</f>
        <v>155.24495854275767</v>
      </c>
      <c r="E22" s="15">
        <f>Noncitrus!E22</f>
        <v>20.97160551266436</v>
      </c>
      <c r="F22" s="15">
        <f>SUM(Noncitrus!F22,Citrus!C22)</f>
        <v>117.66815658782585</v>
      </c>
      <c r="G22" s="15">
        <f>Noncitrus!G22</f>
        <v>4.150077639577602</v>
      </c>
      <c r="H22" s="15">
        <f>Noncitrus!H22</f>
        <v>12.150301279611432</v>
      </c>
      <c r="I22" s="15">
        <f>Noncitrus!I22</f>
        <v>0.3048175230784502</v>
      </c>
    </row>
    <row r="23" spans="1:9" ht="12" customHeight="1">
      <c r="A23" s="14">
        <v>1988</v>
      </c>
      <c r="B23" s="15">
        <f t="shared" si="0"/>
        <v>267.2999004103416</v>
      </c>
      <c r="C23" s="15">
        <f>Citrus!B23+Noncitrus!C23</f>
        <v>121.45607925475898</v>
      </c>
      <c r="D23" s="15">
        <f>SUM(Citrus!C23,Noncitrus!D23)</f>
        <v>145.84382115558265</v>
      </c>
      <c r="E23" s="15">
        <f>Noncitrus!E23</f>
        <v>20.766053510628748</v>
      </c>
      <c r="F23" s="15">
        <f>SUM(Noncitrus!F23,Citrus!C23)</f>
        <v>105.6546954282356</v>
      </c>
      <c r="G23" s="15">
        <f>Noncitrus!G23</f>
        <v>4.10553112712788</v>
      </c>
      <c r="H23" s="15">
        <f>Noncitrus!H23</f>
        <v>15.044159145914463</v>
      </c>
      <c r="I23" s="15">
        <f>Noncitrus!I23</f>
        <v>0.273381943675942</v>
      </c>
    </row>
    <row r="24" spans="1:9" ht="12" customHeight="1">
      <c r="A24" s="14">
        <v>1989</v>
      </c>
      <c r="B24" s="15">
        <f t="shared" si="0"/>
        <v>274.31935352897585</v>
      </c>
      <c r="C24" s="15">
        <f>Citrus!B24+Noncitrus!C24</f>
        <v>123.14065538859163</v>
      </c>
      <c r="D24" s="15">
        <f>SUM(Citrus!C24,Noncitrus!D24)</f>
        <v>151.1786981403842</v>
      </c>
      <c r="E24" s="15">
        <f>Noncitrus!E24</f>
        <v>21.52109244994933</v>
      </c>
      <c r="F24" s="15">
        <f>SUM(Noncitrus!F24,Citrus!C24)</f>
        <v>111.47607679911414</v>
      </c>
      <c r="G24" s="15">
        <f>Noncitrus!G24</f>
        <v>4.607815933643173</v>
      </c>
      <c r="H24" s="15">
        <f>Noncitrus!H24</f>
        <v>13.343434836941976</v>
      </c>
      <c r="I24" s="15">
        <f>Noncitrus!I24</f>
        <v>0.23027812073559037</v>
      </c>
    </row>
    <row r="25" spans="1:9" ht="12" customHeight="1">
      <c r="A25" s="14">
        <v>1990</v>
      </c>
      <c r="B25" s="15">
        <f t="shared" si="0"/>
        <v>270.96271405515887</v>
      </c>
      <c r="C25" s="15">
        <f>Citrus!B25+Noncitrus!C25</f>
        <v>117.33135041797455</v>
      </c>
      <c r="D25" s="15">
        <f>SUM(Citrus!C25,Noncitrus!D25)</f>
        <v>153.63136363718434</v>
      </c>
      <c r="E25" s="15">
        <f>Noncitrus!E25</f>
        <v>21.050073760886825</v>
      </c>
      <c r="F25" s="15">
        <f>SUM(Noncitrus!F25,Citrus!C25)</f>
        <v>115.7710817357657</v>
      </c>
      <c r="G25" s="15">
        <f>Noncitrus!G25</f>
        <v>4.30771920162495</v>
      </c>
      <c r="H25" s="15">
        <f>Noncitrus!H25</f>
        <v>12.20489263231832</v>
      </c>
      <c r="I25" s="15">
        <f>Noncitrus!I25</f>
        <v>0.29759630658854097</v>
      </c>
    </row>
    <row r="26" spans="1:9" ht="12" customHeight="1">
      <c r="A26" s="18">
        <v>1991</v>
      </c>
      <c r="B26" s="19">
        <f t="shared" si="0"/>
        <v>268.819921423776</v>
      </c>
      <c r="C26" s="19">
        <f>Citrus!B26+Noncitrus!C26</f>
        <v>113.0325911288201</v>
      </c>
      <c r="D26" s="19">
        <f>SUM(Citrus!C26,Noncitrus!D26)</f>
        <v>155.78733029495592</v>
      </c>
      <c r="E26" s="19">
        <f>Noncitrus!E26</f>
        <v>19.789418462579317</v>
      </c>
      <c r="F26" s="19">
        <f>SUM(Noncitrus!F26,Citrus!C26)</f>
        <v>118.9410343615539</v>
      </c>
      <c r="G26" s="19">
        <f>Noncitrus!G26</f>
        <v>4.271731495374537</v>
      </c>
      <c r="H26" s="19">
        <f>Noncitrus!H26</f>
        <v>12.390130710787924</v>
      </c>
      <c r="I26" s="19">
        <f>Noncitrus!I26</f>
        <v>0.3950152646602273</v>
      </c>
    </row>
    <row r="27" spans="1:9" ht="12" customHeight="1">
      <c r="A27" s="18">
        <v>1992</v>
      </c>
      <c r="B27" s="19">
        <f t="shared" si="0"/>
        <v>269.8118347860922</v>
      </c>
      <c r="C27" s="19">
        <f>Citrus!B27+Noncitrus!C27</f>
        <v>124.29118925026992</v>
      </c>
      <c r="D27" s="19">
        <f>SUM(Citrus!C27,Noncitrus!D27)</f>
        <v>145.5206455358223</v>
      </c>
      <c r="E27" s="19">
        <f>Noncitrus!E27</f>
        <v>22.81076551578346</v>
      </c>
      <c r="F27" s="19">
        <f>SUM(Noncitrus!F27,Citrus!C27)</f>
        <v>106.94429941816291</v>
      </c>
      <c r="G27" s="19">
        <f>Noncitrus!G27</f>
        <v>4.262459147880453</v>
      </c>
      <c r="H27" s="19">
        <f>Noncitrus!H27</f>
        <v>10.894220688363488</v>
      </c>
      <c r="I27" s="19">
        <f>Noncitrus!I27</f>
        <v>0.6089007656319795</v>
      </c>
    </row>
    <row r="28" spans="1:9" ht="12" customHeight="1">
      <c r="A28" s="18">
        <v>1993</v>
      </c>
      <c r="B28" s="19">
        <f t="shared" si="0"/>
        <v>283.32455057376717</v>
      </c>
      <c r="C28" s="19">
        <f>Citrus!B28+Noncitrus!C28</f>
        <v>123.30346374730095</v>
      </c>
      <c r="D28" s="19">
        <f>SUM(Citrus!C28,Noncitrus!D28)</f>
        <v>160.02108682646622</v>
      </c>
      <c r="E28" s="19">
        <f>Noncitrus!E28</f>
        <v>20.620034690239038</v>
      </c>
      <c r="F28" s="19">
        <f>SUM(Noncitrus!F28,Citrus!C28)</f>
        <v>122.06841225935335</v>
      </c>
      <c r="G28" s="19">
        <f>Noncitrus!G28</f>
        <v>4.32408550783278</v>
      </c>
      <c r="H28" s="19">
        <f>Noncitrus!H28</f>
        <v>12.679961789048082</v>
      </c>
      <c r="I28" s="19">
        <f>Noncitrus!I28</f>
        <v>0.32859257999296426</v>
      </c>
    </row>
    <row r="29" spans="1:9" ht="12" customHeight="1">
      <c r="A29" s="18">
        <v>1994</v>
      </c>
      <c r="B29" s="19">
        <f t="shared" si="0"/>
        <v>287.95648852301576</v>
      </c>
      <c r="C29" s="19">
        <f>Citrus!B29+Noncitrus!C29</f>
        <v>125.3193873197967</v>
      </c>
      <c r="D29" s="19">
        <f>SUM(Citrus!C29,Noncitrus!D29)</f>
        <v>162.63710120321903</v>
      </c>
      <c r="E29" s="19">
        <f>Noncitrus!E29</f>
        <v>20.759032448282362</v>
      </c>
      <c r="F29" s="19">
        <f>SUM(Noncitrus!F29,Citrus!C29)</f>
        <v>124.02849321688993</v>
      </c>
      <c r="G29" s="19">
        <f>Noncitrus!G29</f>
        <v>4.4923931408606546</v>
      </c>
      <c r="H29" s="19">
        <f>Noncitrus!H29</f>
        <v>12.848246428432377</v>
      </c>
      <c r="I29" s="19">
        <f>Noncitrus!I29</f>
        <v>0.5089359687536987</v>
      </c>
    </row>
    <row r="30" spans="1:9" ht="12" customHeight="1">
      <c r="A30" s="18">
        <v>1995</v>
      </c>
      <c r="B30" s="19">
        <f t="shared" si="0"/>
        <v>274.9834828675591</v>
      </c>
      <c r="C30" s="19">
        <f>Citrus!B30+Noncitrus!C30</f>
        <v>123.40985819034893</v>
      </c>
      <c r="D30" s="19">
        <f>SUM(Citrus!C30,Noncitrus!D30)</f>
        <v>151.57362467721015</v>
      </c>
      <c r="E30" s="19">
        <f>Noncitrus!E30</f>
        <v>17.33755325656496</v>
      </c>
      <c r="F30" s="19">
        <f>SUM(Noncitrus!F30,Citrus!C30)</f>
        <v>116.39379286364527</v>
      </c>
      <c r="G30" s="19">
        <f>Noncitrus!G30</f>
        <v>4.743122175362126</v>
      </c>
      <c r="H30" s="19">
        <f>Noncitrus!H30</f>
        <v>12.804488326522389</v>
      </c>
      <c r="I30" s="19">
        <f>Noncitrus!I30</f>
        <v>0.2946680551153771</v>
      </c>
    </row>
    <row r="31" spans="1:9" ht="12" customHeight="1">
      <c r="A31" s="14">
        <v>1996</v>
      </c>
      <c r="B31" s="15">
        <f t="shared" si="0"/>
        <v>286.5070041365411</v>
      </c>
      <c r="C31" s="15">
        <f>Citrus!B31+Noncitrus!C31</f>
        <v>126.65335159420283</v>
      </c>
      <c r="D31" s="15">
        <f>SUM(Citrus!C31,Noncitrus!D31)</f>
        <v>159.85365254233832</v>
      </c>
      <c r="E31" s="15">
        <f>Noncitrus!E31</f>
        <v>18.58553757802341</v>
      </c>
      <c r="F31" s="15">
        <f>SUM(Noncitrus!F31,Citrus!C31)</f>
        <v>125.43050194332842</v>
      </c>
      <c r="G31" s="15">
        <f>Noncitrus!G31</f>
        <v>4.354313801348242</v>
      </c>
      <c r="H31" s="15">
        <f>Noncitrus!H31</f>
        <v>11.25469667853268</v>
      </c>
      <c r="I31" s="15">
        <f>Noncitrus!I31</f>
        <v>0.2286025411055711</v>
      </c>
    </row>
    <row r="32" spans="1:9" ht="12" customHeight="1">
      <c r="A32" s="14">
        <v>1997</v>
      </c>
      <c r="B32" s="15">
        <f t="shared" si="0"/>
        <v>286.67392676147074</v>
      </c>
      <c r="C32" s="15">
        <f>Citrus!B32+Noncitrus!C32</f>
        <v>130.23291790825</v>
      </c>
      <c r="D32" s="15">
        <f>SUM(Citrus!C32,Noncitrus!D32)</f>
        <v>156.44100885322075</v>
      </c>
      <c r="E32" s="15">
        <f>Noncitrus!E32</f>
        <v>20.10186900581663</v>
      </c>
      <c r="F32" s="15">
        <f>SUM(Noncitrus!F32,Citrus!C32)</f>
        <v>120.58274860681514</v>
      </c>
      <c r="G32" s="15">
        <f>Noncitrus!G32</f>
        <v>4.380561292875543</v>
      </c>
      <c r="H32" s="15">
        <f>Noncitrus!H32</f>
        <v>10.712872990166279</v>
      </c>
      <c r="I32" s="15">
        <f>Noncitrus!I32</f>
        <v>0.6629569575471698</v>
      </c>
    </row>
    <row r="33" spans="1:9" ht="12" customHeight="1">
      <c r="A33" s="14">
        <v>1998</v>
      </c>
      <c r="B33" s="15">
        <f t="shared" si="0"/>
        <v>299.9718725340748</v>
      </c>
      <c r="C33" s="15">
        <f>Citrus!B33+Noncitrus!C33</f>
        <v>129.42234468125108</v>
      </c>
      <c r="D33" s="15">
        <f>SUM(Citrus!C33,Noncitrus!D33)</f>
        <v>170.5495278528237</v>
      </c>
      <c r="E33" s="15">
        <f>Noncitrus!E33</f>
        <v>17.06748329460121</v>
      </c>
      <c r="F33" s="15">
        <f>SUM(Noncitrus!F33,Citrus!C33)</f>
        <v>136.4318435628536</v>
      </c>
      <c r="G33" s="15">
        <f>Noncitrus!G33</f>
        <v>4.481408233008249</v>
      </c>
      <c r="H33" s="15">
        <f>Noncitrus!H33</f>
        <v>12.222503627318781</v>
      </c>
      <c r="I33" s="15">
        <f>Noncitrus!I33</f>
        <v>0.3462891350418387</v>
      </c>
    </row>
    <row r="34" spans="1:9" ht="12" customHeight="1">
      <c r="A34" s="14">
        <v>1999</v>
      </c>
      <c r="B34" s="15">
        <f aca="true" t="shared" si="1" ref="B34:B39">SUM(C34,D34)</f>
        <v>284.91736634043207</v>
      </c>
      <c r="C34" s="15">
        <f>Citrus!B34+Noncitrus!C34</f>
        <v>130.50695675598496</v>
      </c>
      <c r="D34" s="15">
        <f>SUM(Citrus!C34,Noncitrus!D34)</f>
        <v>154.4104095844471</v>
      </c>
      <c r="E34" s="15">
        <f>Noncitrus!E34</f>
        <v>19.329251666480832</v>
      </c>
      <c r="F34" s="15">
        <f>SUM(Noncitrus!F34,Citrus!C34)</f>
        <v>120.19065541513305</v>
      </c>
      <c r="G34" s="15">
        <f>Noncitrus!G34</f>
        <v>4.167332261927903</v>
      </c>
      <c r="H34" s="15">
        <f>Noncitrus!H34</f>
        <v>10.270310166748592</v>
      </c>
      <c r="I34" s="15">
        <f>Noncitrus!I34</f>
        <v>0.45286007415673707</v>
      </c>
    </row>
    <row r="35" spans="1:9" ht="12" customHeight="1">
      <c r="A35" s="14">
        <v>2000</v>
      </c>
      <c r="B35" s="15">
        <f t="shared" si="1"/>
        <v>288.15552781221277</v>
      </c>
      <c r="C35" s="15">
        <f>Citrus!B35+Noncitrus!C35</f>
        <v>128.70736042056296</v>
      </c>
      <c r="D35" s="15">
        <f>SUM(Citrus!C35,Noncitrus!D35)</f>
        <v>159.4481673916498</v>
      </c>
      <c r="E35" s="15">
        <f>Noncitrus!E35</f>
        <v>17.60118519005221</v>
      </c>
      <c r="F35" s="15">
        <f>SUM(Noncitrus!F35,Citrus!C35)</f>
        <v>126.49851792037629</v>
      </c>
      <c r="G35" s="15">
        <f>Noncitrus!G35</f>
        <v>4.472361215823481</v>
      </c>
      <c r="H35" s="15">
        <f>Noncitrus!H35</f>
        <v>10.545825746338537</v>
      </c>
      <c r="I35" s="15">
        <f>Noncitrus!I35</f>
        <v>0.3302773190592791</v>
      </c>
    </row>
    <row r="36" spans="1:9" ht="12" customHeight="1">
      <c r="A36" s="18">
        <v>2001</v>
      </c>
      <c r="B36" s="19">
        <f t="shared" si="1"/>
        <v>281.1645254883889</v>
      </c>
      <c r="C36" s="19">
        <f>Citrus!B36+Noncitrus!C36</f>
        <v>125.92217061474706</v>
      </c>
      <c r="D36" s="19">
        <f>SUM(Citrus!C36,Noncitrus!D36)</f>
        <v>155.24235487364183</v>
      </c>
      <c r="E36" s="19">
        <f>Noncitrus!E36</f>
        <v>17.76816301797581</v>
      </c>
      <c r="F36" s="19">
        <f>SUM(Noncitrus!F36,Citrus!C36)</f>
        <v>122.40959135515192</v>
      </c>
      <c r="G36" s="19">
        <f>Noncitrus!G36</f>
        <v>4.906187661007091</v>
      </c>
      <c r="H36" s="19">
        <f>Noncitrus!H36</f>
        <v>9.910103808160992</v>
      </c>
      <c r="I36" s="19">
        <f>Noncitrus!I36</f>
        <v>0.24830903134604604</v>
      </c>
    </row>
    <row r="37" spans="1:9" ht="12" customHeight="1">
      <c r="A37" s="18">
        <v>2002</v>
      </c>
      <c r="B37" s="19">
        <f t="shared" si="1"/>
        <v>275.91582243448215</v>
      </c>
      <c r="C37" s="19">
        <f>Citrus!B37+Noncitrus!C37</f>
        <v>127.09723942519648</v>
      </c>
      <c r="D37" s="19">
        <f>SUM(Citrus!C37,Noncitrus!D37)</f>
        <v>148.81858300928567</v>
      </c>
      <c r="E37" s="19">
        <f>Noncitrus!E37</f>
        <v>16.871873888613166</v>
      </c>
      <c r="F37" s="19">
        <f>SUM(Noncitrus!F37,Citrus!C37)</f>
        <v>117.20575427466824</v>
      </c>
      <c r="G37" s="19">
        <f>Noncitrus!G37</f>
        <v>4.0665626455310395</v>
      </c>
      <c r="H37" s="19">
        <f>Noncitrus!H37</f>
        <v>10.498303669994435</v>
      </c>
      <c r="I37" s="19">
        <f>Noncitrus!I37</f>
        <v>0.17608853047879763</v>
      </c>
    </row>
    <row r="38" spans="1:9" ht="12" customHeight="1">
      <c r="A38" s="18">
        <v>2003</v>
      </c>
      <c r="B38" s="19">
        <f t="shared" si="1"/>
        <v>280.1790439272196</v>
      </c>
      <c r="C38" s="19">
        <f>Citrus!B38+Noncitrus!C38</f>
        <v>128.176752737843</v>
      </c>
      <c r="D38" s="19">
        <f>SUM(Citrus!C38,Noncitrus!D38)</f>
        <v>152.00229118937662</v>
      </c>
      <c r="E38" s="19">
        <f>Noncitrus!E38</f>
        <v>17.379668956822815</v>
      </c>
      <c r="F38" s="19">
        <f>SUM(Noncitrus!F38,Citrus!C38)</f>
        <v>119.26031665779061</v>
      </c>
      <c r="G38" s="19">
        <f>Noncitrus!G38</f>
        <v>5.055179606457227</v>
      </c>
      <c r="H38" s="19">
        <f>Noncitrus!H38</f>
        <v>9.944108290287996</v>
      </c>
      <c r="I38" s="19">
        <f>Noncitrus!I38</f>
        <v>0.3630176780179715</v>
      </c>
    </row>
    <row r="39" spans="1:9" ht="12" customHeight="1">
      <c r="A39" s="18">
        <v>2004</v>
      </c>
      <c r="B39" s="19">
        <f t="shared" si="1"/>
        <v>279.3543353231196</v>
      </c>
      <c r="C39" s="19">
        <f>Citrus!B39+Noncitrus!C39</f>
        <v>127.83781566796388</v>
      </c>
      <c r="D39" s="19">
        <f>SUM(Citrus!C39,Noncitrus!D39)</f>
        <v>151.5165196551557</v>
      </c>
      <c r="E39" s="19">
        <f>Noncitrus!E39</f>
        <v>17.027657082657974</v>
      </c>
      <c r="F39" s="19">
        <f>SUM(Noncitrus!F39,Citrus!C39)</f>
        <v>120.34388037736522</v>
      </c>
      <c r="G39" s="19">
        <f>Noncitrus!G39</f>
        <v>4.338815947466374</v>
      </c>
      <c r="H39" s="19">
        <f>Noncitrus!H39</f>
        <v>9.354408329265304</v>
      </c>
      <c r="I39" s="19">
        <f>Noncitrus!I39</f>
        <v>0.4517579184008153</v>
      </c>
    </row>
    <row r="40" spans="1:9" ht="12" customHeight="1">
      <c r="A40" s="18">
        <v>2005</v>
      </c>
      <c r="B40" s="19">
        <f aca="true" t="shared" si="2" ref="B40:B45">SUM(C40,D40)</f>
        <v>270.7941860952576</v>
      </c>
      <c r="C40" s="19">
        <f>Citrus!B40+Noncitrus!C40</f>
        <v>125.2728461940542</v>
      </c>
      <c r="D40" s="19">
        <f>SUM(Citrus!C40,Noncitrus!D40)</f>
        <v>145.52133990120342</v>
      </c>
      <c r="E40" s="19">
        <f>Noncitrus!E40</f>
        <v>16.70549135509735</v>
      </c>
      <c r="F40" s="19">
        <f>SUM(Noncitrus!F40,Citrus!C40)</f>
        <v>112.94328500507989</v>
      </c>
      <c r="G40" s="19">
        <f>Noncitrus!G40</f>
        <v>5.18628280199277</v>
      </c>
      <c r="H40" s="19">
        <f>Noncitrus!H40</f>
        <v>10.139680870803982</v>
      </c>
      <c r="I40" s="19">
        <f>Noncitrus!I40</f>
        <v>0.5465998682294201</v>
      </c>
    </row>
    <row r="41" spans="1:9" ht="12" customHeight="1">
      <c r="A41" s="14">
        <v>2006</v>
      </c>
      <c r="B41" s="15">
        <f t="shared" si="2"/>
        <v>269.5868205224948</v>
      </c>
      <c r="C41" s="15">
        <f>Citrus!B41+Noncitrus!C41</f>
        <v>127.90878649871829</v>
      </c>
      <c r="D41" s="15">
        <f>SUM(Citrus!C41,Noncitrus!D41)</f>
        <v>141.67803402377655</v>
      </c>
      <c r="E41" s="15">
        <f>Noncitrus!E41</f>
        <v>15.584739276873659</v>
      </c>
      <c r="F41" s="15">
        <f>SUM(Noncitrus!F41,Citrus!C41)</f>
        <v>109.85688640928817</v>
      </c>
      <c r="G41" s="15">
        <f>Noncitrus!G41</f>
        <v>5.042732264783032</v>
      </c>
      <c r="H41" s="15">
        <f>Noncitrus!H41</f>
        <v>10.590275846031831</v>
      </c>
      <c r="I41" s="15">
        <f>Noncitrus!I41</f>
        <v>0.6034002267998686</v>
      </c>
    </row>
    <row r="42" spans="1:9" ht="12" customHeight="1">
      <c r="A42" s="14">
        <v>2007</v>
      </c>
      <c r="B42" s="15">
        <f t="shared" si="2"/>
        <v>262.44196834766007</v>
      </c>
      <c r="C42" s="15">
        <f>Citrus!B42+Noncitrus!C42</f>
        <v>123.60247339263954</v>
      </c>
      <c r="D42" s="15">
        <f>SUM(Citrus!C42,Noncitrus!D42)</f>
        <v>138.83949495502054</v>
      </c>
      <c r="E42" s="15">
        <f>Noncitrus!E42</f>
        <v>16.129253015157147</v>
      </c>
      <c r="F42" s="15">
        <f>SUM(Noncitrus!F42,Citrus!C42)</f>
        <v>106.98385017228566</v>
      </c>
      <c r="G42" s="15">
        <f>Noncitrus!G42</f>
        <v>5.271558681588877</v>
      </c>
      <c r="H42" s="15">
        <f>Noncitrus!H42</f>
        <v>9.928507632564912</v>
      </c>
      <c r="I42" s="15">
        <f>Noncitrus!I42</f>
        <v>0.5263254534239717</v>
      </c>
    </row>
    <row r="43" spans="1:9" ht="12" customHeight="1">
      <c r="A43" s="14">
        <v>2008</v>
      </c>
      <c r="B43" s="15">
        <f t="shared" si="2"/>
        <v>257.3861364247974</v>
      </c>
      <c r="C43" s="15">
        <f>Citrus!B43+Noncitrus!C43</f>
        <v>126.68764657585402</v>
      </c>
      <c r="D43" s="15">
        <f>SUM(Citrus!C43,Noncitrus!D43)</f>
        <v>130.6984898489434</v>
      </c>
      <c r="E43" s="15">
        <f>Noncitrus!E43</f>
        <v>15.71841510827601</v>
      </c>
      <c r="F43" s="15">
        <f>SUM(Noncitrus!F43,Citrus!C43)</f>
        <v>99.36791132817146</v>
      </c>
      <c r="G43" s="15">
        <f>Noncitrus!G43</f>
        <v>4.90726307109193</v>
      </c>
      <c r="H43" s="15">
        <f>Noncitrus!H43</f>
        <v>9.914472378565426</v>
      </c>
      <c r="I43" s="15">
        <f>Noncitrus!I43</f>
        <v>0.7904279628385779</v>
      </c>
    </row>
    <row r="44" spans="1:9" ht="12" customHeight="1">
      <c r="A44" s="14">
        <v>2009</v>
      </c>
      <c r="B44" s="15">
        <f t="shared" si="2"/>
        <v>254.32273013955407</v>
      </c>
      <c r="C44" s="15">
        <f>Citrus!B44+Noncitrus!C44</f>
        <v>123.96020055651141</v>
      </c>
      <c r="D44" s="15">
        <f>SUM(Citrus!C44,Noncitrus!D44)</f>
        <v>130.36252958304266</v>
      </c>
      <c r="E44" s="15">
        <f>Noncitrus!E44</f>
        <v>15.554822249731407</v>
      </c>
      <c r="F44" s="15">
        <f>SUM(Noncitrus!F44,Citrus!C44)</f>
        <v>100.31993509952142</v>
      </c>
      <c r="G44" s="15">
        <f>Noncitrus!G44</f>
        <v>4.878835253533889</v>
      </c>
      <c r="H44" s="15">
        <f>Noncitrus!H44</f>
        <v>8.974726971983765</v>
      </c>
      <c r="I44" s="15">
        <f>Noncitrus!I44</f>
        <v>0.6342100082721951</v>
      </c>
    </row>
    <row r="45" spans="1:9" ht="12" customHeight="1">
      <c r="A45" s="14">
        <v>2010</v>
      </c>
      <c r="B45" s="15">
        <f t="shared" si="2"/>
        <v>255.87432042805364</v>
      </c>
      <c r="C45" s="15">
        <f>Citrus!B45+Noncitrus!C45</f>
        <v>128.5692071424514</v>
      </c>
      <c r="D45" s="15">
        <f>SUM(Citrus!C45,Noncitrus!D45)</f>
        <v>127.30511328560223</v>
      </c>
      <c r="E45" s="15">
        <f>Noncitrus!E45</f>
        <v>14.980960581345588</v>
      </c>
      <c r="F45" s="15">
        <f>SUM(Noncitrus!F45,Citrus!C45)</f>
        <v>97.21957404099528</v>
      </c>
      <c r="G45" s="15">
        <f>Noncitrus!G45</f>
        <v>5.103359991193495</v>
      </c>
      <c r="H45" s="15">
        <f>Noncitrus!H45</f>
        <v>9.287241177726456</v>
      </c>
      <c r="I45" s="15">
        <f>Noncitrus!I45</f>
        <v>0.7139774943414127</v>
      </c>
    </row>
    <row r="46" spans="1:9" ht="12" customHeight="1">
      <c r="A46" s="18">
        <v>2011</v>
      </c>
      <c r="B46" s="19">
        <f aca="true" t="shared" si="3" ref="B46:B51">SUM(C46,D46)</f>
        <v>254.4356753155467</v>
      </c>
      <c r="C46" s="19">
        <f>Citrus!B46+Noncitrus!C46</f>
        <v>129.41593550760223</v>
      </c>
      <c r="D46" s="19">
        <f>SUM(Citrus!C46,Noncitrus!D46)</f>
        <v>125.01973980794446</v>
      </c>
      <c r="E46" s="19">
        <f>Noncitrus!E46</f>
        <v>14.22320602408534</v>
      </c>
      <c r="F46" s="19">
        <f>SUM(Noncitrus!F46,Citrus!C46)</f>
        <v>95.52283276444867</v>
      </c>
      <c r="G46" s="19">
        <f>Noncitrus!G46</f>
        <v>4.720701285824173</v>
      </c>
      <c r="H46" s="19">
        <f>Noncitrus!H46</f>
        <v>9.557974736365052</v>
      </c>
      <c r="I46" s="19">
        <f>Noncitrus!I46</f>
        <v>0.9950249972212303</v>
      </c>
    </row>
    <row r="47" spans="1:9" ht="12" customHeight="1">
      <c r="A47" s="18">
        <v>2012</v>
      </c>
      <c r="B47" s="19">
        <f t="shared" si="3"/>
        <v>244.424061412245</v>
      </c>
      <c r="C47" s="19">
        <f>Citrus!B47+Noncitrus!C47</f>
        <v>131.73279176539864</v>
      </c>
      <c r="D47" s="19">
        <f>SUM(Citrus!C47,Noncitrus!D47)</f>
        <v>112.69126964684635</v>
      </c>
      <c r="E47" s="19">
        <f>Noncitrus!E47</f>
        <v>13.298914014450538</v>
      </c>
      <c r="F47" s="19">
        <f>SUM(Noncitrus!F47,Citrus!C47)</f>
        <v>85.11001790008362</v>
      </c>
      <c r="G47" s="19">
        <f>Noncitrus!G47</f>
        <v>4.572185267297768</v>
      </c>
      <c r="H47" s="19">
        <f>Noncitrus!H47</f>
        <v>9.133112702181535</v>
      </c>
      <c r="I47" s="19">
        <f>Noncitrus!I47</f>
        <v>0.5770397628328893</v>
      </c>
    </row>
    <row r="48" spans="1:9" ht="12" customHeight="1">
      <c r="A48" s="18">
        <v>2013</v>
      </c>
      <c r="B48" s="19">
        <f t="shared" si="3"/>
        <v>254.8229861751279</v>
      </c>
      <c r="C48" s="19">
        <f>Citrus!B48+Noncitrus!C48</f>
        <v>136.40432748814234</v>
      </c>
      <c r="D48" s="19">
        <f>SUM(Citrus!C48,Noncitrus!D48)</f>
        <v>118.41865868698557</v>
      </c>
      <c r="E48" s="19">
        <f>Noncitrus!E48</f>
        <v>15.223104137710598</v>
      </c>
      <c r="F48" s="19">
        <f>SUM(Noncitrus!F48,Citrus!C48)</f>
        <v>87.60021234469366</v>
      </c>
      <c r="G48" s="19">
        <f>Noncitrus!G48</f>
        <v>4.820697369395359</v>
      </c>
      <c r="H48" s="19">
        <f>Noncitrus!H48</f>
        <v>9.949810310120514</v>
      </c>
      <c r="I48" s="19">
        <f>Noncitrus!I48</f>
        <v>0.8248345250654179</v>
      </c>
    </row>
    <row r="49" spans="1:9" ht="12" customHeight="1">
      <c r="A49" s="18">
        <v>2014</v>
      </c>
      <c r="B49" s="19">
        <f t="shared" si="3"/>
        <v>250.17720381734856</v>
      </c>
      <c r="C49" s="19">
        <f>Citrus!B49+Noncitrus!C49</f>
        <v>136.41283443536088</v>
      </c>
      <c r="D49" s="19">
        <f>SUM(Citrus!C49,Noncitrus!D49)</f>
        <v>113.76436938198768</v>
      </c>
      <c r="E49" s="19">
        <f>Noncitrus!E49</f>
        <v>13.810685283825189</v>
      </c>
      <c r="F49" s="19">
        <f>SUM(Noncitrus!F49,Citrus!C49)</f>
        <v>84.26685062262537</v>
      </c>
      <c r="G49" s="19">
        <f>Noncitrus!G49</f>
        <v>5.568360372508221</v>
      </c>
      <c r="H49" s="19">
        <f>Noncitrus!H49</f>
        <v>9.341512228416489</v>
      </c>
      <c r="I49" s="19">
        <f>Noncitrus!I49</f>
        <v>0.7769608746124164</v>
      </c>
    </row>
    <row r="50" spans="1:9" ht="12" customHeight="1">
      <c r="A50" s="21">
        <v>2015</v>
      </c>
      <c r="B50" s="22">
        <f t="shared" si="3"/>
        <v>251.9489296323046</v>
      </c>
      <c r="C50" s="22">
        <f>Citrus!B50+Noncitrus!C50</f>
        <v>136.03059949598722</v>
      </c>
      <c r="D50" s="22">
        <f>SUM(Citrus!C50,Noncitrus!D50)</f>
        <v>115.9183301363174</v>
      </c>
      <c r="E50" s="22">
        <f>Noncitrus!E50</f>
        <v>14.412443541710841</v>
      </c>
      <c r="F50" s="22">
        <f>SUM(Noncitrus!F50,Citrus!C50)</f>
        <v>84.84325362755078</v>
      </c>
      <c r="G50" s="22">
        <f>Noncitrus!G50</f>
        <v>5.61886080920728</v>
      </c>
      <c r="H50" s="22">
        <f>Noncitrus!H50</f>
        <v>10.21146068851204</v>
      </c>
      <c r="I50" s="22">
        <f>Noncitrus!I50</f>
        <v>0.8323114693364675</v>
      </c>
    </row>
    <row r="51" spans="1:9" ht="12" customHeight="1">
      <c r="A51" s="29">
        <v>2016</v>
      </c>
      <c r="B51" s="30">
        <f t="shared" si="3"/>
        <v>256.3483682182907</v>
      </c>
      <c r="C51" s="30">
        <f>Citrus!B51+Noncitrus!C51</f>
        <v>141.56668793021126</v>
      </c>
      <c r="D51" s="30">
        <f>SUM(Citrus!C51,Noncitrus!D51)</f>
        <v>114.78168028807949</v>
      </c>
      <c r="E51" s="30">
        <f>Noncitrus!E51</f>
        <v>13.728545850331098</v>
      </c>
      <c r="F51" s="30">
        <f>SUM(Noncitrus!F51,Citrus!C51)</f>
        <v>85.47519040096395</v>
      </c>
      <c r="G51" s="30">
        <f>Noncitrus!G51</f>
        <v>5.00265322741162</v>
      </c>
      <c r="H51" s="30">
        <f>Noncitrus!H51</f>
        <v>9.734905352659466</v>
      </c>
      <c r="I51" s="30">
        <f>Noncitrus!I51</f>
        <v>0.8403854567133597</v>
      </c>
    </row>
    <row r="52" spans="1:9" ht="12" customHeight="1">
      <c r="A52" s="41">
        <v>2017</v>
      </c>
      <c r="B52" s="42">
        <f>SUM(C52,D52)</f>
        <v>252.08637035268538</v>
      </c>
      <c r="C52" s="42">
        <f>Citrus!B52+Noncitrus!C52</f>
        <v>142.14715628177717</v>
      </c>
      <c r="D52" s="42">
        <f>SUM(Citrus!C52,Noncitrus!D52)</f>
        <v>109.9392140709082</v>
      </c>
      <c r="E52" s="42">
        <f>Noncitrus!E52</f>
        <v>13.446543449121847</v>
      </c>
      <c r="F52" s="42">
        <f>SUM(Noncitrus!F52,Citrus!C52)</f>
        <v>81.177125335073</v>
      </c>
      <c r="G52" s="42">
        <f>Noncitrus!G52</f>
        <v>4.744997771665622</v>
      </c>
      <c r="H52" s="42">
        <f>Noncitrus!H52</f>
        <v>9.508557210649183</v>
      </c>
      <c r="I52" s="42">
        <f>Noncitrus!I52</f>
        <v>1.061990304398552</v>
      </c>
    </row>
    <row r="53" spans="1:9" ht="12" customHeight="1">
      <c r="A53" s="29">
        <v>2018</v>
      </c>
      <c r="B53" s="30">
        <f>SUM(C53,D53)</f>
        <v>240.31247800157206</v>
      </c>
      <c r="C53" s="30">
        <f>Citrus!B53+Noncitrus!C53</f>
        <v>139.63891052023862</v>
      </c>
      <c r="D53" s="30">
        <f>SUM(Citrus!C53,Noncitrus!D53)</f>
        <v>100.67356748133344</v>
      </c>
      <c r="E53" s="30">
        <f>Noncitrus!E53</f>
        <v>12.083952057622652</v>
      </c>
      <c r="F53" s="30">
        <f>SUM(Noncitrus!F53,Citrus!C53)</f>
        <v>80.08037656900052</v>
      </c>
      <c r="G53" s="30">
        <f>Noncitrus!G53</f>
        <v>4.771038299182403</v>
      </c>
      <c r="H53" s="30">
        <f>Noncitrus!H53</f>
        <v>2.95913272495367</v>
      </c>
      <c r="I53" s="30">
        <f>Noncitrus!I53</f>
        <v>0.7790678305742069</v>
      </c>
    </row>
    <row r="54" spans="1:9" ht="12" customHeight="1" thickBot="1">
      <c r="A54" s="43">
        <v>2019</v>
      </c>
      <c r="B54" s="44">
        <f>SUM(C54,D54)</f>
        <v>236.1320349213778</v>
      </c>
      <c r="C54" s="44">
        <f>Citrus!B54+Noncitrus!C54</f>
        <v>138.7953043848496</v>
      </c>
      <c r="D54" s="44">
        <f>SUM(Citrus!C54,Noncitrus!D54)</f>
        <v>97.33673053652821</v>
      </c>
      <c r="E54" s="44">
        <f>Noncitrus!E54</f>
        <v>12.397847402813264</v>
      </c>
      <c r="F54" s="44">
        <f>SUM(Noncitrus!F54,Citrus!C54)</f>
        <v>76.25264080168671</v>
      </c>
      <c r="G54" s="44">
        <f>Noncitrus!G54</f>
        <v>4.773697037945322</v>
      </c>
      <c r="H54" s="44">
        <f>Noncitrus!H54</f>
        <v>3.0990489177742715</v>
      </c>
      <c r="I54" s="44">
        <f>Noncitrus!I54</f>
        <v>0.8134963763086361</v>
      </c>
    </row>
    <row r="55" spans="1:18" ht="12" customHeight="1" thickTop="1">
      <c r="A55" s="69" t="s">
        <v>104</v>
      </c>
      <c r="B55" s="70"/>
      <c r="C55" s="70"/>
      <c r="D55" s="70"/>
      <c r="E55" s="70"/>
      <c r="F55" s="70"/>
      <c r="G55" s="70"/>
      <c r="H55" s="70"/>
      <c r="I55" s="71"/>
      <c r="O55" s="3"/>
      <c r="P55" s="3"/>
      <c r="Q55" s="3"/>
      <c r="R55" s="3"/>
    </row>
    <row r="56" spans="1:18" ht="12" customHeight="1">
      <c r="A56" s="72"/>
      <c r="B56" s="73"/>
      <c r="C56" s="73"/>
      <c r="D56" s="73"/>
      <c r="E56" s="73"/>
      <c r="F56" s="73"/>
      <c r="G56" s="73"/>
      <c r="H56" s="73"/>
      <c r="I56" s="74"/>
      <c r="O56" s="3"/>
      <c r="P56" s="3"/>
      <c r="Q56" s="3"/>
      <c r="R56" s="3"/>
    </row>
    <row r="57" spans="1:9" ht="12" customHeight="1">
      <c r="A57" s="63" t="s">
        <v>113</v>
      </c>
      <c r="B57" s="64"/>
      <c r="C57" s="64"/>
      <c r="D57" s="64"/>
      <c r="E57" s="64"/>
      <c r="F57" s="64"/>
      <c r="G57" s="64"/>
      <c r="H57" s="64"/>
      <c r="I57" s="65"/>
    </row>
    <row r="58" spans="1:9" ht="12" customHeight="1">
      <c r="A58" s="66"/>
      <c r="B58" s="67"/>
      <c r="C58" s="67"/>
      <c r="D58" s="67"/>
      <c r="E58" s="67"/>
      <c r="F58" s="67"/>
      <c r="G58" s="67"/>
      <c r="H58" s="67"/>
      <c r="I58" s="68"/>
    </row>
    <row r="59" spans="2:9" ht="12" customHeight="1">
      <c r="B59" s="8"/>
      <c r="C59" s="8"/>
      <c r="D59" s="8"/>
      <c r="E59" s="8"/>
      <c r="F59" s="8"/>
      <c r="G59" s="8"/>
      <c r="H59" s="8"/>
      <c r="I59" s="8"/>
    </row>
    <row r="60" spans="2:9" ht="12" customHeight="1">
      <c r="B60" s="8"/>
      <c r="C60" s="8"/>
      <c r="D60" s="8"/>
      <c r="E60" s="8"/>
      <c r="F60" s="8"/>
      <c r="G60" s="8"/>
      <c r="H60" s="8"/>
      <c r="I60" s="8"/>
    </row>
  </sheetData>
  <sheetProtection/>
  <mergeCells count="9">
    <mergeCell ref="A1:I1"/>
    <mergeCell ref="B4:I4"/>
    <mergeCell ref="D2:I2"/>
    <mergeCell ref="A57:I58"/>
    <mergeCell ref="A55:I55"/>
    <mergeCell ref="A56:I56"/>
    <mergeCell ref="A2:A3"/>
    <mergeCell ref="B2:B3"/>
    <mergeCell ref="C2:C3"/>
  </mergeCells>
  <printOptions horizontalCentered="1" verticalCentered="1"/>
  <pageMargins left="0.5" right="0.5" top="0.58" bottom="0.52" header="0.5" footer="0.5"/>
  <pageSetup fitToHeight="1" fitToWidth="1" horizontalDpi="600" verticalDpi="600" orientation="portrait" scale="96" r:id="rId1"/>
</worksheet>
</file>

<file path=xl/worksheets/sheet20.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59</v>
      </c>
      <c r="B1" s="58"/>
      <c r="C1" s="58"/>
      <c r="D1" s="58"/>
    </row>
    <row r="2" spans="1:4" ht="12" customHeight="1" thickTop="1">
      <c r="A2" s="169" t="s">
        <v>3</v>
      </c>
      <c r="B2" s="87" t="s">
        <v>0</v>
      </c>
      <c r="C2" s="87" t="s">
        <v>13</v>
      </c>
      <c r="D2" s="112" t="s">
        <v>2</v>
      </c>
    </row>
    <row r="3" spans="1:4" ht="12" customHeight="1">
      <c r="A3" s="170"/>
      <c r="B3" s="80"/>
      <c r="C3" s="80"/>
      <c r="D3" s="78"/>
    </row>
    <row r="4" spans="1:4" ht="12" customHeight="1">
      <c r="A4" s="17"/>
      <c r="B4" s="166" t="s">
        <v>31</v>
      </c>
      <c r="C4" s="167"/>
      <c r="D4" s="168"/>
    </row>
    <row r="5" spans="1:4" ht="12" customHeight="1">
      <c r="A5" s="14">
        <v>1970</v>
      </c>
      <c r="B5" s="15" t="s">
        <v>9</v>
      </c>
      <c r="C5" s="15">
        <v>0.6468</v>
      </c>
      <c r="D5" s="15">
        <f aca="true" t="shared" si="0" ref="D5:D33">SUM(B5,C5)</f>
        <v>0.6468</v>
      </c>
    </row>
    <row r="6" spans="1:4" ht="12" customHeight="1">
      <c r="A6" s="18">
        <v>1971</v>
      </c>
      <c r="B6" s="19" t="s">
        <v>9</v>
      </c>
      <c r="C6" s="19">
        <v>0.588</v>
      </c>
      <c r="D6" s="19">
        <f t="shared" si="0"/>
        <v>0.588</v>
      </c>
    </row>
    <row r="7" spans="1:4" ht="12" customHeight="1">
      <c r="A7" s="18">
        <v>1972</v>
      </c>
      <c r="B7" s="19" t="s">
        <v>9</v>
      </c>
      <c r="C7" s="19">
        <v>0.3822</v>
      </c>
      <c r="D7" s="19">
        <f t="shared" si="0"/>
        <v>0.3822</v>
      </c>
    </row>
    <row r="8" spans="1:4" ht="12" customHeight="1">
      <c r="A8" s="18">
        <v>1973</v>
      </c>
      <c r="B8" s="19" t="s">
        <v>9</v>
      </c>
      <c r="C8" s="19">
        <v>0.5292</v>
      </c>
      <c r="D8" s="19">
        <f t="shared" si="0"/>
        <v>0.5292</v>
      </c>
    </row>
    <row r="9" spans="1:4" ht="12" customHeight="1">
      <c r="A9" s="18">
        <v>1974</v>
      </c>
      <c r="B9" s="19" t="s">
        <v>9</v>
      </c>
      <c r="C9" s="19">
        <v>0.4704</v>
      </c>
      <c r="D9" s="19">
        <f t="shared" si="0"/>
        <v>0.4704</v>
      </c>
    </row>
    <row r="10" spans="1:4" ht="12" customHeight="1">
      <c r="A10" s="18">
        <v>1975</v>
      </c>
      <c r="B10" s="19" t="s">
        <v>9</v>
      </c>
      <c r="C10" s="19">
        <v>0.4704</v>
      </c>
      <c r="D10" s="19">
        <f t="shared" si="0"/>
        <v>0.4704</v>
      </c>
    </row>
    <row r="11" spans="1:4" ht="12" customHeight="1">
      <c r="A11" s="14">
        <v>1976</v>
      </c>
      <c r="B11" s="15" t="s">
        <v>9</v>
      </c>
      <c r="C11" s="15">
        <v>0.4998</v>
      </c>
      <c r="D11" s="15">
        <f t="shared" si="0"/>
        <v>0.4998</v>
      </c>
    </row>
    <row r="12" spans="1:4" ht="12" customHeight="1">
      <c r="A12" s="14">
        <v>1977</v>
      </c>
      <c r="B12" s="15" t="s">
        <v>9</v>
      </c>
      <c r="C12" s="15">
        <v>0.4704</v>
      </c>
      <c r="D12" s="15">
        <f t="shared" si="0"/>
        <v>0.4704</v>
      </c>
    </row>
    <row r="13" spans="1:4" ht="12" customHeight="1">
      <c r="A13" s="14">
        <v>1978</v>
      </c>
      <c r="B13" s="15" t="s">
        <v>9</v>
      </c>
      <c r="C13" s="15">
        <v>0.4998</v>
      </c>
      <c r="D13" s="15">
        <f t="shared" si="0"/>
        <v>0.4998</v>
      </c>
    </row>
    <row r="14" spans="1:4" ht="12" customHeight="1">
      <c r="A14" s="14">
        <v>1979</v>
      </c>
      <c r="B14" s="15" t="s">
        <v>9</v>
      </c>
      <c r="C14" s="15">
        <v>0.4998</v>
      </c>
      <c r="D14" s="15">
        <f t="shared" si="0"/>
        <v>0.4998</v>
      </c>
    </row>
    <row r="15" spans="1:4" ht="12" customHeight="1">
      <c r="A15" s="14">
        <v>1980</v>
      </c>
      <c r="B15" s="15" t="s">
        <v>9</v>
      </c>
      <c r="C15" s="15">
        <v>0.3822</v>
      </c>
      <c r="D15" s="15">
        <f t="shared" si="0"/>
        <v>0.3822</v>
      </c>
    </row>
    <row r="16" spans="1:4" ht="12" customHeight="1">
      <c r="A16" s="18">
        <v>1981</v>
      </c>
      <c r="B16" s="19" t="s">
        <v>9</v>
      </c>
      <c r="C16" s="19">
        <v>0.4116</v>
      </c>
      <c r="D16" s="19">
        <f t="shared" si="0"/>
        <v>0.4116</v>
      </c>
    </row>
    <row r="17" spans="1:4" ht="12" customHeight="1">
      <c r="A17" s="18">
        <v>1982</v>
      </c>
      <c r="B17" s="19" t="s">
        <v>9</v>
      </c>
      <c r="C17" s="19">
        <v>0.4116</v>
      </c>
      <c r="D17" s="19">
        <f t="shared" si="0"/>
        <v>0.4116</v>
      </c>
    </row>
    <row r="18" spans="1:4" ht="12" customHeight="1">
      <c r="A18" s="18">
        <v>1983</v>
      </c>
      <c r="B18" s="19" t="s">
        <v>9</v>
      </c>
      <c r="C18" s="19">
        <v>0.4116</v>
      </c>
      <c r="D18" s="19">
        <f t="shared" si="0"/>
        <v>0.4116</v>
      </c>
    </row>
    <row r="19" spans="1:4" ht="12" customHeight="1">
      <c r="A19" s="18">
        <v>1984</v>
      </c>
      <c r="B19" s="19" t="s">
        <v>9</v>
      </c>
      <c r="C19" s="19">
        <v>0.3822</v>
      </c>
      <c r="D19" s="19">
        <f t="shared" si="0"/>
        <v>0.3822</v>
      </c>
    </row>
    <row r="20" spans="1:4" ht="12" customHeight="1">
      <c r="A20" s="18">
        <v>1985</v>
      </c>
      <c r="B20" s="19" t="s">
        <v>9</v>
      </c>
      <c r="C20" s="19">
        <v>0.3822</v>
      </c>
      <c r="D20" s="19">
        <f t="shared" si="0"/>
        <v>0.3822</v>
      </c>
    </row>
    <row r="21" spans="1:4" ht="12" customHeight="1">
      <c r="A21" s="14">
        <v>1986</v>
      </c>
      <c r="B21" s="15" t="s">
        <v>9</v>
      </c>
      <c r="C21" s="15">
        <v>0.4116</v>
      </c>
      <c r="D21" s="15">
        <f t="shared" si="0"/>
        <v>0.4116</v>
      </c>
    </row>
    <row r="22" spans="1:4" ht="12" customHeight="1">
      <c r="A22" s="14">
        <v>1987</v>
      </c>
      <c r="B22" s="15" t="s">
        <v>9</v>
      </c>
      <c r="C22" s="15">
        <v>0.5292</v>
      </c>
      <c r="D22" s="15">
        <f t="shared" si="0"/>
        <v>0.5292</v>
      </c>
    </row>
    <row r="23" spans="1:4" ht="12" customHeight="1">
      <c r="A23" s="14">
        <v>1988</v>
      </c>
      <c r="B23" s="15" t="s">
        <v>9</v>
      </c>
      <c r="C23" s="15">
        <v>0.441</v>
      </c>
      <c r="D23" s="15">
        <f t="shared" si="0"/>
        <v>0.441</v>
      </c>
    </row>
    <row r="24" spans="1:4" ht="12" customHeight="1">
      <c r="A24" s="14">
        <v>1989</v>
      </c>
      <c r="B24" s="15" t="s">
        <v>9</v>
      </c>
      <c r="C24" s="15">
        <v>0.4704</v>
      </c>
      <c r="D24" s="15">
        <f t="shared" si="0"/>
        <v>0.4704</v>
      </c>
    </row>
    <row r="25" spans="1:4" ht="12" customHeight="1">
      <c r="A25" s="14">
        <v>1990</v>
      </c>
      <c r="B25" s="15" t="s">
        <v>9</v>
      </c>
      <c r="C25" s="15">
        <v>0.588</v>
      </c>
      <c r="D25" s="15">
        <f t="shared" si="0"/>
        <v>0.588</v>
      </c>
    </row>
    <row r="26" spans="1:4" ht="12" customHeight="1">
      <c r="A26" s="18">
        <v>1991</v>
      </c>
      <c r="B26" s="19" t="s">
        <v>9</v>
      </c>
      <c r="C26" s="19">
        <v>0.4587020473303718</v>
      </c>
      <c r="D26" s="19">
        <f t="shared" si="0"/>
        <v>0.4587020473303718</v>
      </c>
    </row>
    <row r="27" spans="1:4" ht="12" customHeight="1">
      <c r="A27" s="18">
        <v>1992</v>
      </c>
      <c r="B27" s="19" t="s">
        <v>9</v>
      </c>
      <c r="C27" s="19">
        <v>0.46395769824539407</v>
      </c>
      <c r="D27" s="19">
        <f t="shared" si="0"/>
        <v>0.46395769824539407</v>
      </c>
    </row>
    <row r="28" spans="1:4" ht="12" customHeight="1">
      <c r="A28" s="18">
        <v>1993</v>
      </c>
      <c r="B28" s="19" t="s">
        <v>9</v>
      </c>
      <c r="C28" s="19">
        <v>0.6135063147762285</v>
      </c>
      <c r="D28" s="19">
        <f t="shared" si="0"/>
        <v>0.6135063147762285</v>
      </c>
    </row>
    <row r="29" spans="1:4" ht="12" customHeight="1">
      <c r="A29" s="18">
        <v>1994</v>
      </c>
      <c r="B29" s="19" t="s">
        <v>9</v>
      </c>
      <c r="C29" s="19">
        <v>0.608700857898816</v>
      </c>
      <c r="D29" s="19">
        <f t="shared" si="0"/>
        <v>0.608700857898816</v>
      </c>
    </row>
    <row r="30" spans="1:4" ht="12" customHeight="1">
      <c r="A30" s="18">
        <v>1995</v>
      </c>
      <c r="B30" s="19" t="s">
        <v>9</v>
      </c>
      <c r="C30" s="19">
        <v>0.3575001131887536</v>
      </c>
      <c r="D30" s="19">
        <f t="shared" si="0"/>
        <v>0.3575001131887536</v>
      </c>
    </row>
    <row r="31" spans="1:4" ht="12" customHeight="1">
      <c r="A31" s="14">
        <v>1996</v>
      </c>
      <c r="B31" s="15" t="s">
        <v>9</v>
      </c>
      <c r="C31" s="15">
        <v>0.3411988021674355</v>
      </c>
      <c r="D31" s="15">
        <f t="shared" si="0"/>
        <v>0.3411988021674355</v>
      </c>
    </row>
    <row r="32" spans="1:4" ht="12" customHeight="1">
      <c r="A32" s="14">
        <v>1997</v>
      </c>
      <c r="B32" s="15" t="s">
        <v>9</v>
      </c>
      <c r="C32" s="15">
        <v>0.4764282134433962</v>
      </c>
      <c r="D32" s="15">
        <f t="shared" si="0"/>
        <v>0.4764282134433962</v>
      </c>
    </row>
    <row r="33" spans="1:4" ht="12" customHeight="1">
      <c r="A33" s="14">
        <v>1998</v>
      </c>
      <c r="B33" s="15" t="s">
        <v>9</v>
      </c>
      <c r="C33" s="15">
        <v>0.3883261080159927</v>
      </c>
      <c r="D33" s="15">
        <f t="shared" si="0"/>
        <v>0.3883261080159927</v>
      </c>
    </row>
    <row r="34" spans="1:4" ht="12" customHeight="1">
      <c r="A34" s="14">
        <v>1999</v>
      </c>
      <c r="B34" s="15" t="s">
        <v>9</v>
      </c>
      <c r="C34" s="15">
        <v>0.3438400327585585</v>
      </c>
      <c r="D34" s="15">
        <f aca="true" t="shared" si="1" ref="D34:D39">SUM(B34,C34)</f>
        <v>0.3438400327585585</v>
      </c>
    </row>
    <row r="35" spans="1:4" ht="12" customHeight="1">
      <c r="A35" s="14">
        <v>2000</v>
      </c>
      <c r="B35" s="15" t="s">
        <v>9</v>
      </c>
      <c r="C35" s="15">
        <v>0.3758800610016514</v>
      </c>
      <c r="D35" s="15">
        <f t="shared" si="1"/>
        <v>0.3758800610016514</v>
      </c>
    </row>
    <row r="36" spans="1:4" ht="12" customHeight="1">
      <c r="A36" s="18">
        <v>2001</v>
      </c>
      <c r="B36" s="19" t="s">
        <v>9</v>
      </c>
      <c r="C36" s="19">
        <v>0.377784277228517</v>
      </c>
      <c r="D36" s="19">
        <f t="shared" si="1"/>
        <v>0.377784277228517</v>
      </c>
    </row>
    <row r="37" spans="1:4" ht="12" customHeight="1">
      <c r="A37" s="18">
        <v>2002</v>
      </c>
      <c r="B37" s="19" t="s">
        <v>9</v>
      </c>
      <c r="C37" s="19">
        <v>0.4525998077461937</v>
      </c>
      <c r="D37" s="19">
        <f t="shared" si="1"/>
        <v>0.4525998077461937</v>
      </c>
    </row>
    <row r="38" spans="1:4" ht="12" customHeight="1">
      <c r="A38" s="18">
        <v>2003</v>
      </c>
      <c r="B38" s="19" t="s">
        <v>9</v>
      </c>
      <c r="C38" s="19">
        <v>0.3607340072380614</v>
      </c>
      <c r="D38" s="19">
        <f t="shared" si="1"/>
        <v>0.3607340072380614</v>
      </c>
    </row>
    <row r="39" spans="1:4" ht="12" customHeight="1">
      <c r="A39" s="18">
        <v>2004</v>
      </c>
      <c r="B39" s="19" t="s">
        <v>9</v>
      </c>
      <c r="C39" s="19">
        <v>0.36181860673819527</v>
      </c>
      <c r="D39" s="19">
        <f t="shared" si="1"/>
        <v>0.36181860673819527</v>
      </c>
    </row>
    <row r="40" spans="1:4" ht="12" customHeight="1">
      <c r="A40" s="18">
        <v>2005</v>
      </c>
      <c r="B40" s="19" t="s">
        <v>9</v>
      </c>
      <c r="C40" s="19">
        <v>0.2983283276551542</v>
      </c>
      <c r="D40" s="19">
        <f aca="true" t="shared" si="2" ref="D40:D45">SUM(B40,C40)</f>
        <v>0.2983283276551542</v>
      </c>
    </row>
    <row r="41" spans="1:4" ht="12" customHeight="1">
      <c r="A41" s="14">
        <v>2006</v>
      </c>
      <c r="B41" s="15" t="s">
        <v>9</v>
      </c>
      <c r="C41" s="15">
        <v>0.30838031034237695</v>
      </c>
      <c r="D41" s="15">
        <f t="shared" si="2"/>
        <v>0.30838031034237695</v>
      </c>
    </row>
    <row r="42" spans="1:4" ht="12" customHeight="1">
      <c r="A42" s="14">
        <v>2007</v>
      </c>
      <c r="B42" s="15" t="s">
        <v>9</v>
      </c>
      <c r="C42" s="15">
        <v>0.2726843924584536</v>
      </c>
      <c r="D42" s="15">
        <f t="shared" si="2"/>
        <v>0.2726843924584536</v>
      </c>
    </row>
    <row r="43" spans="1:4" ht="12" customHeight="1">
      <c r="A43" s="14">
        <v>2008</v>
      </c>
      <c r="B43" s="15" t="s">
        <v>9</v>
      </c>
      <c r="C43" s="15">
        <v>0.2790952451824017</v>
      </c>
      <c r="D43" s="15">
        <f t="shared" si="2"/>
        <v>0.2790952451824017</v>
      </c>
    </row>
    <row r="44" spans="1:4" ht="12" customHeight="1">
      <c r="A44" s="14">
        <v>2009</v>
      </c>
      <c r="B44" s="15" t="s">
        <v>9</v>
      </c>
      <c r="C44" s="15">
        <v>0.2157670560878317</v>
      </c>
      <c r="D44" s="15">
        <f t="shared" si="2"/>
        <v>0.2157670560878317</v>
      </c>
    </row>
    <row r="45" spans="1:4" ht="12" customHeight="1">
      <c r="A45" s="14">
        <v>2010</v>
      </c>
      <c r="B45" s="15" t="s">
        <v>9</v>
      </c>
      <c r="C45" s="15">
        <v>0.2156020782139582</v>
      </c>
      <c r="D45" s="15">
        <f t="shared" si="2"/>
        <v>0.2156020782139582</v>
      </c>
    </row>
    <row r="46" spans="1:4" ht="12" customHeight="1">
      <c r="A46" s="18">
        <v>2011</v>
      </c>
      <c r="B46" s="19" t="s">
        <v>9</v>
      </c>
      <c r="C46" s="19">
        <v>0.18289427506932837</v>
      </c>
      <c r="D46" s="19">
        <f aca="true" t="shared" si="3" ref="D46:D51">SUM(B46,C46)</f>
        <v>0.18289427506932837</v>
      </c>
    </row>
    <row r="47" spans="1:4" ht="12" customHeight="1">
      <c r="A47" s="18">
        <v>2012</v>
      </c>
      <c r="B47" s="19" t="s">
        <v>9</v>
      </c>
      <c r="C47" s="19">
        <v>0.21071779874358426</v>
      </c>
      <c r="D47" s="19">
        <f t="shared" si="3"/>
        <v>0.21071779874358426</v>
      </c>
    </row>
    <row r="48" spans="1:4" ht="12" customHeight="1">
      <c r="A48" s="18">
        <v>2013</v>
      </c>
      <c r="B48" s="19" t="s">
        <v>9</v>
      </c>
      <c r="C48" s="19">
        <v>0.27539223916715416</v>
      </c>
      <c r="D48" s="19">
        <f t="shared" si="3"/>
        <v>0.27539223916715416</v>
      </c>
    </row>
    <row r="49" spans="1:4" ht="12" customHeight="1">
      <c r="A49" s="18">
        <v>2014</v>
      </c>
      <c r="B49" s="19" t="s">
        <v>9</v>
      </c>
      <c r="C49" s="19">
        <v>0.22403663412159075</v>
      </c>
      <c r="D49" s="19">
        <f t="shared" si="3"/>
        <v>0.22403663412159075</v>
      </c>
    </row>
    <row r="50" spans="1:4" ht="12" customHeight="1">
      <c r="A50" s="21">
        <v>2015</v>
      </c>
      <c r="B50" s="22" t="s">
        <v>9</v>
      </c>
      <c r="C50" s="22">
        <v>0.3397976170691261</v>
      </c>
      <c r="D50" s="22">
        <f t="shared" si="3"/>
        <v>0.3397976170691261</v>
      </c>
    </row>
    <row r="51" spans="1:4" ht="12" customHeight="1">
      <c r="A51" s="29">
        <v>2016</v>
      </c>
      <c r="B51" s="30" t="s">
        <v>9</v>
      </c>
      <c r="C51" s="30">
        <v>0.27212826960995995</v>
      </c>
      <c r="D51" s="30">
        <f t="shared" si="3"/>
        <v>0.27212826960995995</v>
      </c>
    </row>
    <row r="52" spans="1:4" ht="12" customHeight="1">
      <c r="A52" s="41">
        <v>2017</v>
      </c>
      <c r="B52" s="42" t="s">
        <v>9</v>
      </c>
      <c r="C52" s="42">
        <v>0.3529051283110932</v>
      </c>
      <c r="D52" s="42">
        <f>SUM(B52,C52)</f>
        <v>0.3529051283110932</v>
      </c>
    </row>
    <row r="53" spans="1:4" ht="12" customHeight="1">
      <c r="A53" s="29">
        <v>2018</v>
      </c>
      <c r="B53" s="30" t="s">
        <v>9</v>
      </c>
      <c r="C53" s="30">
        <v>0.32104964666115693</v>
      </c>
      <c r="D53" s="30">
        <f>SUM(B53,C53)</f>
        <v>0.32104964666115693</v>
      </c>
    </row>
    <row r="54" spans="1:4" ht="12" customHeight="1" thickBot="1">
      <c r="A54" s="43">
        <v>2019</v>
      </c>
      <c r="B54" s="44" t="s">
        <v>9</v>
      </c>
      <c r="C54" s="44">
        <v>0.37730644644273065</v>
      </c>
      <c r="D54" s="44">
        <f>SUM(B54,C54)</f>
        <v>0.37730644644273065</v>
      </c>
    </row>
    <row r="55" spans="1:4" ht="12" customHeight="1" thickTop="1">
      <c r="A55" s="157" t="s">
        <v>17</v>
      </c>
      <c r="B55" s="158"/>
      <c r="C55" s="158"/>
      <c r="D55" s="159"/>
    </row>
    <row r="56" spans="1:4" ht="12" customHeight="1">
      <c r="A56" s="160"/>
      <c r="B56" s="161"/>
      <c r="C56" s="161"/>
      <c r="D56" s="162"/>
    </row>
    <row r="57" spans="1:4" ht="12" customHeight="1">
      <c r="A57" s="151" t="s">
        <v>15</v>
      </c>
      <c r="B57" s="152"/>
      <c r="C57" s="152"/>
      <c r="D57" s="153"/>
    </row>
    <row r="58" spans="1:4" ht="12" customHeight="1">
      <c r="A58" s="154"/>
      <c r="B58" s="155"/>
      <c r="C58" s="155"/>
      <c r="D58" s="156"/>
    </row>
    <row r="59" spans="1:4" ht="12" customHeight="1">
      <c r="A59" s="63" t="s">
        <v>113</v>
      </c>
      <c r="B59" s="64"/>
      <c r="C59" s="64"/>
      <c r="D59" s="65"/>
    </row>
    <row r="60" spans="1:4" ht="12" customHeight="1">
      <c r="A60" s="83"/>
      <c r="B60" s="84"/>
      <c r="C60" s="84"/>
      <c r="D60" s="85"/>
    </row>
    <row r="61" spans="1:4" ht="12" customHeight="1">
      <c r="A61" s="83"/>
      <c r="B61" s="84"/>
      <c r="C61" s="84"/>
      <c r="D61" s="85"/>
    </row>
  </sheetData>
  <sheetProtection/>
  <mergeCells count="11">
    <mergeCell ref="A55:D55"/>
    <mergeCell ref="A56:D56"/>
    <mergeCell ref="A1:D1"/>
    <mergeCell ref="B4:D4"/>
    <mergeCell ref="A57:D57"/>
    <mergeCell ref="A58:D58"/>
    <mergeCell ref="A59:D61"/>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G60"/>
  <sheetViews>
    <sheetView zoomScalePageLayoutView="0" workbookViewId="0" topLeftCell="A1">
      <pane ySplit="4" topLeftCell="A5" activePane="bottomLeft" state="frozen"/>
      <selection pane="topLeft" activeCell="A1" sqref="A1"/>
      <selection pane="bottomLeft" activeCell="A1" sqref="A1:G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7" ht="12" customHeight="1" thickBot="1">
      <c r="A1" s="58" t="s">
        <v>58</v>
      </c>
      <c r="B1" s="58"/>
      <c r="C1" s="58"/>
      <c r="D1" s="58"/>
      <c r="E1" s="58"/>
      <c r="F1" s="58"/>
      <c r="G1" s="58"/>
    </row>
    <row r="2" spans="1:7" ht="12" customHeight="1" thickTop="1">
      <c r="A2" s="86" t="s">
        <v>3</v>
      </c>
      <c r="B2" s="112" t="s">
        <v>2</v>
      </c>
      <c r="C2" s="87" t="s">
        <v>0</v>
      </c>
      <c r="D2" s="13" t="s">
        <v>1</v>
      </c>
      <c r="E2" s="11"/>
      <c r="F2" s="11"/>
      <c r="G2" s="11"/>
    </row>
    <row r="3" spans="1:7" ht="12" customHeight="1">
      <c r="A3" s="76"/>
      <c r="B3" s="78"/>
      <c r="C3" s="80"/>
      <c r="D3" s="5" t="s">
        <v>2</v>
      </c>
      <c r="E3" s="5" t="s">
        <v>4</v>
      </c>
      <c r="F3" s="10" t="s">
        <v>5</v>
      </c>
      <c r="G3" s="9" t="s">
        <v>109</v>
      </c>
    </row>
    <row r="4" spans="1:7" ht="12" customHeight="1">
      <c r="A4" s="17"/>
      <c r="B4" s="59" t="s">
        <v>26</v>
      </c>
      <c r="C4" s="81"/>
      <c r="D4" s="81"/>
      <c r="E4" s="81"/>
      <c r="F4" s="81"/>
      <c r="G4" s="82"/>
    </row>
    <row r="5" spans="1:7" ht="12" customHeight="1">
      <c r="A5" s="14">
        <v>1970</v>
      </c>
      <c r="B5" s="15">
        <f aca="true" t="shared" si="0" ref="B5:B33">SUM(C5,D5)</f>
        <v>11.655572870324278</v>
      </c>
      <c r="C5" s="15">
        <v>2.923242203788098</v>
      </c>
      <c r="D5" s="15">
        <f>SUM(E5,F5,G5)</f>
        <v>8.73233066653618</v>
      </c>
      <c r="E5" s="15">
        <v>0.5268605683618758</v>
      </c>
      <c r="F5" s="15">
        <v>2.3977105014005464</v>
      </c>
      <c r="G5" s="15">
        <v>5.807759596773758</v>
      </c>
    </row>
    <row r="6" spans="1:7" ht="12" customHeight="1">
      <c r="A6" s="18">
        <v>1971</v>
      </c>
      <c r="B6" s="19">
        <f t="shared" si="0"/>
        <v>13.129844203552508</v>
      </c>
      <c r="C6" s="19">
        <v>2.564586905350034</v>
      </c>
      <c r="D6" s="19">
        <f aca="true" t="shared" si="1" ref="D6:D33">SUM(E6,F6,G6)</f>
        <v>10.565257298202475</v>
      </c>
      <c r="E6" s="19">
        <v>0.5657105770441623</v>
      </c>
      <c r="F6" s="19">
        <v>3.309070336035958</v>
      </c>
      <c r="G6" s="19">
        <v>6.690476385122355</v>
      </c>
    </row>
    <row r="7" spans="1:7" ht="12" customHeight="1">
      <c r="A7" s="18">
        <v>1972</v>
      </c>
      <c r="B7" s="19">
        <f t="shared" si="0"/>
        <v>9.382808885924872</v>
      </c>
      <c r="C7" s="19">
        <v>2.5412005724761513</v>
      </c>
      <c r="D7" s="19">
        <f t="shared" si="1"/>
        <v>6.84160831344872</v>
      </c>
      <c r="E7" s="19">
        <v>0.48344557886624834</v>
      </c>
      <c r="F7" s="19">
        <v>2.0939067763753068</v>
      </c>
      <c r="G7" s="19">
        <v>4.2642559582071655</v>
      </c>
    </row>
    <row r="8" spans="1:7" ht="12" customHeight="1">
      <c r="A8" s="18">
        <v>1973</v>
      </c>
      <c r="B8" s="19">
        <f t="shared" si="0"/>
        <v>12.465912454887508</v>
      </c>
      <c r="C8" s="19">
        <v>2.9073156859492384</v>
      </c>
      <c r="D8" s="19">
        <f t="shared" si="1"/>
        <v>9.558596768938271</v>
      </c>
      <c r="E8" s="19">
        <v>0.5592814655070265</v>
      </c>
      <c r="F8" s="19">
        <v>2.636152413678697</v>
      </c>
      <c r="G8" s="19">
        <v>6.363162889752547</v>
      </c>
    </row>
    <row r="9" spans="1:7" ht="12" customHeight="1">
      <c r="A9" s="18">
        <v>1974</v>
      </c>
      <c r="B9" s="19">
        <f t="shared" si="0"/>
        <v>12.971332207520966</v>
      </c>
      <c r="C9" s="19">
        <v>3.1657994101403264</v>
      </c>
      <c r="D9" s="19">
        <f t="shared" si="1"/>
        <v>9.80553279738064</v>
      </c>
      <c r="E9" s="19">
        <v>0.5748314015742115</v>
      </c>
      <c r="F9" s="19">
        <v>2.8082561991621744</v>
      </c>
      <c r="G9" s="19">
        <v>6.4224451966442535</v>
      </c>
    </row>
    <row r="10" spans="1:7" ht="12" customHeight="1">
      <c r="A10" s="18">
        <v>1975</v>
      </c>
      <c r="B10" s="19">
        <f t="shared" si="0"/>
        <v>13.055302729178402</v>
      </c>
      <c r="C10" s="19">
        <v>3.6495433418166754</v>
      </c>
      <c r="D10" s="19">
        <f t="shared" si="1"/>
        <v>9.405759387361726</v>
      </c>
      <c r="E10" s="19">
        <v>0.4903899390967334</v>
      </c>
      <c r="F10" s="19">
        <v>2.534489426839311</v>
      </c>
      <c r="G10" s="19">
        <v>6.380880021425683</v>
      </c>
    </row>
    <row r="11" spans="1:7" ht="12" customHeight="1">
      <c r="A11" s="14">
        <v>1976</v>
      </c>
      <c r="B11" s="15">
        <f t="shared" si="0"/>
        <v>16.176947807585023</v>
      </c>
      <c r="C11" s="15">
        <v>3.5698657269858822</v>
      </c>
      <c r="D11" s="15">
        <f t="shared" si="1"/>
        <v>12.607082080599142</v>
      </c>
      <c r="E11" s="15">
        <v>0.4422027223105092</v>
      </c>
      <c r="F11" s="15">
        <v>2.4487049448398164</v>
      </c>
      <c r="G11" s="15">
        <v>9.716174413448817</v>
      </c>
    </row>
    <row r="12" spans="1:7" ht="12" customHeight="1">
      <c r="A12" s="14">
        <v>1977</v>
      </c>
      <c r="B12" s="15">
        <f t="shared" si="0"/>
        <v>12.293039781848204</v>
      </c>
      <c r="C12" s="15">
        <v>3.576528773285762</v>
      </c>
      <c r="D12" s="15">
        <f t="shared" si="1"/>
        <v>8.716511008562442</v>
      </c>
      <c r="E12" s="15">
        <v>0.4927479366180154</v>
      </c>
      <c r="F12" s="15">
        <v>1.9318921977014218</v>
      </c>
      <c r="G12" s="15">
        <v>6.2918708742430045</v>
      </c>
    </row>
    <row r="13" spans="1:7" ht="12" customHeight="1">
      <c r="A13" s="14">
        <v>1978</v>
      </c>
      <c r="B13" s="15">
        <f t="shared" si="0"/>
        <v>12.302706578233275</v>
      </c>
      <c r="C13" s="15">
        <v>3.1179671026788345</v>
      </c>
      <c r="D13" s="15">
        <f t="shared" si="1"/>
        <v>9.18473947555444</v>
      </c>
      <c r="E13" s="15">
        <v>0.49666556798222844</v>
      </c>
      <c r="F13" s="15">
        <v>3.3765314635447483</v>
      </c>
      <c r="G13" s="15">
        <v>5.311542444027464</v>
      </c>
    </row>
    <row r="14" spans="1:7" ht="12" customHeight="1">
      <c r="A14" s="14">
        <v>1979</v>
      </c>
      <c r="B14" s="15">
        <f t="shared" si="0"/>
        <v>13.350495920726164</v>
      </c>
      <c r="C14" s="15">
        <v>3.488405958948473</v>
      </c>
      <c r="D14" s="15">
        <f t="shared" si="1"/>
        <v>9.862089961777691</v>
      </c>
      <c r="E14" s="15">
        <v>0.5360373439349608</v>
      </c>
      <c r="F14" s="15">
        <v>2.5572068419140996</v>
      </c>
      <c r="G14" s="15">
        <v>6.768845775928631</v>
      </c>
    </row>
    <row r="15" spans="1:7" ht="12" customHeight="1">
      <c r="A15" s="14">
        <v>1980</v>
      </c>
      <c r="B15" s="15">
        <f t="shared" si="0"/>
        <v>15.864330419356065</v>
      </c>
      <c r="C15" s="15">
        <v>4.013821974731841</v>
      </c>
      <c r="D15" s="15">
        <f t="shared" si="1"/>
        <v>11.850508444624223</v>
      </c>
      <c r="E15" s="15">
        <v>0.5564117623680178</v>
      </c>
      <c r="F15" s="15">
        <v>2.749163348739109</v>
      </c>
      <c r="G15" s="15">
        <v>8.544933333517097</v>
      </c>
    </row>
    <row r="16" spans="1:7" ht="12" customHeight="1">
      <c r="A16" s="18">
        <v>1981</v>
      </c>
      <c r="B16" s="19">
        <f t="shared" si="0"/>
        <v>13.681446946044886</v>
      </c>
      <c r="C16" s="19">
        <v>4.092885815748438</v>
      </c>
      <c r="D16" s="19">
        <f t="shared" si="1"/>
        <v>9.588561130296448</v>
      </c>
      <c r="E16" s="19">
        <v>0.3669131682515277</v>
      </c>
      <c r="F16" s="19">
        <v>2.623128585496316</v>
      </c>
      <c r="G16" s="19">
        <v>6.598519376548604</v>
      </c>
    </row>
    <row r="17" spans="1:7" ht="12" customHeight="1">
      <c r="A17" s="18">
        <v>1982</v>
      </c>
      <c r="B17" s="19">
        <f t="shared" si="0"/>
        <v>17.517747540101983</v>
      </c>
      <c r="C17" s="19">
        <v>5.773253676072972</v>
      </c>
      <c r="D17" s="19">
        <f t="shared" si="1"/>
        <v>11.74449386402901</v>
      </c>
      <c r="E17" s="19">
        <v>0.3028244872532521</v>
      </c>
      <c r="F17" s="19">
        <v>2.631696023616633</v>
      </c>
      <c r="G17" s="19">
        <v>8.809973353159124</v>
      </c>
    </row>
    <row r="18" spans="1:7" ht="12" customHeight="1">
      <c r="A18" s="18">
        <v>1983</v>
      </c>
      <c r="B18" s="19">
        <f t="shared" si="0"/>
        <v>17.487820059831186</v>
      </c>
      <c r="C18" s="19">
        <v>5.642901226631008</v>
      </c>
      <c r="D18" s="19">
        <f t="shared" si="1"/>
        <v>11.844918833200177</v>
      </c>
      <c r="E18" s="19">
        <v>0.3000145721363609</v>
      </c>
      <c r="F18" s="19">
        <v>3.6799397432676297</v>
      </c>
      <c r="G18" s="19">
        <v>7.864964517796187</v>
      </c>
    </row>
    <row r="19" spans="1:7" ht="12" customHeight="1">
      <c r="A19" s="18">
        <v>1984</v>
      </c>
      <c r="B19" s="19">
        <f t="shared" si="0"/>
        <v>18.319480341879874</v>
      </c>
      <c r="C19" s="19">
        <v>6.140973299063237</v>
      </c>
      <c r="D19" s="19">
        <f t="shared" si="1"/>
        <v>12.178507042816637</v>
      </c>
      <c r="E19" s="19">
        <v>0.2549015442785224</v>
      </c>
      <c r="F19" s="19">
        <v>3.168615614529728</v>
      </c>
      <c r="G19" s="19">
        <v>8.754989884008387</v>
      </c>
    </row>
    <row r="20" spans="1:7" ht="12" customHeight="1">
      <c r="A20" s="18">
        <v>1985</v>
      </c>
      <c r="B20" s="19">
        <f t="shared" si="0"/>
        <v>19.307131769066515</v>
      </c>
      <c r="C20" s="19">
        <v>6.906054710529419</v>
      </c>
      <c r="D20" s="19">
        <f t="shared" si="1"/>
        <v>12.401077058537094</v>
      </c>
      <c r="E20" s="19">
        <v>0.37899843347314166</v>
      </c>
      <c r="F20" s="19">
        <v>2.561712599222295</v>
      </c>
      <c r="G20" s="19">
        <v>9.460366025841658</v>
      </c>
    </row>
    <row r="21" spans="1:7" ht="12" customHeight="1">
      <c r="A21" s="14">
        <v>1986</v>
      </c>
      <c r="B21" s="15">
        <f t="shared" si="0"/>
        <v>18.33157445258331</v>
      </c>
      <c r="C21" s="15">
        <v>7.164218529615503</v>
      </c>
      <c r="D21" s="15">
        <f t="shared" si="1"/>
        <v>11.167355922967806</v>
      </c>
      <c r="E21" s="15">
        <v>0.33383687061317485</v>
      </c>
      <c r="F21" s="15">
        <v>2.437827058484255</v>
      </c>
      <c r="G21" s="15">
        <v>8.395691993870376</v>
      </c>
    </row>
    <row r="22" spans="1:7" ht="12" customHeight="1">
      <c r="A22" s="14">
        <v>1987</v>
      </c>
      <c r="B22" s="15">
        <f t="shared" si="0"/>
        <v>18.869156969005644</v>
      </c>
      <c r="C22" s="15">
        <v>7.111016444429739</v>
      </c>
      <c r="D22" s="15">
        <f t="shared" si="1"/>
        <v>11.758140524575904</v>
      </c>
      <c r="E22" s="15">
        <v>0.3308738378056447</v>
      </c>
      <c r="F22" s="15">
        <v>3.3298378387506617</v>
      </c>
      <c r="G22" s="15">
        <v>8.097428848019597</v>
      </c>
    </row>
    <row r="23" spans="1:7" ht="12" customHeight="1">
      <c r="A23" s="14">
        <v>1988</v>
      </c>
      <c r="B23" s="15">
        <f t="shared" si="0"/>
        <v>22.002388146482865</v>
      </c>
      <c r="C23" s="15">
        <v>7.770154233321447</v>
      </c>
      <c r="D23" s="15">
        <f t="shared" si="1"/>
        <v>14.23223391316142</v>
      </c>
      <c r="E23" s="15">
        <v>0.3278943852185211</v>
      </c>
      <c r="F23" s="15">
        <v>2.9547807701734152</v>
      </c>
      <c r="G23" s="15">
        <v>10.949558757769482</v>
      </c>
    </row>
    <row r="24" spans="1:7" ht="12" customHeight="1">
      <c r="A24" s="14">
        <v>1989</v>
      </c>
      <c r="B24" s="15">
        <f t="shared" si="0"/>
        <v>20.62102611090581</v>
      </c>
      <c r="C24" s="15">
        <v>8.015071642082008</v>
      </c>
      <c r="D24" s="15">
        <f t="shared" si="1"/>
        <v>12.6059544688238</v>
      </c>
      <c r="E24" s="15">
        <v>0.32682930989667947</v>
      </c>
      <c r="F24" s="15">
        <v>3.3720820790843704</v>
      </c>
      <c r="G24" s="15">
        <v>8.90704307984275</v>
      </c>
    </row>
    <row r="25" spans="1:7" ht="12" customHeight="1">
      <c r="A25" s="14">
        <v>1990</v>
      </c>
      <c r="B25" s="15">
        <f t="shared" si="0"/>
        <v>19.811078644489204</v>
      </c>
      <c r="C25" s="15">
        <v>7.914320414704476</v>
      </c>
      <c r="D25" s="15">
        <f t="shared" si="1"/>
        <v>11.896758229784728</v>
      </c>
      <c r="E25" s="15">
        <v>0.3236766012893159</v>
      </c>
      <c r="F25" s="15">
        <v>3.123095186783507</v>
      </c>
      <c r="G25" s="15">
        <v>8.449986441711905</v>
      </c>
    </row>
    <row r="26" spans="1:7" ht="12" customHeight="1">
      <c r="A26" s="18">
        <v>1991</v>
      </c>
      <c r="B26" s="19">
        <f t="shared" si="0"/>
        <v>20.18621839629384</v>
      </c>
      <c r="C26" s="19">
        <v>7.354096447244619</v>
      </c>
      <c r="D26" s="19">
        <f t="shared" si="1"/>
        <v>12.83212194904922</v>
      </c>
      <c r="E26" s="19">
        <v>0.32623981198067403</v>
      </c>
      <c r="F26" s="19">
        <v>3.91789733181838</v>
      </c>
      <c r="G26" s="19">
        <v>8.587984805250167</v>
      </c>
    </row>
    <row r="27" spans="1:7" ht="12" customHeight="1">
      <c r="A27" s="18">
        <v>1992</v>
      </c>
      <c r="B27" s="19">
        <f t="shared" si="0"/>
        <v>18.715032649012983</v>
      </c>
      <c r="C27" s="19">
        <v>7.208334965950145</v>
      </c>
      <c r="D27" s="19">
        <f t="shared" si="1"/>
        <v>11.50669768306284</v>
      </c>
      <c r="E27" s="19">
        <v>0.3667814461589098</v>
      </c>
      <c r="F27" s="19">
        <v>4.210793603506078</v>
      </c>
      <c r="G27" s="19">
        <v>6.929122633397853</v>
      </c>
    </row>
    <row r="28" spans="1:7" ht="12" customHeight="1">
      <c r="A28" s="18">
        <v>1993</v>
      </c>
      <c r="B28" s="19">
        <f t="shared" si="0"/>
        <v>19.837541544437585</v>
      </c>
      <c r="C28" s="19">
        <v>7.0607683654258775</v>
      </c>
      <c r="D28" s="19">
        <f t="shared" si="1"/>
        <v>12.776773179011705</v>
      </c>
      <c r="E28" s="19">
        <v>0.3539301605464688</v>
      </c>
      <c r="F28" s="19">
        <v>3.852898586836969</v>
      </c>
      <c r="G28" s="19">
        <v>8.569944431628269</v>
      </c>
    </row>
    <row r="29" spans="1:7" ht="12" customHeight="1">
      <c r="A29" s="18">
        <v>1994</v>
      </c>
      <c r="B29" s="19">
        <f t="shared" si="0"/>
        <v>18.820587603418538</v>
      </c>
      <c r="C29" s="19">
        <v>7.108816084361958</v>
      </c>
      <c r="D29" s="19">
        <f t="shared" si="1"/>
        <v>11.71177151905658</v>
      </c>
      <c r="E29" s="19">
        <v>0.2965286978035194</v>
      </c>
      <c r="F29" s="19">
        <v>3.1816118082735505</v>
      </c>
      <c r="G29" s="19">
        <v>8.23363101297951</v>
      </c>
    </row>
    <row r="30" spans="1:7" ht="12" customHeight="1">
      <c r="A30" s="18">
        <v>1995</v>
      </c>
      <c r="B30" s="19">
        <f t="shared" si="0"/>
        <v>21.74190460114094</v>
      </c>
      <c r="C30" s="19">
        <v>7.536631653612231</v>
      </c>
      <c r="D30" s="19">
        <f t="shared" si="1"/>
        <v>14.20527294752871</v>
      </c>
      <c r="E30" s="19">
        <v>0.2679568675389747</v>
      </c>
      <c r="F30" s="19">
        <v>4.997626809133577</v>
      </c>
      <c r="G30" s="19">
        <v>8.939689270856158</v>
      </c>
    </row>
    <row r="31" spans="1:7" ht="12" customHeight="1">
      <c r="A31" s="14">
        <v>1996</v>
      </c>
      <c r="B31" s="15">
        <f t="shared" si="0"/>
        <v>18.346904546040165</v>
      </c>
      <c r="C31" s="15">
        <v>6.8001722909853015</v>
      </c>
      <c r="D31" s="15">
        <f t="shared" si="1"/>
        <v>11.546732255054861</v>
      </c>
      <c r="E31" s="15">
        <v>0.27187248975390726</v>
      </c>
      <c r="F31" s="15">
        <v>4.180640758378674</v>
      </c>
      <c r="G31" s="15">
        <v>7.09421900692228</v>
      </c>
    </row>
    <row r="32" spans="1:7" ht="12" customHeight="1">
      <c r="A32" s="14">
        <v>1997</v>
      </c>
      <c r="B32" s="15">
        <f t="shared" si="0"/>
        <v>19.64565744916908</v>
      </c>
      <c r="C32" s="15">
        <v>7.848478036556603</v>
      </c>
      <c r="D32" s="15">
        <f t="shared" si="1"/>
        <v>11.797179412612477</v>
      </c>
      <c r="E32" s="15">
        <v>0.32796749705188677</v>
      </c>
      <c r="F32" s="15">
        <v>4.457322376179245</v>
      </c>
      <c r="G32" s="15">
        <v>7.011889539381346</v>
      </c>
    </row>
    <row r="33" spans="1:7" ht="12" customHeight="1">
      <c r="A33" s="14">
        <v>1998</v>
      </c>
      <c r="B33" s="15">
        <f t="shared" si="0"/>
        <v>18.747399355909664</v>
      </c>
      <c r="C33" s="15">
        <v>7.246588130766933</v>
      </c>
      <c r="D33" s="15">
        <f t="shared" si="1"/>
        <v>11.500811225142732</v>
      </c>
      <c r="E33" s="15">
        <v>0.2651441915186472</v>
      </c>
      <c r="F33" s="15">
        <v>3.0160617130206178</v>
      </c>
      <c r="G33" s="15">
        <v>8.219605320603467</v>
      </c>
    </row>
    <row r="34" spans="1:7" ht="12" customHeight="1">
      <c r="A34" s="14">
        <v>1999</v>
      </c>
      <c r="B34" s="15">
        <f aca="true" t="shared" si="2" ref="B34:B39">SUM(C34,D34)</f>
        <v>20.160681570560826</v>
      </c>
      <c r="C34" s="15">
        <v>8.056643928867128</v>
      </c>
      <c r="D34" s="15">
        <f aca="true" t="shared" si="3" ref="D34:D39">SUM(E34,F34,G34)</f>
        <v>12.104037641693695</v>
      </c>
      <c r="E34" s="15">
        <v>0.2536172823355772</v>
      </c>
      <c r="F34" s="15">
        <v>4.810051420137514</v>
      </c>
      <c r="G34" s="15">
        <v>7.040368939220604</v>
      </c>
    </row>
    <row r="35" spans="1:7" ht="12" customHeight="1">
      <c r="A35" s="14">
        <v>2000</v>
      </c>
      <c r="B35" s="15">
        <f t="shared" si="2"/>
        <v>18.668843209253517</v>
      </c>
      <c r="C35" s="15">
        <v>7.519783792921816</v>
      </c>
      <c r="D35" s="15">
        <f t="shared" si="3"/>
        <v>11.149059416331703</v>
      </c>
      <c r="E35" s="15">
        <v>0.22882673965036157</v>
      </c>
      <c r="F35" s="15">
        <v>3.7545942785148916</v>
      </c>
      <c r="G35" s="15">
        <v>7.16563839816645</v>
      </c>
    </row>
    <row r="36" spans="1:7" ht="12" customHeight="1">
      <c r="A36" s="18">
        <v>2001</v>
      </c>
      <c r="B36" s="19">
        <f t="shared" si="2"/>
        <v>17.83983034042337</v>
      </c>
      <c r="C36" s="19">
        <v>7.451905590778925</v>
      </c>
      <c r="D36" s="19">
        <f t="shared" si="3"/>
        <v>10.387924749644444</v>
      </c>
      <c r="E36" s="19">
        <v>0.2058537686911277</v>
      </c>
      <c r="F36" s="19">
        <v>3.6401121290325587</v>
      </c>
      <c r="G36" s="19">
        <v>6.541958851920758</v>
      </c>
    </row>
    <row r="37" spans="1:7" ht="12" customHeight="1">
      <c r="A37" s="18">
        <v>2002</v>
      </c>
      <c r="B37" s="19">
        <f t="shared" si="2"/>
        <v>19.84156475590067</v>
      </c>
      <c r="C37" s="19">
        <v>8.496329579288586</v>
      </c>
      <c r="D37" s="19">
        <f t="shared" si="3"/>
        <v>11.345235176612086</v>
      </c>
      <c r="E37" s="19">
        <v>0.2186943621264465</v>
      </c>
      <c r="F37" s="19">
        <v>4.0481563705203945</v>
      </c>
      <c r="G37" s="19">
        <v>7.078384443965246</v>
      </c>
    </row>
    <row r="38" spans="1:7" ht="12" customHeight="1">
      <c r="A38" s="18">
        <v>2003</v>
      </c>
      <c r="B38" s="19">
        <f t="shared" si="2"/>
        <v>18.969302199505734</v>
      </c>
      <c r="C38" s="19">
        <v>7.728020966022094</v>
      </c>
      <c r="D38" s="19">
        <f t="shared" si="3"/>
        <v>11.24128123348364</v>
      </c>
      <c r="E38" s="19">
        <v>0.19028936684850237</v>
      </c>
      <c r="F38" s="19">
        <v>4.438767388706525</v>
      </c>
      <c r="G38" s="19">
        <v>6.612224477928613</v>
      </c>
    </row>
    <row r="39" spans="1:7" ht="12" customHeight="1">
      <c r="A39" s="18">
        <v>2004</v>
      </c>
      <c r="B39" s="19">
        <f t="shared" si="2"/>
        <v>18.688551102400005</v>
      </c>
      <c r="C39" s="19">
        <v>7.869321328528317</v>
      </c>
      <c r="D39" s="19">
        <f t="shared" si="3"/>
        <v>10.819229773871687</v>
      </c>
      <c r="E39" s="19">
        <v>0.1786574849835839</v>
      </c>
      <c r="F39" s="19">
        <v>4.227034473817874</v>
      </c>
      <c r="G39" s="19">
        <v>6.413537815070229</v>
      </c>
    </row>
    <row r="40" spans="1:7" ht="12" customHeight="1">
      <c r="A40" s="18">
        <v>2005</v>
      </c>
      <c r="B40" s="19">
        <f aca="true" t="shared" si="4" ref="B40:B45">SUM(C40,D40)</f>
        <v>21.528341973230788</v>
      </c>
      <c r="C40" s="19">
        <v>8.676919171222359</v>
      </c>
      <c r="D40" s="19">
        <f aca="true" t="shared" si="5" ref="D40:D45">SUM(E40,F40,G40)</f>
        <v>12.85142280200843</v>
      </c>
      <c r="E40" s="19">
        <v>0.1908529158698315</v>
      </c>
      <c r="F40" s="19">
        <v>5.634997646857049</v>
      </c>
      <c r="G40" s="19">
        <v>7.0255722392815505</v>
      </c>
    </row>
    <row r="41" spans="1:7" ht="12" customHeight="1">
      <c r="A41" s="14">
        <v>2006</v>
      </c>
      <c r="B41" s="15">
        <f t="shared" si="4"/>
        <v>20.191584861468634</v>
      </c>
      <c r="C41" s="15">
        <v>7.667032862738608</v>
      </c>
      <c r="D41" s="15">
        <f t="shared" si="5"/>
        <v>12.524551998730026</v>
      </c>
      <c r="E41" s="15">
        <v>0.142506058150036</v>
      </c>
      <c r="F41" s="15">
        <v>4.879251658872708</v>
      </c>
      <c r="G41" s="15">
        <v>7.502794281707281</v>
      </c>
    </row>
    <row r="42" spans="1:7" ht="12" customHeight="1">
      <c r="A42" s="14">
        <v>2007</v>
      </c>
      <c r="B42" s="15">
        <f t="shared" si="4"/>
        <v>21.293826237435972</v>
      </c>
      <c r="C42" s="15">
        <v>8.092335420184924</v>
      </c>
      <c r="D42" s="15">
        <f t="shared" si="5"/>
        <v>13.201490817251049</v>
      </c>
      <c r="E42" s="15">
        <v>0.1415233513453193</v>
      </c>
      <c r="F42" s="15">
        <v>6.189026622655967</v>
      </c>
      <c r="G42" s="15">
        <v>6.8709408432497625</v>
      </c>
    </row>
    <row r="43" spans="1:7" ht="12" customHeight="1">
      <c r="A43" s="14">
        <v>2008</v>
      </c>
      <c r="B43" s="15">
        <f t="shared" si="4"/>
        <v>20.401584023230825</v>
      </c>
      <c r="C43" s="15">
        <v>8.335291630966852</v>
      </c>
      <c r="D43" s="15">
        <f t="shared" si="5"/>
        <v>12.066292392263971</v>
      </c>
      <c r="E43" s="15">
        <v>0.16742714666816544</v>
      </c>
      <c r="F43" s="15">
        <v>4.9870752408904995</v>
      </c>
      <c r="G43" s="15">
        <v>6.911790004705306</v>
      </c>
    </row>
    <row r="44" spans="1:7" ht="12" customHeight="1">
      <c r="A44" s="14">
        <v>2009</v>
      </c>
      <c r="B44" s="15">
        <f t="shared" si="4"/>
        <v>18.350684986813476</v>
      </c>
      <c r="C44" s="15">
        <v>7.72746129237846</v>
      </c>
      <c r="D44" s="15">
        <f t="shared" si="5"/>
        <v>10.623223694435016</v>
      </c>
      <c r="E44" s="15">
        <v>0.1319433643016687</v>
      </c>
      <c r="F44" s="15">
        <v>4.167632384211712</v>
      </c>
      <c r="G44" s="15">
        <v>6.3236479459216355</v>
      </c>
    </row>
    <row r="45" spans="1:7" ht="12" customHeight="1">
      <c r="A45" s="14">
        <v>2010</v>
      </c>
      <c r="B45" s="15">
        <f t="shared" si="4"/>
        <v>18.51177941201988</v>
      </c>
      <c r="C45" s="15">
        <v>7.981749695848825</v>
      </c>
      <c r="D45" s="15">
        <f t="shared" si="5"/>
        <v>10.530029716171054</v>
      </c>
      <c r="E45" s="15">
        <v>0.16242949302248735</v>
      </c>
      <c r="F45" s="15">
        <v>4.0950638335383465</v>
      </c>
      <c r="G45" s="15">
        <v>6.27253638961022</v>
      </c>
    </row>
    <row r="46" spans="1:7" ht="12" customHeight="1">
      <c r="A46" s="18">
        <v>2011</v>
      </c>
      <c r="B46" s="19">
        <f aca="true" t="shared" si="6" ref="B46:B51">SUM(C46,D46)</f>
        <v>18.860235833848538</v>
      </c>
      <c r="C46" s="19">
        <v>7.403849924090914</v>
      </c>
      <c r="D46" s="19">
        <f aca="true" t="shared" si="7" ref="D46:D51">SUM(E46,F46,G46)</f>
        <v>11.456385909757625</v>
      </c>
      <c r="E46" s="19">
        <v>0.16125296596401542</v>
      </c>
      <c r="F46" s="19">
        <v>4.6617740068159925</v>
      </c>
      <c r="G46" s="19">
        <v>6.633358936977618</v>
      </c>
    </row>
    <row r="47" spans="1:7" ht="12" customHeight="1">
      <c r="A47" s="18">
        <v>2012</v>
      </c>
      <c r="B47" s="19">
        <f t="shared" si="6"/>
        <v>17.517497380808123</v>
      </c>
      <c r="C47" s="19">
        <v>7.632099787150884</v>
      </c>
      <c r="D47" s="19">
        <f t="shared" si="7"/>
        <v>9.885397593657238</v>
      </c>
      <c r="E47" s="19">
        <v>0.12887346142941206</v>
      </c>
      <c r="F47" s="19">
        <v>3.736829048668329</v>
      </c>
      <c r="G47" s="19">
        <v>6.019695083559497</v>
      </c>
    </row>
    <row r="48" spans="1:7" ht="12" customHeight="1">
      <c r="A48" s="18">
        <v>2013</v>
      </c>
      <c r="B48" s="19">
        <f t="shared" si="6"/>
        <v>19.46931069531344</v>
      </c>
      <c r="C48" s="19">
        <v>7.809071733033087</v>
      </c>
      <c r="D48" s="19">
        <f t="shared" si="7"/>
        <v>11.660238962280353</v>
      </c>
      <c r="E48" s="19">
        <v>0.14010468145505858</v>
      </c>
      <c r="F48" s="19">
        <v>4.767827545151398</v>
      </c>
      <c r="G48" s="19">
        <v>6.752306735673895</v>
      </c>
    </row>
    <row r="49" spans="1:7" ht="12" customHeight="1">
      <c r="A49" s="18">
        <v>2014</v>
      </c>
      <c r="B49" s="19">
        <f t="shared" si="6"/>
        <v>19.29675379149307</v>
      </c>
      <c r="C49" s="19">
        <v>7.726391663532945</v>
      </c>
      <c r="D49" s="19">
        <f t="shared" si="7"/>
        <v>11.570362127960127</v>
      </c>
      <c r="E49" s="19">
        <v>0.13328771368116862</v>
      </c>
      <c r="F49" s="19">
        <v>4.8199598468068725</v>
      </c>
      <c r="G49" s="19">
        <v>6.617114567472086</v>
      </c>
    </row>
    <row r="50" spans="1:7" ht="12" customHeight="1">
      <c r="A50" s="21">
        <v>2015</v>
      </c>
      <c r="B50" s="22">
        <f t="shared" si="6"/>
        <v>19.17506588364686</v>
      </c>
      <c r="C50" s="22">
        <v>7.923569038438563</v>
      </c>
      <c r="D50" s="22">
        <f t="shared" si="7"/>
        <v>11.251496845208294</v>
      </c>
      <c r="E50" s="22">
        <v>0.13844203804126157</v>
      </c>
      <c r="F50" s="22">
        <v>4.057340758289526</v>
      </c>
      <c r="G50" s="22">
        <v>7.055714048877506</v>
      </c>
    </row>
    <row r="51" spans="1:7" ht="12" customHeight="1">
      <c r="A51" s="29">
        <v>2016</v>
      </c>
      <c r="B51" s="30">
        <f t="shared" si="6"/>
        <v>18.282397963846293</v>
      </c>
      <c r="C51" s="30">
        <v>8.140555903182552</v>
      </c>
      <c r="D51" s="30">
        <f t="shared" si="7"/>
        <v>10.141842060663741</v>
      </c>
      <c r="E51" s="30">
        <v>0.12107098615188194</v>
      </c>
      <c r="F51" s="30">
        <v>3.8328905902825845</v>
      </c>
      <c r="G51" s="30">
        <v>6.187880484229274</v>
      </c>
    </row>
    <row r="52" spans="1:7" ht="12" customHeight="1">
      <c r="A52" s="41">
        <v>2017</v>
      </c>
      <c r="B52" s="42">
        <f>SUM(C52,D52)</f>
        <v>17.731223017813008</v>
      </c>
      <c r="C52" s="42">
        <v>8.27479238623011</v>
      </c>
      <c r="D52" s="42">
        <f>SUM(E52,F52,G52)</f>
        <v>9.456430631582895</v>
      </c>
      <c r="E52" s="42">
        <v>0.100189096799633</v>
      </c>
      <c r="F52" s="42">
        <v>3.4648516746757614</v>
      </c>
      <c r="G52" s="42">
        <v>5.891389860107501</v>
      </c>
    </row>
    <row r="53" spans="1:7" ht="12" customHeight="1">
      <c r="A53" s="41">
        <v>2018</v>
      </c>
      <c r="B53" s="42">
        <f>SUM(C53,D53)</f>
        <v>12.161936565617522</v>
      </c>
      <c r="C53" s="42">
        <v>8.10473688503662</v>
      </c>
      <c r="D53" s="42">
        <f>SUM(E53,F53,G53)</f>
        <v>4.057199680580901</v>
      </c>
      <c r="E53" s="42">
        <v>0.11798756469026625</v>
      </c>
      <c r="F53" s="42">
        <v>3.9392121158906344</v>
      </c>
      <c r="G53" s="42" t="s">
        <v>9</v>
      </c>
    </row>
    <row r="54" spans="1:7" ht="12" customHeight="1" thickBot="1">
      <c r="A54" s="41">
        <v>2019</v>
      </c>
      <c r="B54" s="42">
        <f>SUM(C54,D54)</f>
        <v>12.34131562513803</v>
      </c>
      <c r="C54" s="42">
        <v>8.429585202224708</v>
      </c>
      <c r="D54" s="42">
        <f>SUM(E54,F54,G54)</f>
        <v>3.9117304229133216</v>
      </c>
      <c r="E54" s="42">
        <v>0.10557466193204118</v>
      </c>
      <c r="F54" s="42">
        <v>3.8061557609812806</v>
      </c>
      <c r="G54" s="42" t="s">
        <v>9</v>
      </c>
    </row>
    <row r="55" spans="1:7" ht="12" customHeight="1" thickTop="1">
      <c r="A55" s="157" t="s">
        <v>17</v>
      </c>
      <c r="B55" s="158"/>
      <c r="C55" s="158"/>
      <c r="D55" s="159"/>
      <c r="E55" s="47"/>
      <c r="F55" s="47"/>
      <c r="G55" s="47"/>
    </row>
    <row r="56" spans="1:6" ht="12" customHeight="1">
      <c r="A56" s="3"/>
      <c r="B56" s="3"/>
      <c r="C56" s="3"/>
      <c r="D56" s="3"/>
      <c r="E56" s="3"/>
      <c r="F56" s="3"/>
    </row>
    <row r="57" spans="1:7" ht="12" customHeight="1">
      <c r="A57" s="171" t="s">
        <v>110</v>
      </c>
      <c r="B57" s="172"/>
      <c r="C57" s="172"/>
      <c r="D57" s="172"/>
      <c r="E57" s="172"/>
      <c r="F57" s="172"/>
      <c r="G57" s="173"/>
    </row>
    <row r="58" spans="1:7" ht="12" customHeight="1">
      <c r="A58" s="48"/>
      <c r="B58" s="49"/>
      <c r="C58" s="49"/>
      <c r="D58" s="49"/>
      <c r="E58" s="49"/>
      <c r="F58" s="49"/>
      <c r="G58" s="50"/>
    </row>
    <row r="59" spans="1:7" ht="12" customHeight="1">
      <c r="A59" s="83" t="s">
        <v>113</v>
      </c>
      <c r="B59" s="84"/>
      <c r="C59" s="84"/>
      <c r="D59" s="84"/>
      <c r="E59" s="84"/>
      <c r="F59" s="84"/>
      <c r="G59" s="85"/>
    </row>
    <row r="60" spans="1:7" ht="12" customHeight="1">
      <c r="A60" s="66"/>
      <c r="B60" s="67"/>
      <c r="C60" s="67"/>
      <c r="D60" s="67"/>
      <c r="E60" s="67"/>
      <c r="F60" s="67"/>
      <c r="G60" s="68"/>
    </row>
  </sheetData>
  <sheetProtection/>
  <mergeCells count="8">
    <mergeCell ref="B4:G4"/>
    <mergeCell ref="A1:G1"/>
    <mergeCell ref="A59:G60"/>
    <mergeCell ref="A2:A3"/>
    <mergeCell ref="B2:B3"/>
    <mergeCell ref="C2:C3"/>
    <mergeCell ref="A57:G57"/>
    <mergeCell ref="A55:D55"/>
  </mergeCells>
  <printOptions horizontalCentered="1" verticalCentered="1"/>
  <pageMargins left="0.5" right="0.5" top="0.58" bottom="0.52" header="0.5" footer="0.5"/>
  <pageSetup fitToHeight="1" fitToWidth="1"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57</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21</v>
      </c>
      <c r="C4" s="81"/>
      <c r="D4" s="82"/>
    </row>
    <row r="5" spans="1:4" ht="12" customHeight="1">
      <c r="A5" s="14">
        <v>1970</v>
      </c>
      <c r="B5" s="15">
        <f aca="true" t="shared" si="0" ref="B5:B33">SUM(C5,D5)</f>
        <v>0.9061116204670036</v>
      </c>
      <c r="C5" s="15">
        <v>0.9061116204670036</v>
      </c>
      <c r="D5" s="15" t="s">
        <v>9</v>
      </c>
    </row>
    <row r="6" spans="1:4" ht="12" customHeight="1">
      <c r="A6" s="18">
        <v>1971</v>
      </c>
      <c r="B6" s="19">
        <f t="shared" si="0"/>
        <v>0.9269915872503744</v>
      </c>
      <c r="C6" s="19">
        <v>0.9269915872503744</v>
      </c>
      <c r="D6" s="19" t="s">
        <v>9</v>
      </c>
    </row>
    <row r="7" spans="1:4" ht="12" customHeight="1">
      <c r="A7" s="18">
        <v>1972</v>
      </c>
      <c r="B7" s="19">
        <f t="shared" si="0"/>
        <v>1.0395624499752258</v>
      </c>
      <c r="C7" s="19">
        <v>1.0395624499752258</v>
      </c>
      <c r="D7" s="19" t="s">
        <v>9</v>
      </c>
    </row>
    <row r="8" spans="1:4" ht="12" customHeight="1">
      <c r="A8" s="18">
        <v>1973</v>
      </c>
      <c r="B8" s="19">
        <f t="shared" si="0"/>
        <v>1.1089665847132497</v>
      </c>
      <c r="C8" s="19">
        <v>1.1089665847132497</v>
      </c>
      <c r="D8" s="19" t="s">
        <v>9</v>
      </c>
    </row>
    <row r="9" spans="1:4" ht="12" customHeight="1">
      <c r="A9" s="18">
        <v>1974</v>
      </c>
      <c r="B9" s="19">
        <f t="shared" si="0"/>
        <v>1.0062940136728795</v>
      </c>
      <c r="C9" s="19">
        <v>1.0062940136728795</v>
      </c>
      <c r="D9" s="19" t="s">
        <v>9</v>
      </c>
    </row>
    <row r="10" spans="1:4" ht="12" customHeight="1">
      <c r="A10" s="18">
        <v>1975</v>
      </c>
      <c r="B10" s="19">
        <f t="shared" si="0"/>
        <v>1.0612437665819336</v>
      </c>
      <c r="C10" s="19">
        <v>1.0612437665819336</v>
      </c>
      <c r="D10" s="19" t="s">
        <v>9</v>
      </c>
    </row>
    <row r="11" spans="1:4" ht="12" customHeight="1">
      <c r="A11" s="14">
        <v>1976</v>
      </c>
      <c r="B11" s="15">
        <f t="shared" si="0"/>
        <v>1.0200197216043296</v>
      </c>
      <c r="C11" s="15">
        <v>1.0200197216043296</v>
      </c>
      <c r="D11" s="15" t="s">
        <v>9</v>
      </c>
    </row>
    <row r="12" spans="1:4" ht="12" customHeight="1">
      <c r="A12" s="14">
        <v>1977</v>
      </c>
      <c r="B12" s="15">
        <f t="shared" si="0"/>
        <v>1.127865636876303</v>
      </c>
      <c r="C12" s="15">
        <v>1.127865636876303</v>
      </c>
      <c r="D12" s="15" t="s">
        <v>9</v>
      </c>
    </row>
    <row r="13" spans="1:4" ht="12" customHeight="1">
      <c r="A13" s="14">
        <v>1978</v>
      </c>
      <c r="B13" s="15">
        <f t="shared" si="0"/>
        <v>1.5549116068018958</v>
      </c>
      <c r="C13" s="15">
        <v>1.5549116068018958</v>
      </c>
      <c r="D13" s="15" t="s">
        <v>9</v>
      </c>
    </row>
    <row r="14" spans="1:4" ht="12" customHeight="1">
      <c r="A14" s="14">
        <v>1979</v>
      </c>
      <c r="B14" s="15">
        <f t="shared" si="0"/>
        <v>1.5868147701672923</v>
      </c>
      <c r="C14" s="15">
        <v>1.5868147701672923</v>
      </c>
      <c r="D14" s="15" t="s">
        <v>9</v>
      </c>
    </row>
    <row r="15" spans="1:4" ht="12" customHeight="1">
      <c r="A15" s="14">
        <v>1980</v>
      </c>
      <c r="B15" s="15">
        <f t="shared" si="0"/>
        <v>1.4155617447327051</v>
      </c>
      <c r="C15" s="15">
        <v>1.4155617447327051</v>
      </c>
      <c r="D15" s="15" t="s">
        <v>9</v>
      </c>
    </row>
    <row r="16" spans="1:4" ht="12" customHeight="1">
      <c r="A16" s="18">
        <v>1981</v>
      </c>
      <c r="B16" s="19">
        <f t="shared" si="0"/>
        <v>1.5380418039185793</v>
      </c>
      <c r="C16" s="19">
        <v>1.5380418039185793</v>
      </c>
      <c r="D16" s="19" t="s">
        <v>9</v>
      </c>
    </row>
    <row r="17" spans="1:4" ht="12" customHeight="1">
      <c r="A17" s="18">
        <v>1982</v>
      </c>
      <c r="B17" s="19">
        <f t="shared" si="0"/>
        <v>1.8299344249626166</v>
      </c>
      <c r="C17" s="19">
        <v>1.8299344249626166</v>
      </c>
      <c r="D17" s="19" t="s">
        <v>9</v>
      </c>
    </row>
    <row r="18" spans="1:4" ht="12" customHeight="1">
      <c r="A18" s="18">
        <v>1983</v>
      </c>
      <c r="B18" s="19">
        <f t="shared" si="0"/>
        <v>1.7664135293576377</v>
      </c>
      <c r="C18" s="19">
        <v>1.7664135293576377</v>
      </c>
      <c r="D18" s="19" t="s">
        <v>9</v>
      </c>
    </row>
    <row r="19" spans="1:4" ht="12" customHeight="1">
      <c r="A19" s="18">
        <v>1984</v>
      </c>
      <c r="B19" s="19">
        <f t="shared" si="0"/>
        <v>1.8160358002640176</v>
      </c>
      <c r="C19" s="19">
        <v>1.8160358002640176</v>
      </c>
      <c r="D19" s="19" t="s">
        <v>9</v>
      </c>
    </row>
    <row r="20" spans="1:4" ht="12" customHeight="1">
      <c r="A20" s="18">
        <v>1985</v>
      </c>
      <c r="B20" s="19">
        <f t="shared" si="0"/>
        <v>2.090566758286548</v>
      </c>
      <c r="C20" s="19">
        <v>2.090566758286548</v>
      </c>
      <c r="D20" s="19" t="s">
        <v>9</v>
      </c>
    </row>
    <row r="21" spans="1:4" ht="12" customHeight="1">
      <c r="A21" s="14">
        <v>1986</v>
      </c>
      <c r="B21" s="15">
        <f t="shared" si="0"/>
        <v>2.434490338885108</v>
      </c>
      <c r="C21" s="15">
        <v>2.434490338885108</v>
      </c>
      <c r="D21" s="15" t="s">
        <v>9</v>
      </c>
    </row>
    <row r="22" spans="1:4" ht="12" customHeight="1">
      <c r="A22" s="14">
        <v>1987</v>
      </c>
      <c r="B22" s="15">
        <f t="shared" si="0"/>
        <v>2.188113797878618</v>
      </c>
      <c r="C22" s="15">
        <v>2.188113797878618</v>
      </c>
      <c r="D22" s="15" t="s">
        <v>9</v>
      </c>
    </row>
    <row r="23" spans="1:4" ht="12" customHeight="1">
      <c r="A23" s="14">
        <v>1988</v>
      </c>
      <c r="B23" s="15">
        <f t="shared" si="0"/>
        <v>2.3504697708092777</v>
      </c>
      <c r="C23" s="15">
        <v>2.3504697708092777</v>
      </c>
      <c r="D23" s="15" t="s">
        <v>9</v>
      </c>
    </row>
    <row r="24" spans="1:4" ht="12" customHeight="1">
      <c r="A24" s="14">
        <v>1989</v>
      </c>
      <c r="B24" s="15">
        <f t="shared" si="0"/>
        <v>2.493799946827793</v>
      </c>
      <c r="C24" s="15">
        <v>2.493799946827793</v>
      </c>
      <c r="D24" s="15" t="s">
        <v>9</v>
      </c>
    </row>
    <row r="25" spans="1:4" ht="12" customHeight="1">
      <c r="A25" s="14">
        <v>1990</v>
      </c>
      <c r="B25" s="15">
        <f t="shared" si="0"/>
        <v>2.062057489645467</v>
      </c>
      <c r="C25" s="15">
        <v>2.062057489645467</v>
      </c>
      <c r="D25" s="15" t="s">
        <v>9</v>
      </c>
    </row>
    <row r="26" spans="1:4" ht="12" customHeight="1">
      <c r="A26" s="18">
        <v>1991</v>
      </c>
      <c r="B26" s="19">
        <f t="shared" si="0"/>
        <v>1.8956006674740524</v>
      </c>
      <c r="C26" s="19">
        <v>1.8956006674740524</v>
      </c>
      <c r="D26" s="19" t="s">
        <v>9</v>
      </c>
    </row>
    <row r="27" spans="1:4" ht="12" customHeight="1">
      <c r="A27" s="18">
        <v>1992</v>
      </c>
      <c r="B27" s="19">
        <f t="shared" si="0"/>
        <v>2.1005752073578985</v>
      </c>
      <c r="C27" s="19">
        <v>2.1005752073578985</v>
      </c>
      <c r="D27" s="19" t="s">
        <v>9</v>
      </c>
    </row>
    <row r="28" spans="1:4" ht="12" customHeight="1">
      <c r="A28" s="18">
        <v>1993</v>
      </c>
      <c r="B28" s="19">
        <f t="shared" si="0"/>
        <v>1.7352410100862616</v>
      </c>
      <c r="C28" s="19">
        <v>1.7352410100862616</v>
      </c>
      <c r="D28" s="19" t="s">
        <v>9</v>
      </c>
    </row>
    <row r="29" spans="1:4" ht="12" customHeight="1">
      <c r="A29" s="18">
        <v>1994</v>
      </c>
      <c r="B29" s="19">
        <f t="shared" si="0"/>
        <v>2.001220643723713</v>
      </c>
      <c r="C29" s="19">
        <v>2.001220643723713</v>
      </c>
      <c r="D29" s="19" t="s">
        <v>9</v>
      </c>
    </row>
    <row r="30" spans="1:4" ht="12" customHeight="1">
      <c r="A30" s="18">
        <v>1995</v>
      </c>
      <c r="B30" s="19">
        <f t="shared" si="0"/>
        <v>1.8941621343652575</v>
      </c>
      <c r="C30" s="19">
        <v>1.8941621343652575</v>
      </c>
      <c r="D30" s="19" t="s">
        <v>9</v>
      </c>
    </row>
    <row r="31" spans="1:4" ht="12" customHeight="1">
      <c r="A31" s="14">
        <v>1996</v>
      </c>
      <c r="B31" s="15">
        <f t="shared" si="0"/>
        <v>2.0429604840414286</v>
      </c>
      <c r="C31" s="15">
        <v>2.0429604840414286</v>
      </c>
      <c r="D31" s="15" t="s">
        <v>9</v>
      </c>
    </row>
    <row r="32" spans="1:4" ht="12" customHeight="1">
      <c r="A32" s="14">
        <v>1997</v>
      </c>
      <c r="B32" s="15">
        <f t="shared" si="0"/>
        <v>2.2198946763059153</v>
      </c>
      <c r="C32" s="15">
        <v>2.2198946763059153</v>
      </c>
      <c r="D32" s="15" t="s">
        <v>9</v>
      </c>
    </row>
    <row r="33" spans="1:4" ht="12" customHeight="1">
      <c r="A33" s="14">
        <v>1998</v>
      </c>
      <c r="B33" s="15">
        <f t="shared" si="0"/>
        <v>2.341468253445122</v>
      </c>
      <c r="C33" s="15">
        <v>2.341468253445122</v>
      </c>
      <c r="D33" s="15" t="s">
        <v>9</v>
      </c>
    </row>
    <row r="34" spans="1:4" ht="12" customHeight="1">
      <c r="A34" s="14">
        <v>1999</v>
      </c>
      <c r="B34" s="15">
        <f aca="true" t="shared" si="1" ref="B34:B39">SUM(C34,D34)</f>
        <v>2.449966005513883</v>
      </c>
      <c r="C34" s="15">
        <v>2.449966005513883</v>
      </c>
      <c r="D34" s="15" t="s">
        <v>9</v>
      </c>
    </row>
    <row r="35" spans="1:4" ht="12" customHeight="1">
      <c r="A35" s="14">
        <v>2000</v>
      </c>
      <c r="B35" s="15">
        <f t="shared" si="1"/>
        <v>2.2626563385448946</v>
      </c>
      <c r="C35" s="15">
        <v>2.2626563385448946</v>
      </c>
      <c r="D35" s="15" t="s">
        <v>9</v>
      </c>
    </row>
    <row r="36" spans="1:4" ht="12" customHeight="1">
      <c r="A36" s="18">
        <v>2001</v>
      </c>
      <c r="B36" s="19">
        <f t="shared" si="1"/>
        <v>1.9742335143513288</v>
      </c>
      <c r="C36" s="19">
        <v>1.9742335143513288</v>
      </c>
      <c r="D36" s="19" t="s">
        <v>9</v>
      </c>
    </row>
    <row r="37" spans="1:4" ht="12" customHeight="1">
      <c r="A37" s="18">
        <v>2002</v>
      </c>
      <c r="B37" s="19">
        <f t="shared" si="1"/>
        <v>2.1888410224364936</v>
      </c>
      <c r="C37" s="19">
        <v>2.1888410224364936</v>
      </c>
      <c r="D37" s="19" t="s">
        <v>9</v>
      </c>
    </row>
    <row r="38" spans="1:4" ht="12" customHeight="1">
      <c r="A38" s="18">
        <v>2003</v>
      </c>
      <c r="B38" s="19">
        <f t="shared" si="1"/>
        <v>2.181623100316535</v>
      </c>
      <c r="C38" s="19">
        <v>2.181623100316535</v>
      </c>
      <c r="D38" s="19" t="s">
        <v>9</v>
      </c>
    </row>
    <row r="39" spans="1:4" ht="12" customHeight="1">
      <c r="A39" s="18">
        <v>2004</v>
      </c>
      <c r="B39" s="19">
        <f t="shared" si="1"/>
        <v>2.047352512036561</v>
      </c>
      <c r="C39" s="19">
        <v>2.047352512036561</v>
      </c>
      <c r="D39" s="19" t="s">
        <v>9</v>
      </c>
    </row>
    <row r="40" spans="1:4" ht="12" customHeight="1">
      <c r="A40" s="18">
        <v>2005</v>
      </c>
      <c r="B40" s="19">
        <f aca="true" t="shared" si="2" ref="B40:B45">SUM(C40,D40)</f>
        <v>1.8682609755208865</v>
      </c>
      <c r="C40" s="19">
        <v>1.8682609755208865</v>
      </c>
      <c r="D40" s="19" t="s">
        <v>9</v>
      </c>
    </row>
    <row r="41" spans="1:4" ht="12" customHeight="1">
      <c r="A41" s="14">
        <v>2006</v>
      </c>
      <c r="B41" s="15">
        <f t="shared" si="2"/>
        <v>1.8798221991226802</v>
      </c>
      <c r="C41" s="15">
        <v>1.8798221991226802</v>
      </c>
      <c r="D41" s="15" t="s">
        <v>9</v>
      </c>
    </row>
    <row r="42" spans="1:4" ht="12" customHeight="1">
      <c r="A42" s="14">
        <v>2007</v>
      </c>
      <c r="B42" s="15">
        <f t="shared" si="2"/>
        <v>1.828118290492239</v>
      </c>
      <c r="C42" s="15">
        <v>1.828118290492239</v>
      </c>
      <c r="D42" s="15" t="s">
        <v>9</v>
      </c>
    </row>
    <row r="43" spans="1:4" ht="12" customHeight="1">
      <c r="A43" s="14">
        <v>2008</v>
      </c>
      <c r="B43" s="15">
        <f t="shared" si="2"/>
        <v>1.6845306550824697</v>
      </c>
      <c r="C43" s="15">
        <v>1.6845306550824697</v>
      </c>
      <c r="D43" s="15" t="s">
        <v>9</v>
      </c>
    </row>
    <row r="44" spans="1:4" ht="12" customHeight="1">
      <c r="A44" s="14">
        <v>2009</v>
      </c>
      <c r="B44" s="15">
        <f t="shared" si="2"/>
        <v>1.615988455429165</v>
      </c>
      <c r="C44" s="15">
        <v>1.615988455429165</v>
      </c>
      <c r="D44" s="15" t="s">
        <v>9</v>
      </c>
    </row>
    <row r="45" spans="1:4" ht="12" customHeight="1">
      <c r="A45" s="14">
        <v>2010</v>
      </c>
      <c r="B45" s="15">
        <f t="shared" si="2"/>
        <v>1.6661222933690067</v>
      </c>
      <c r="C45" s="15">
        <v>1.6661222933690067</v>
      </c>
      <c r="D45" s="15" t="s">
        <v>9</v>
      </c>
    </row>
    <row r="46" spans="1:4" ht="12" customHeight="1">
      <c r="A46" s="18">
        <v>2011</v>
      </c>
      <c r="B46" s="19">
        <f aca="true" t="shared" si="3" ref="B46:B51">SUM(C46,D46)</f>
        <v>1.6031201492255336</v>
      </c>
      <c r="C46" s="19">
        <v>1.6031201492255336</v>
      </c>
      <c r="D46" s="19" t="s">
        <v>9</v>
      </c>
    </row>
    <row r="47" spans="1:4" ht="12" customHeight="1">
      <c r="A47" s="18">
        <v>2012</v>
      </c>
      <c r="B47" s="19">
        <f t="shared" si="3"/>
        <v>1.4815039560513756</v>
      </c>
      <c r="C47" s="19">
        <v>1.4815039560513756</v>
      </c>
      <c r="D47" s="19" t="s">
        <v>9</v>
      </c>
    </row>
    <row r="48" spans="1:4" ht="12" customHeight="1">
      <c r="A48" s="18">
        <v>2013</v>
      </c>
      <c r="B48" s="19">
        <f t="shared" si="3"/>
        <v>1.606936681209578</v>
      </c>
      <c r="C48" s="19">
        <v>1.606936681209578</v>
      </c>
      <c r="D48" s="19" t="s">
        <v>9</v>
      </c>
    </row>
    <row r="49" spans="1:4" ht="12" customHeight="1">
      <c r="A49" s="18">
        <v>2014</v>
      </c>
      <c r="B49" s="19">
        <f t="shared" si="3"/>
        <v>1.653862682565975</v>
      </c>
      <c r="C49" s="19">
        <v>1.653862682565975</v>
      </c>
      <c r="D49" s="19" t="s">
        <v>9</v>
      </c>
    </row>
    <row r="50" spans="1:4" ht="12" customHeight="1">
      <c r="A50" s="21">
        <v>2015</v>
      </c>
      <c r="B50" s="22">
        <f t="shared" si="3"/>
        <v>1.6919086164980914</v>
      </c>
      <c r="C50" s="22">
        <v>1.6919086164980914</v>
      </c>
      <c r="D50" s="22" t="s">
        <v>9</v>
      </c>
    </row>
    <row r="51" spans="1:4" ht="12" customHeight="1">
      <c r="A51" s="29">
        <v>2016</v>
      </c>
      <c r="B51" s="30">
        <f t="shared" si="3"/>
        <v>1.8531258023573896</v>
      </c>
      <c r="C51" s="30">
        <v>1.8531258023573896</v>
      </c>
      <c r="D51" s="30" t="s">
        <v>9</v>
      </c>
    </row>
    <row r="52" spans="1:4" ht="12" customHeight="1">
      <c r="A52" s="29">
        <v>2017</v>
      </c>
      <c r="B52" s="30">
        <f>SUM(C52,D52)</f>
        <v>1.655669369168831</v>
      </c>
      <c r="C52" s="30">
        <v>1.655669369168831</v>
      </c>
      <c r="D52" s="30" t="s">
        <v>9</v>
      </c>
    </row>
    <row r="53" spans="1:4" ht="12" customHeight="1">
      <c r="A53" s="29">
        <v>2018</v>
      </c>
      <c r="B53" s="30">
        <f>SUM(C53,D53)</f>
        <v>1.7252608022239397</v>
      </c>
      <c r="C53" s="30">
        <v>1.7252608022239397</v>
      </c>
      <c r="D53" s="30" t="s">
        <v>9</v>
      </c>
    </row>
    <row r="54" spans="1:4" ht="12" customHeight="1" thickBot="1">
      <c r="A54" s="43">
        <v>2019</v>
      </c>
      <c r="B54" s="30">
        <f>SUM(C54,D54)</f>
        <v>1.3917373043494032</v>
      </c>
      <c r="C54" s="30">
        <v>1.3917373043494032</v>
      </c>
      <c r="D54" s="30" t="s">
        <v>9</v>
      </c>
    </row>
    <row r="55" spans="1:4" ht="12" customHeight="1" thickTop="1">
      <c r="A55" s="157" t="s">
        <v>17</v>
      </c>
      <c r="B55" s="158"/>
      <c r="C55" s="158"/>
      <c r="D55" s="159"/>
    </row>
    <row r="56" spans="1:4" ht="12" customHeight="1">
      <c r="A56" s="160"/>
      <c r="B56" s="161"/>
      <c r="C56" s="161"/>
      <c r="D56" s="162"/>
    </row>
    <row r="57" spans="1:4" ht="12" customHeight="1">
      <c r="A57" s="63" t="s">
        <v>113</v>
      </c>
      <c r="B57" s="64"/>
      <c r="C57" s="64"/>
      <c r="D57" s="65"/>
    </row>
    <row r="58" spans="1:4" ht="12" customHeight="1">
      <c r="A58" s="83"/>
      <c r="B58" s="84"/>
      <c r="C58" s="84"/>
      <c r="D58" s="85"/>
    </row>
    <row r="59" spans="1:4" ht="12" customHeight="1">
      <c r="A59" s="83"/>
      <c r="B59" s="84"/>
      <c r="C59" s="84"/>
      <c r="D59" s="85"/>
    </row>
  </sheetData>
  <sheetProtection/>
  <mergeCells count="9">
    <mergeCell ref="A1:D1"/>
    <mergeCell ref="B4:D4"/>
    <mergeCell ref="A55:D55"/>
    <mergeCell ref="A56:D56"/>
    <mergeCell ref="A57:D59"/>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56</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30</v>
      </c>
      <c r="C4" s="81"/>
      <c r="D4" s="82"/>
    </row>
    <row r="5" spans="1:4" ht="12" customHeight="1">
      <c r="A5" s="14">
        <v>1970</v>
      </c>
      <c r="B5" s="15" t="s">
        <v>9</v>
      </c>
      <c r="C5" s="15" t="s">
        <v>9</v>
      </c>
      <c r="D5" s="15" t="s">
        <v>9</v>
      </c>
    </row>
    <row r="6" spans="1:4" ht="12" customHeight="1">
      <c r="A6" s="18">
        <v>1971</v>
      </c>
      <c r="B6" s="19" t="s">
        <v>9</v>
      </c>
      <c r="C6" s="19" t="s">
        <v>9</v>
      </c>
      <c r="D6" s="19" t="s">
        <v>9</v>
      </c>
    </row>
    <row r="7" spans="1:4" ht="12" customHeight="1">
      <c r="A7" s="18">
        <v>1972</v>
      </c>
      <c r="B7" s="19" t="s">
        <v>9</v>
      </c>
      <c r="C7" s="19" t="s">
        <v>9</v>
      </c>
      <c r="D7" s="19" t="s">
        <v>9</v>
      </c>
    </row>
    <row r="8" spans="1:4" ht="12" customHeight="1">
      <c r="A8" s="18">
        <v>1973</v>
      </c>
      <c r="B8" s="19" t="s">
        <v>9</v>
      </c>
      <c r="C8" s="19" t="s">
        <v>9</v>
      </c>
      <c r="D8" s="19" t="s">
        <v>9</v>
      </c>
    </row>
    <row r="9" spans="1:4" ht="12" customHeight="1">
      <c r="A9" s="18">
        <v>1974</v>
      </c>
      <c r="B9" s="19" t="s">
        <v>9</v>
      </c>
      <c r="C9" s="19" t="s">
        <v>9</v>
      </c>
      <c r="D9" s="19" t="s">
        <v>9</v>
      </c>
    </row>
    <row r="10" spans="1:4" ht="12" customHeight="1">
      <c r="A10" s="18">
        <v>1975</v>
      </c>
      <c r="B10" s="19" t="s">
        <v>9</v>
      </c>
      <c r="C10" s="19" t="s">
        <v>9</v>
      </c>
      <c r="D10" s="19" t="s">
        <v>9</v>
      </c>
    </row>
    <row r="11" spans="1:4" ht="12" customHeight="1">
      <c r="A11" s="14">
        <v>1976</v>
      </c>
      <c r="B11" s="15" t="s">
        <v>9</v>
      </c>
      <c r="C11" s="15" t="s">
        <v>9</v>
      </c>
      <c r="D11" s="15" t="s">
        <v>9</v>
      </c>
    </row>
    <row r="12" spans="1:4" ht="12" customHeight="1">
      <c r="A12" s="14">
        <v>1977</v>
      </c>
      <c r="B12" s="15" t="s">
        <v>9</v>
      </c>
      <c r="C12" s="15" t="s">
        <v>9</v>
      </c>
      <c r="D12" s="15" t="s">
        <v>9</v>
      </c>
    </row>
    <row r="13" spans="1:4" ht="12" customHeight="1">
      <c r="A13" s="14">
        <v>1978</v>
      </c>
      <c r="B13" s="15" t="s">
        <v>9</v>
      </c>
      <c r="C13" s="15" t="s">
        <v>9</v>
      </c>
      <c r="D13" s="15" t="s">
        <v>9</v>
      </c>
    </row>
    <row r="14" spans="1:4" ht="12" customHeight="1">
      <c r="A14" s="14">
        <v>1979</v>
      </c>
      <c r="B14" s="15" t="s">
        <v>9</v>
      </c>
      <c r="C14" s="15" t="s">
        <v>9</v>
      </c>
      <c r="D14" s="15" t="s">
        <v>9</v>
      </c>
    </row>
    <row r="15" spans="1:4" ht="12" customHeight="1">
      <c r="A15" s="14">
        <v>1980</v>
      </c>
      <c r="B15" s="15" t="s">
        <v>9</v>
      </c>
      <c r="C15" s="15" t="s">
        <v>9</v>
      </c>
      <c r="D15" s="15" t="s">
        <v>9</v>
      </c>
    </row>
    <row r="16" spans="1:4" ht="12" customHeight="1">
      <c r="A16" s="18">
        <v>1981</v>
      </c>
      <c r="B16" s="19" t="s">
        <v>9</v>
      </c>
      <c r="C16" s="19" t="s">
        <v>9</v>
      </c>
      <c r="D16" s="19" t="s">
        <v>9</v>
      </c>
    </row>
    <row r="17" spans="1:4" ht="12" customHeight="1">
      <c r="A17" s="18">
        <v>1982</v>
      </c>
      <c r="B17" s="19">
        <v>0.09905766017192964</v>
      </c>
      <c r="C17" s="19">
        <v>0.09905766017192964</v>
      </c>
      <c r="D17" s="19" t="s">
        <v>9</v>
      </c>
    </row>
    <row r="18" spans="1:4" ht="12" customHeight="1">
      <c r="A18" s="18">
        <v>1983</v>
      </c>
      <c r="B18" s="19">
        <v>0.09816181334744588</v>
      </c>
      <c r="C18" s="19">
        <v>0.09816181334744588</v>
      </c>
      <c r="D18" s="19" t="s">
        <v>9</v>
      </c>
    </row>
    <row r="19" spans="1:4" ht="12" customHeight="1">
      <c r="A19" s="18">
        <v>1984</v>
      </c>
      <c r="B19" s="19">
        <v>0.14047083114729128</v>
      </c>
      <c r="C19" s="19">
        <v>0.14047083114729128</v>
      </c>
      <c r="D19" s="19" t="s">
        <v>9</v>
      </c>
    </row>
    <row r="20" spans="1:4" ht="12" customHeight="1">
      <c r="A20" s="18">
        <v>1985</v>
      </c>
      <c r="B20" s="19">
        <v>0.18157724790955526</v>
      </c>
      <c r="C20" s="19">
        <v>0.18157724790955526</v>
      </c>
      <c r="D20" s="19" t="s">
        <v>9</v>
      </c>
    </row>
    <row r="21" spans="1:4" ht="12" customHeight="1">
      <c r="A21" s="14">
        <v>1986</v>
      </c>
      <c r="B21" s="15">
        <v>0.20527652077074274</v>
      </c>
      <c r="C21" s="15">
        <v>0.20527652077074274</v>
      </c>
      <c r="D21" s="15" t="s">
        <v>9</v>
      </c>
    </row>
    <row r="22" spans="1:4" ht="12" customHeight="1">
      <c r="A22" s="14">
        <v>1987</v>
      </c>
      <c r="B22" s="15">
        <v>0.28212055814566483</v>
      </c>
      <c r="C22" s="15">
        <v>0.28212055814566483</v>
      </c>
      <c r="D22" s="15" t="s">
        <v>9</v>
      </c>
    </row>
    <row r="23" spans="1:4" ht="12" customHeight="1">
      <c r="A23" s="14">
        <v>1988</v>
      </c>
      <c r="B23" s="15">
        <v>0.327727011154146</v>
      </c>
      <c r="C23" s="15">
        <v>0.327727011154146</v>
      </c>
      <c r="D23" s="15" t="s">
        <v>9</v>
      </c>
    </row>
    <row r="24" spans="1:4" ht="12" customHeight="1">
      <c r="A24" s="14">
        <v>1989</v>
      </c>
      <c r="B24" s="15">
        <v>0.4773247630810781</v>
      </c>
      <c r="C24" s="15">
        <v>0.4773247630810781</v>
      </c>
      <c r="D24" s="15" t="s">
        <v>9</v>
      </c>
    </row>
    <row r="25" spans="1:4" ht="12" customHeight="1">
      <c r="A25" s="14">
        <v>1990</v>
      </c>
      <c r="B25" s="15">
        <v>0.48007453408600254</v>
      </c>
      <c r="C25" s="15">
        <v>0.48007453408600254</v>
      </c>
      <c r="D25" s="15" t="s">
        <v>9</v>
      </c>
    </row>
    <row r="26" spans="1:4" ht="12" customHeight="1">
      <c r="A26" s="18">
        <v>1991</v>
      </c>
      <c r="B26" s="19">
        <v>0.32177523067698127</v>
      </c>
      <c r="C26" s="19">
        <v>0.32177523067698127</v>
      </c>
      <c r="D26" s="19" t="s">
        <v>9</v>
      </c>
    </row>
    <row r="27" spans="1:4" ht="12" customHeight="1">
      <c r="A27" s="18">
        <v>1992</v>
      </c>
      <c r="B27" s="19">
        <v>0.5123749268569916</v>
      </c>
      <c r="C27" s="19">
        <v>0.5123749268569916</v>
      </c>
      <c r="D27" s="19" t="s">
        <v>9</v>
      </c>
    </row>
    <row r="28" spans="1:4" ht="12" customHeight="1">
      <c r="A28" s="18">
        <v>1993</v>
      </c>
      <c r="B28" s="19">
        <v>0.5171282923286776</v>
      </c>
      <c r="C28" s="19">
        <v>0.5171282923286776</v>
      </c>
      <c r="D28" s="19" t="s">
        <v>9</v>
      </c>
    </row>
    <row r="29" spans="1:4" ht="12" customHeight="1">
      <c r="A29" s="18">
        <v>1994</v>
      </c>
      <c r="B29" s="19">
        <v>0.5110924507280706</v>
      </c>
      <c r="C29" s="19">
        <v>0.5110924507280706</v>
      </c>
      <c r="D29" s="19" t="s">
        <v>9</v>
      </c>
    </row>
    <row r="30" spans="1:4" ht="12" customHeight="1">
      <c r="A30" s="18">
        <v>1995</v>
      </c>
      <c r="B30" s="19">
        <v>0.5083987948168684</v>
      </c>
      <c r="C30" s="19">
        <v>0.5083987948168684</v>
      </c>
      <c r="D30" s="19" t="s">
        <v>9</v>
      </c>
    </row>
    <row r="31" spans="1:4" ht="12" customHeight="1">
      <c r="A31" s="14">
        <v>1996</v>
      </c>
      <c r="B31" s="15">
        <v>0.4571647106616679</v>
      </c>
      <c r="C31" s="15">
        <v>0.4571647106616679</v>
      </c>
      <c r="D31" s="15" t="s">
        <v>9</v>
      </c>
    </row>
    <row r="32" spans="1:4" ht="12" customHeight="1">
      <c r="A32" s="14">
        <v>1997</v>
      </c>
      <c r="B32" s="15">
        <v>0.5226339652342148</v>
      </c>
      <c r="C32" s="15">
        <v>0.5226339652342148</v>
      </c>
      <c r="D32" s="15" t="s">
        <v>9</v>
      </c>
    </row>
    <row r="33" spans="1:4" ht="12" customHeight="1">
      <c r="A33" s="14">
        <v>1998</v>
      </c>
      <c r="B33" s="15">
        <v>0.5293142633323071</v>
      </c>
      <c r="C33" s="15">
        <v>0.5293142633323071</v>
      </c>
      <c r="D33" s="15" t="s">
        <v>9</v>
      </c>
    </row>
    <row r="34" spans="1:4" ht="12" customHeight="1">
      <c r="A34" s="14">
        <v>1999</v>
      </c>
      <c r="B34" s="15">
        <v>0.516157027336687</v>
      </c>
      <c r="C34" s="15">
        <v>0.516157027336687</v>
      </c>
      <c r="D34" s="15" t="s">
        <v>9</v>
      </c>
    </row>
    <row r="35" spans="1:4" ht="12" customHeight="1">
      <c r="A35" s="14">
        <v>2000</v>
      </c>
      <c r="B35" s="15">
        <v>0.5641856047948723</v>
      </c>
      <c r="C35" s="15">
        <v>0.5641856047948723</v>
      </c>
      <c r="D35" s="15" t="s">
        <v>9</v>
      </c>
    </row>
    <row r="36" spans="1:4" ht="12" customHeight="1">
      <c r="A36" s="18">
        <v>2001</v>
      </c>
      <c r="B36" s="19">
        <v>0.44168538478624125</v>
      </c>
      <c r="C36" s="19">
        <v>0.44168538478624125</v>
      </c>
      <c r="D36" s="19" t="s">
        <v>9</v>
      </c>
    </row>
    <row r="37" spans="1:4" ht="12" customHeight="1">
      <c r="A37" s="18">
        <v>2002</v>
      </c>
      <c r="B37" s="19">
        <v>0.37759884227274526</v>
      </c>
      <c r="C37" s="19">
        <v>0.37759884227274526</v>
      </c>
      <c r="D37" s="19" t="s">
        <v>9</v>
      </c>
    </row>
    <row r="38" spans="1:4" ht="12" customHeight="1">
      <c r="A38" s="18">
        <v>2003</v>
      </c>
      <c r="B38" s="19">
        <v>0.37951653432725246</v>
      </c>
      <c r="C38" s="19">
        <v>0.37951653432725246</v>
      </c>
      <c r="D38" s="19" t="s">
        <v>9</v>
      </c>
    </row>
    <row r="39" spans="1:4" ht="12" customHeight="1">
      <c r="A39" s="18">
        <v>2004</v>
      </c>
      <c r="B39" s="19">
        <v>0.40673958799976895</v>
      </c>
      <c r="C39" s="19">
        <v>0.40673958799976895</v>
      </c>
      <c r="D39" s="19" t="s">
        <v>9</v>
      </c>
    </row>
    <row r="40" spans="1:4" ht="12" customHeight="1">
      <c r="A40" s="18">
        <v>2005</v>
      </c>
      <c r="B40" s="19">
        <v>0.44635924455039466</v>
      </c>
      <c r="C40" s="19">
        <v>0.44635924455039466</v>
      </c>
      <c r="D40" s="19" t="s">
        <v>9</v>
      </c>
    </row>
    <row r="41" spans="1:4" ht="12" customHeight="1">
      <c r="A41" s="14">
        <v>2006</v>
      </c>
      <c r="B41" s="15">
        <v>0.4692232118291284</v>
      </c>
      <c r="C41" s="15">
        <v>0.4692232118291284</v>
      </c>
      <c r="D41" s="15" t="s">
        <v>9</v>
      </c>
    </row>
    <row r="42" spans="1:4" ht="12" customHeight="1">
      <c r="A42" s="14">
        <v>2007</v>
      </c>
      <c r="B42" s="15">
        <v>0.4377587791353051</v>
      </c>
      <c r="C42" s="15">
        <v>0.4377587791353051</v>
      </c>
      <c r="D42" s="15" t="s">
        <v>9</v>
      </c>
    </row>
    <row r="43" spans="1:4" ht="12" customHeight="1">
      <c r="A43" s="14">
        <v>2008</v>
      </c>
      <c r="B43" s="15">
        <v>0.46402336807191974</v>
      </c>
      <c r="C43" s="15">
        <v>0.46402336807191974</v>
      </c>
      <c r="D43" s="15" t="s">
        <v>9</v>
      </c>
    </row>
    <row r="44" spans="1:4" ht="12" customHeight="1">
      <c r="A44" s="14">
        <v>2009</v>
      </c>
      <c r="B44" s="15">
        <v>0.5017179003071585</v>
      </c>
      <c r="C44" s="15">
        <v>0.5017179003071585</v>
      </c>
      <c r="D44" s="15" t="s">
        <v>9</v>
      </c>
    </row>
    <row r="45" spans="1:4" ht="12" customHeight="1">
      <c r="A45" s="14">
        <v>2010</v>
      </c>
      <c r="B45" s="15">
        <v>0.4954418923607531</v>
      </c>
      <c r="C45" s="15">
        <v>0.4954418923607531</v>
      </c>
      <c r="D45" s="15" t="s">
        <v>9</v>
      </c>
    </row>
    <row r="46" spans="1:4" ht="12" customHeight="1">
      <c r="A46" s="18">
        <v>2011</v>
      </c>
      <c r="B46" s="19">
        <v>0.5773888078026934</v>
      </c>
      <c r="C46" s="19">
        <v>0.5773888078026934</v>
      </c>
      <c r="D46" s="19" t="s">
        <v>9</v>
      </c>
    </row>
    <row r="47" spans="1:4" ht="12" customHeight="1">
      <c r="A47" s="18">
        <v>2012</v>
      </c>
      <c r="B47" s="19">
        <v>0.5451040044370209</v>
      </c>
      <c r="C47" s="19">
        <v>0.5451040044370209</v>
      </c>
      <c r="D47" s="19" t="s">
        <v>9</v>
      </c>
    </row>
    <row r="48" spans="1:4" ht="12" customHeight="1">
      <c r="A48" s="18">
        <v>2013</v>
      </c>
      <c r="B48" s="19">
        <v>0.45653914424875436</v>
      </c>
      <c r="C48" s="19">
        <v>0.45653914424875436</v>
      </c>
      <c r="D48" s="19" t="s">
        <v>9</v>
      </c>
    </row>
    <row r="49" spans="1:4" ht="12" customHeight="1">
      <c r="A49" s="18">
        <v>2014</v>
      </c>
      <c r="B49" s="19">
        <v>0.5554635201406831</v>
      </c>
      <c r="C49" s="19">
        <v>0.5554635201406831</v>
      </c>
      <c r="D49" s="19" t="s">
        <v>9</v>
      </c>
    </row>
    <row r="50" spans="1:4" ht="12" customHeight="1">
      <c r="A50" s="21">
        <v>2015</v>
      </c>
      <c r="B50" s="22">
        <v>0.6316034190257626</v>
      </c>
      <c r="C50" s="22">
        <v>0.6316034190257626</v>
      </c>
      <c r="D50" s="22" t="s">
        <v>9</v>
      </c>
    </row>
    <row r="51" spans="1:4" ht="12" customHeight="1">
      <c r="A51" s="29">
        <v>2016</v>
      </c>
      <c r="B51" s="30">
        <v>0.5773808867988719</v>
      </c>
      <c r="C51" s="30">
        <v>0.5773808867988719</v>
      </c>
      <c r="D51" s="30" t="s">
        <v>9</v>
      </c>
    </row>
    <row r="52" spans="1:4" ht="12" customHeight="1">
      <c r="A52" s="41">
        <v>2017</v>
      </c>
      <c r="B52" s="42">
        <v>0.6059881939151005</v>
      </c>
      <c r="C52" s="42">
        <v>0.6059881939151005</v>
      </c>
      <c r="D52" s="42" t="s">
        <v>9</v>
      </c>
    </row>
    <row r="53" spans="1:4" ht="12" customHeight="1">
      <c r="A53" s="41">
        <v>2018</v>
      </c>
      <c r="B53" s="42">
        <v>0.6189048090055286</v>
      </c>
      <c r="C53" s="42">
        <v>0.6189048090055286</v>
      </c>
      <c r="D53" s="42" t="s">
        <v>9</v>
      </c>
    </row>
    <row r="54" spans="1:4" ht="12" customHeight="1" thickBot="1">
      <c r="A54" s="31">
        <v>2019</v>
      </c>
      <c r="B54" s="32">
        <v>0.6830616982176505</v>
      </c>
      <c r="C54" s="32">
        <v>0.6830616982176505</v>
      </c>
      <c r="D54" s="32" t="s">
        <v>9</v>
      </c>
    </row>
    <row r="55" spans="1:4" ht="12" customHeight="1" thickTop="1">
      <c r="A55" s="116" t="s">
        <v>17</v>
      </c>
      <c r="B55" s="117"/>
      <c r="C55" s="117"/>
      <c r="D55" s="118"/>
    </row>
    <row r="56" spans="1:4" ht="12" customHeight="1">
      <c r="A56" s="96"/>
      <c r="B56" s="97"/>
      <c r="C56" s="97"/>
      <c r="D56" s="98"/>
    </row>
    <row r="57" spans="1:4" ht="12" customHeight="1">
      <c r="A57" s="63" t="s">
        <v>113</v>
      </c>
      <c r="B57" s="64"/>
      <c r="C57" s="64"/>
      <c r="D57" s="65"/>
    </row>
    <row r="58" spans="1:4" ht="12" customHeight="1">
      <c r="A58" s="83"/>
      <c r="B58" s="84"/>
      <c r="C58" s="84"/>
      <c r="D58" s="85"/>
    </row>
    <row r="59" spans="1:4" ht="12" customHeight="1">
      <c r="A59" s="83"/>
      <c r="B59" s="84"/>
      <c r="C59" s="84"/>
      <c r="D59" s="85"/>
    </row>
  </sheetData>
  <sheetProtection/>
  <mergeCells count="9">
    <mergeCell ref="A1:D1"/>
    <mergeCell ref="B4:D4"/>
    <mergeCell ref="A55:D55"/>
    <mergeCell ref="A56:D56"/>
    <mergeCell ref="A57:D59"/>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24.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55</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29</v>
      </c>
      <c r="C4" s="81"/>
      <c r="D4" s="82"/>
    </row>
    <row r="5" spans="1:4" ht="12" customHeight="1">
      <c r="A5" s="14">
        <v>1970</v>
      </c>
      <c r="B5" s="15">
        <f aca="true" t="shared" si="0" ref="B5:B33">SUM(C5,D5)</f>
        <v>0.07483752901702982</v>
      </c>
      <c r="C5" s="15">
        <v>0.07483752901702982</v>
      </c>
      <c r="D5" s="15" t="s">
        <v>9</v>
      </c>
    </row>
    <row r="6" spans="1:4" ht="12" customHeight="1">
      <c r="A6" s="18">
        <v>1971</v>
      </c>
      <c r="B6" s="19">
        <f t="shared" si="0"/>
        <v>0.08700478183192802</v>
      </c>
      <c r="C6" s="19">
        <v>0.08700478183192802</v>
      </c>
      <c r="D6" s="19" t="s">
        <v>9</v>
      </c>
    </row>
    <row r="7" spans="1:4" ht="12" customHeight="1">
      <c r="A7" s="18">
        <v>1972</v>
      </c>
      <c r="B7" s="19">
        <f t="shared" si="0"/>
        <v>0.08576390212295613</v>
      </c>
      <c r="C7" s="19">
        <v>0.08576390212295613</v>
      </c>
      <c r="D7" s="19" t="s">
        <v>9</v>
      </c>
    </row>
    <row r="8" spans="1:4" ht="12" customHeight="1">
      <c r="A8" s="18">
        <v>1973</v>
      </c>
      <c r="B8" s="19">
        <f t="shared" si="0"/>
        <v>0.11235719105842602</v>
      </c>
      <c r="C8" s="19">
        <v>0.11235719105842602</v>
      </c>
      <c r="D8" s="19" t="s">
        <v>9</v>
      </c>
    </row>
    <row r="9" spans="1:4" ht="12" customHeight="1">
      <c r="A9" s="18">
        <v>1974</v>
      </c>
      <c r="B9" s="19">
        <f t="shared" si="0"/>
        <v>0.1288495889719154</v>
      </c>
      <c r="C9" s="19">
        <v>0.1288495889719154</v>
      </c>
      <c r="D9" s="19" t="s">
        <v>9</v>
      </c>
    </row>
    <row r="10" spans="1:4" ht="12" customHeight="1">
      <c r="A10" s="18">
        <v>1975</v>
      </c>
      <c r="B10" s="19">
        <f t="shared" si="0"/>
        <v>0.16499516143221607</v>
      </c>
      <c r="C10" s="19">
        <v>0.16499516143221607</v>
      </c>
      <c r="D10" s="19" t="s">
        <v>9</v>
      </c>
    </row>
    <row r="11" spans="1:4" ht="12" customHeight="1">
      <c r="A11" s="14">
        <v>1976</v>
      </c>
      <c r="B11" s="15">
        <f t="shared" si="0"/>
        <v>0.191359185451877</v>
      </c>
      <c r="C11" s="15">
        <v>0.191359185451877</v>
      </c>
      <c r="D11" s="15" t="s">
        <v>9</v>
      </c>
    </row>
    <row r="12" spans="1:4" ht="12" customHeight="1">
      <c r="A12" s="14">
        <v>1977</v>
      </c>
      <c r="B12" s="15">
        <f t="shared" si="0"/>
        <v>0.14901311756773325</v>
      </c>
      <c r="C12" s="15">
        <v>0.14901311756773325</v>
      </c>
      <c r="D12" s="15" t="s">
        <v>9</v>
      </c>
    </row>
    <row r="13" spans="1:4" ht="12" customHeight="1">
      <c r="A13" s="14">
        <v>1978</v>
      </c>
      <c r="B13" s="15">
        <f t="shared" si="0"/>
        <v>0.20709167284408203</v>
      </c>
      <c r="C13" s="15">
        <v>0.20709167284408203</v>
      </c>
      <c r="D13" s="15" t="s">
        <v>9</v>
      </c>
    </row>
    <row r="14" spans="1:4" ht="12" customHeight="1">
      <c r="A14" s="14">
        <v>1979</v>
      </c>
      <c r="B14" s="15">
        <f t="shared" si="0"/>
        <v>0.20853346959632088</v>
      </c>
      <c r="C14" s="15">
        <v>0.20853346959632088</v>
      </c>
      <c r="D14" s="15" t="s">
        <v>9</v>
      </c>
    </row>
    <row r="15" spans="1:4" ht="12" customHeight="1">
      <c r="A15" s="14">
        <v>1980</v>
      </c>
      <c r="B15" s="15">
        <f t="shared" si="0"/>
        <v>0.24999560875789326</v>
      </c>
      <c r="C15" s="15">
        <v>0.24999560875789326</v>
      </c>
      <c r="D15" s="15" t="s">
        <v>9</v>
      </c>
    </row>
    <row r="16" spans="1:4" ht="12" customHeight="1">
      <c r="A16" s="18">
        <v>1981</v>
      </c>
      <c r="B16" s="19">
        <f t="shared" si="0"/>
        <v>0.20103941452214674</v>
      </c>
      <c r="C16" s="19">
        <v>0.20103941452214674</v>
      </c>
      <c r="D16" s="19" t="s">
        <v>9</v>
      </c>
    </row>
    <row r="17" spans="1:4" ht="12" customHeight="1">
      <c r="A17" s="18">
        <v>1982</v>
      </c>
      <c r="B17" s="19">
        <f t="shared" si="0"/>
        <v>0.28995025582717454</v>
      </c>
      <c r="C17" s="19">
        <v>0.28995025582717454</v>
      </c>
      <c r="D17" s="19" t="s">
        <v>9</v>
      </c>
    </row>
    <row r="18" spans="1:4" ht="12" customHeight="1">
      <c r="A18" s="18">
        <v>1983</v>
      </c>
      <c r="B18" s="19">
        <f t="shared" si="0"/>
        <v>0.43188240214760976</v>
      </c>
      <c r="C18" s="19">
        <v>0.43188240214760976</v>
      </c>
      <c r="D18" s="19" t="s">
        <v>9</v>
      </c>
    </row>
    <row r="19" spans="1:4" ht="12" customHeight="1">
      <c r="A19" s="18">
        <v>1984</v>
      </c>
      <c r="B19" s="19">
        <f t="shared" si="0"/>
        <v>0.4314570040787313</v>
      </c>
      <c r="C19" s="19">
        <v>0.4314570040787313</v>
      </c>
      <c r="D19" s="19" t="s">
        <v>9</v>
      </c>
    </row>
    <row r="20" spans="1:4" ht="12" customHeight="1">
      <c r="A20" s="18">
        <v>1985</v>
      </c>
      <c r="B20" s="19">
        <f t="shared" si="0"/>
        <v>0.4264046027525937</v>
      </c>
      <c r="C20" s="19">
        <v>0.4264046027525937</v>
      </c>
      <c r="D20" s="19" t="s">
        <v>9</v>
      </c>
    </row>
    <row r="21" spans="1:4" ht="12" customHeight="1">
      <c r="A21" s="14">
        <v>1986</v>
      </c>
      <c r="B21" s="15">
        <f t="shared" si="0"/>
        <v>0.4866175498959073</v>
      </c>
      <c r="C21" s="15">
        <v>0.4866175498959073</v>
      </c>
      <c r="D21" s="15" t="s">
        <v>9</v>
      </c>
    </row>
    <row r="22" spans="1:4" ht="12" customHeight="1">
      <c r="A22" s="14">
        <v>1987</v>
      </c>
      <c r="B22" s="15">
        <f t="shared" si="0"/>
        <v>0.5563592444935009</v>
      </c>
      <c r="C22" s="15">
        <v>0.5563592444935009</v>
      </c>
      <c r="D22" s="15" t="s">
        <v>9</v>
      </c>
    </row>
    <row r="23" spans="1:4" ht="12" customHeight="1">
      <c r="A23" s="14">
        <v>1988</v>
      </c>
      <c r="B23" s="15">
        <f t="shared" si="0"/>
        <v>0.375386191387677</v>
      </c>
      <c r="C23" s="15">
        <v>0.375386191387677</v>
      </c>
      <c r="D23" s="15" t="s">
        <v>9</v>
      </c>
    </row>
    <row r="24" spans="1:4" ht="12" customHeight="1">
      <c r="A24" s="14">
        <v>1989</v>
      </c>
      <c r="B24" s="15">
        <f t="shared" si="0"/>
        <v>0.5102732249274284</v>
      </c>
      <c r="C24" s="15">
        <v>0.5102732249274284</v>
      </c>
      <c r="D24" s="15" t="s">
        <v>9</v>
      </c>
    </row>
    <row r="25" spans="1:4" ht="12" customHeight="1">
      <c r="A25" s="14">
        <v>1990</v>
      </c>
      <c r="B25" s="15">
        <f t="shared" si="0"/>
        <v>0.5353613292181728</v>
      </c>
      <c r="C25" s="15">
        <v>0.5353613292181728</v>
      </c>
      <c r="D25" s="15" t="s">
        <v>9</v>
      </c>
    </row>
    <row r="26" spans="1:4" ht="12" customHeight="1">
      <c r="A26" s="18">
        <v>1991</v>
      </c>
      <c r="B26" s="19">
        <f t="shared" si="0"/>
        <v>0.8516605981230252</v>
      </c>
      <c r="C26" s="19">
        <v>0.8516605981230252</v>
      </c>
      <c r="D26" s="19" t="s">
        <v>9</v>
      </c>
    </row>
    <row r="27" spans="1:4" ht="12" customHeight="1">
      <c r="A27" s="18">
        <v>1992</v>
      </c>
      <c r="B27" s="19">
        <f t="shared" si="0"/>
        <v>0.672830038848708</v>
      </c>
      <c r="C27" s="19">
        <v>0.672830038848708</v>
      </c>
      <c r="D27" s="19" t="s">
        <v>9</v>
      </c>
    </row>
    <row r="28" spans="1:4" ht="12" customHeight="1">
      <c r="A28" s="18">
        <v>1993</v>
      </c>
      <c r="B28" s="19">
        <f t="shared" si="0"/>
        <v>0.8904266968934315</v>
      </c>
      <c r="C28" s="19">
        <v>0.8904266968934315</v>
      </c>
      <c r="D28" s="19" t="s">
        <v>9</v>
      </c>
    </row>
    <row r="29" spans="1:4" ht="12" customHeight="1">
      <c r="A29" s="18">
        <v>1994</v>
      </c>
      <c r="B29" s="19">
        <f t="shared" si="0"/>
        <v>0.9685350521568806</v>
      </c>
      <c r="C29" s="19">
        <v>0.9685350521568806</v>
      </c>
      <c r="D29" s="19" t="s">
        <v>9</v>
      </c>
    </row>
    <row r="30" spans="1:4" ht="12" customHeight="1">
      <c r="A30" s="18">
        <v>1995</v>
      </c>
      <c r="B30" s="19">
        <f t="shared" si="0"/>
        <v>1.119370341052758</v>
      </c>
      <c r="C30" s="19">
        <v>1.119370341052758</v>
      </c>
      <c r="D30" s="19" t="s">
        <v>9</v>
      </c>
    </row>
    <row r="31" spans="1:4" ht="12" customHeight="1">
      <c r="A31" s="14">
        <v>1996</v>
      </c>
      <c r="B31" s="15">
        <f t="shared" si="0"/>
        <v>1.3384730055957905</v>
      </c>
      <c r="C31" s="15">
        <v>1.3384730055957905</v>
      </c>
      <c r="D31" s="15" t="s">
        <v>9</v>
      </c>
    </row>
    <row r="32" spans="1:4" ht="12" customHeight="1">
      <c r="A32" s="14">
        <v>1997</v>
      </c>
      <c r="B32" s="15">
        <f t="shared" si="0"/>
        <v>1.43491308553673</v>
      </c>
      <c r="C32" s="15">
        <v>1.43491308553673</v>
      </c>
      <c r="D32" s="15" t="s">
        <v>9</v>
      </c>
    </row>
    <row r="33" spans="1:4" ht="12" customHeight="1">
      <c r="A33" s="14">
        <v>1998</v>
      </c>
      <c r="B33" s="15">
        <f t="shared" si="0"/>
        <v>1.4921789833946002</v>
      </c>
      <c r="C33" s="15">
        <v>1.4921789833946002</v>
      </c>
      <c r="D33" s="15" t="s">
        <v>9</v>
      </c>
    </row>
    <row r="34" spans="1:4" ht="12" customHeight="1">
      <c r="A34" s="14">
        <v>1999</v>
      </c>
      <c r="B34" s="15">
        <f aca="true" t="shared" si="1" ref="B34:B39">SUM(C34,D34)</f>
        <v>1.623089650727725</v>
      </c>
      <c r="C34" s="15">
        <v>1.623089650727725</v>
      </c>
      <c r="D34" s="15" t="s">
        <v>9</v>
      </c>
    </row>
    <row r="35" spans="1:4" ht="12" customHeight="1">
      <c r="A35" s="14">
        <v>2000</v>
      </c>
      <c r="B35" s="15">
        <f t="shared" si="1"/>
        <v>1.7528607751828178</v>
      </c>
      <c r="C35" s="15">
        <v>1.7528607751828178</v>
      </c>
      <c r="D35" s="15" t="s">
        <v>9</v>
      </c>
    </row>
    <row r="36" spans="1:4" ht="12" customHeight="1">
      <c r="A36" s="18">
        <v>2001</v>
      </c>
      <c r="B36" s="19">
        <f t="shared" si="1"/>
        <v>1.7874153147608698</v>
      </c>
      <c r="C36" s="19">
        <v>1.7874153147608698</v>
      </c>
      <c r="D36" s="19" t="s">
        <v>9</v>
      </c>
    </row>
    <row r="37" spans="1:4" ht="12" customHeight="1">
      <c r="A37" s="18">
        <v>2002</v>
      </c>
      <c r="B37" s="19">
        <f t="shared" si="1"/>
        <v>1.9741337855724437</v>
      </c>
      <c r="C37" s="19">
        <v>1.9741337855724437</v>
      </c>
      <c r="D37" s="19" t="s">
        <v>9</v>
      </c>
    </row>
    <row r="38" spans="1:4" ht="12" customHeight="1">
      <c r="A38" s="18">
        <v>2003</v>
      </c>
      <c r="B38" s="19">
        <f t="shared" si="1"/>
        <v>2.0609073698235933</v>
      </c>
      <c r="C38" s="19">
        <v>2.0609073698235933</v>
      </c>
      <c r="D38" s="19" t="s">
        <v>9</v>
      </c>
    </row>
    <row r="39" spans="1:4" ht="12" customHeight="1">
      <c r="A39" s="18">
        <v>2004</v>
      </c>
      <c r="B39" s="19">
        <f t="shared" si="1"/>
        <v>2.017718140692843</v>
      </c>
      <c r="C39" s="19">
        <v>2.017718140692843</v>
      </c>
      <c r="D39" s="19" t="s">
        <v>9</v>
      </c>
    </row>
    <row r="40" spans="1:4" ht="12" customHeight="1">
      <c r="A40" s="18">
        <v>2005</v>
      </c>
      <c r="B40" s="19">
        <f aca="true" t="shared" si="2" ref="B40:B45">SUM(C40,D40)</f>
        <v>1.8796317415392487</v>
      </c>
      <c r="C40" s="19">
        <v>1.8796317415392487</v>
      </c>
      <c r="D40" s="19" t="s">
        <v>9</v>
      </c>
    </row>
    <row r="41" spans="1:4" ht="12" customHeight="1">
      <c r="A41" s="14">
        <v>2006</v>
      </c>
      <c r="B41" s="15">
        <f t="shared" si="2"/>
        <v>2.099993118633011</v>
      </c>
      <c r="C41" s="15">
        <v>2.099993118633011</v>
      </c>
      <c r="D41" s="15" t="s">
        <v>9</v>
      </c>
    </row>
    <row r="42" spans="1:4" ht="12" customHeight="1">
      <c r="A42" s="14">
        <v>2007</v>
      </c>
      <c r="B42" s="15">
        <f t="shared" si="2"/>
        <v>2.1029840252038854</v>
      </c>
      <c r="C42" s="15">
        <v>2.1029840252038854</v>
      </c>
      <c r="D42" s="15" t="s">
        <v>9</v>
      </c>
    </row>
    <row r="43" spans="1:4" ht="12" customHeight="1">
      <c r="A43" s="14">
        <v>2008</v>
      </c>
      <c r="B43" s="15">
        <f t="shared" si="2"/>
        <v>2.1039446775988626</v>
      </c>
      <c r="C43" s="15">
        <v>2.1039446775988626</v>
      </c>
      <c r="D43" s="15" t="s">
        <v>9</v>
      </c>
    </row>
    <row r="44" spans="1:4" ht="12" customHeight="1">
      <c r="A44" s="14">
        <v>2009</v>
      </c>
      <c r="B44" s="15">
        <f t="shared" si="2"/>
        <v>2.018339893617931</v>
      </c>
      <c r="C44" s="15">
        <v>2.018339893617931</v>
      </c>
      <c r="D44" s="15" t="s">
        <v>9</v>
      </c>
    </row>
    <row r="45" spans="1:4" ht="12" customHeight="1">
      <c r="A45" s="14">
        <v>2010</v>
      </c>
      <c r="B45" s="15">
        <f t="shared" si="2"/>
        <v>2.236183463296153</v>
      </c>
      <c r="C45" s="15">
        <v>2.236183463296153</v>
      </c>
      <c r="D45" s="15" t="s">
        <v>9</v>
      </c>
    </row>
    <row r="46" spans="1:4" ht="12" customHeight="1">
      <c r="A46" s="18">
        <v>2011</v>
      </c>
      <c r="B46" s="19">
        <f aca="true" t="shared" si="3" ref="B46:B51">SUM(C46,D46)</f>
        <v>2.5345655469771105</v>
      </c>
      <c r="C46" s="19">
        <v>2.5345655469771105</v>
      </c>
      <c r="D46" s="19" t="s">
        <v>9</v>
      </c>
    </row>
    <row r="47" spans="1:4" ht="12" customHeight="1">
      <c r="A47" s="18">
        <v>2012</v>
      </c>
      <c r="B47" s="19">
        <f t="shared" si="3"/>
        <v>2.489661314616069</v>
      </c>
      <c r="C47" s="19">
        <v>2.489661314616069</v>
      </c>
      <c r="D47" s="19" t="s">
        <v>9</v>
      </c>
    </row>
    <row r="48" spans="1:4" ht="12" customHeight="1">
      <c r="A48" s="18">
        <v>2013</v>
      </c>
      <c r="B48" s="19">
        <f t="shared" si="3"/>
        <v>2.875146586775957</v>
      </c>
      <c r="C48" s="19">
        <v>2.875146586775957</v>
      </c>
      <c r="D48" s="19" t="s">
        <v>9</v>
      </c>
    </row>
    <row r="49" spans="1:4" ht="12" customHeight="1">
      <c r="A49" s="18">
        <v>2014</v>
      </c>
      <c r="B49" s="19">
        <f t="shared" si="3"/>
        <v>2.5176670466952014</v>
      </c>
      <c r="C49" s="19">
        <v>2.5176670466952014</v>
      </c>
      <c r="D49" s="19" t="s">
        <v>9</v>
      </c>
    </row>
    <row r="50" spans="1:4" ht="12" customHeight="1">
      <c r="A50" s="21">
        <v>2015</v>
      </c>
      <c r="B50" s="22">
        <f t="shared" si="3"/>
        <v>2.599412031611998</v>
      </c>
      <c r="C50" s="22">
        <v>2.599412031611998</v>
      </c>
      <c r="D50" s="22" t="s">
        <v>9</v>
      </c>
    </row>
    <row r="51" spans="1:4" ht="12" customHeight="1">
      <c r="A51" s="29">
        <v>2016</v>
      </c>
      <c r="B51" s="30">
        <f t="shared" si="3"/>
        <v>2.9656031494467636</v>
      </c>
      <c r="C51" s="30">
        <v>2.9656031494467636</v>
      </c>
      <c r="D51" s="30" t="s">
        <v>9</v>
      </c>
    </row>
    <row r="52" spans="1:4" ht="12" customHeight="1">
      <c r="A52" s="41">
        <v>2017</v>
      </c>
      <c r="B52" s="42">
        <f>SUM(C52,D52)</f>
        <v>3.217121761487633</v>
      </c>
      <c r="C52" s="42">
        <v>3.217121761487633</v>
      </c>
      <c r="D52" s="42" t="s">
        <v>9</v>
      </c>
    </row>
    <row r="53" spans="1:4" ht="12" customHeight="1">
      <c r="A53" s="29">
        <v>2018</v>
      </c>
      <c r="B53" s="30">
        <f>SUM(C53,D53)</f>
        <v>3.171051981241046</v>
      </c>
      <c r="C53" s="30">
        <v>3.171051981241046</v>
      </c>
      <c r="D53" s="30" t="s">
        <v>9</v>
      </c>
    </row>
    <row r="54" spans="1:4" ht="12" customHeight="1" thickBot="1">
      <c r="A54" s="43">
        <v>2019</v>
      </c>
      <c r="B54" s="44">
        <f>SUM(C54,D54)</f>
        <v>3.254559421279146</v>
      </c>
      <c r="C54" s="44">
        <v>3.254559421279146</v>
      </c>
      <c r="D54" s="44" t="s">
        <v>9</v>
      </c>
    </row>
    <row r="55" spans="1:4" ht="12" customHeight="1" thickTop="1">
      <c r="A55" s="157" t="s">
        <v>17</v>
      </c>
      <c r="B55" s="158"/>
      <c r="C55" s="158"/>
      <c r="D55" s="159"/>
    </row>
    <row r="56" spans="1:4" ht="12" customHeight="1">
      <c r="A56" s="160"/>
      <c r="B56" s="161"/>
      <c r="C56" s="161"/>
      <c r="D56" s="162"/>
    </row>
    <row r="57" spans="1:4" ht="12" customHeight="1">
      <c r="A57" s="63" t="s">
        <v>113</v>
      </c>
      <c r="B57" s="64"/>
      <c r="C57" s="64"/>
      <c r="D57" s="65"/>
    </row>
    <row r="58" spans="1:4" ht="12" customHeight="1">
      <c r="A58" s="83"/>
      <c r="B58" s="84"/>
      <c r="C58" s="84"/>
      <c r="D58" s="85"/>
    </row>
    <row r="59" spans="1:4" ht="12" customHeight="1">
      <c r="A59" s="83"/>
      <c r="B59" s="84"/>
      <c r="C59" s="84"/>
      <c r="D59" s="85"/>
    </row>
  </sheetData>
  <sheetProtection/>
  <mergeCells count="9">
    <mergeCell ref="A1:D1"/>
    <mergeCell ref="B4:D4"/>
    <mergeCell ref="A55:D55"/>
    <mergeCell ref="A56:D56"/>
    <mergeCell ref="A57:D59"/>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54</v>
      </c>
      <c r="B1" s="58"/>
      <c r="C1" s="58"/>
      <c r="D1" s="58"/>
    </row>
    <row r="2" spans="1:4" ht="12" customHeight="1" thickTop="1">
      <c r="A2" s="86" t="s">
        <v>3</v>
      </c>
      <c r="B2" s="87" t="s">
        <v>0</v>
      </c>
      <c r="C2" s="87" t="s">
        <v>13</v>
      </c>
      <c r="D2" s="88" t="s">
        <v>2</v>
      </c>
    </row>
    <row r="3" spans="1:4" ht="12" customHeight="1">
      <c r="A3" s="76"/>
      <c r="B3" s="80"/>
      <c r="C3" s="80"/>
      <c r="D3" s="89"/>
    </row>
    <row r="4" spans="1:4" ht="12" customHeight="1">
      <c r="A4" s="17"/>
      <c r="B4" s="59" t="s">
        <v>28</v>
      </c>
      <c r="C4" s="81"/>
      <c r="D4" s="82"/>
    </row>
    <row r="5" spans="1:4" ht="12" customHeight="1">
      <c r="A5" s="14">
        <v>1970</v>
      </c>
      <c r="B5" s="15" t="s">
        <v>9</v>
      </c>
      <c r="C5" s="15">
        <v>0.9616811259758773</v>
      </c>
      <c r="D5" s="15">
        <f aca="true" t="shared" si="0" ref="D5:D33">SUM(B5,C5)</f>
        <v>0.9616811259758773</v>
      </c>
    </row>
    <row r="6" spans="1:4" ht="12" customHeight="1">
      <c r="A6" s="18">
        <v>1971</v>
      </c>
      <c r="B6" s="19" t="s">
        <v>9</v>
      </c>
      <c r="C6" s="19">
        <v>1.0102627341081696</v>
      </c>
      <c r="D6" s="19">
        <f t="shared" si="0"/>
        <v>1.0102627341081696</v>
      </c>
    </row>
    <row r="7" spans="1:4" ht="12" customHeight="1">
      <c r="A7" s="18">
        <v>1972</v>
      </c>
      <c r="B7" s="19" t="s">
        <v>9</v>
      </c>
      <c r="C7" s="19">
        <v>0.8177843670154825</v>
      </c>
      <c r="D7" s="19">
        <f t="shared" si="0"/>
        <v>0.8177843670154825</v>
      </c>
    </row>
    <row r="8" spans="1:4" ht="12" customHeight="1">
      <c r="A8" s="18">
        <v>1973</v>
      </c>
      <c r="B8" s="19" t="s">
        <v>9</v>
      </c>
      <c r="C8" s="19">
        <v>0.910375011010798</v>
      </c>
      <c r="D8" s="19">
        <f t="shared" si="0"/>
        <v>0.910375011010798</v>
      </c>
    </row>
    <row r="9" spans="1:4" ht="12" customHeight="1">
      <c r="A9" s="18">
        <v>1974</v>
      </c>
      <c r="B9" s="19" t="s">
        <v>9</v>
      </c>
      <c r="C9" s="19">
        <v>0.7895159372342805</v>
      </c>
      <c r="D9" s="19">
        <f t="shared" si="0"/>
        <v>0.7895159372342805</v>
      </c>
    </row>
    <row r="10" spans="1:4" ht="12" customHeight="1">
      <c r="A10" s="18">
        <v>1975</v>
      </c>
      <c r="B10" s="19" t="s">
        <v>9</v>
      </c>
      <c r="C10" s="19">
        <v>0.9672959544805209</v>
      </c>
      <c r="D10" s="19">
        <f t="shared" si="0"/>
        <v>0.9672959544805209</v>
      </c>
    </row>
    <row r="11" spans="1:4" ht="12" customHeight="1">
      <c r="A11" s="14">
        <v>1976</v>
      </c>
      <c r="B11" s="15" t="s">
        <v>9</v>
      </c>
      <c r="C11" s="15">
        <v>1.0441650838016745</v>
      </c>
      <c r="D11" s="15">
        <f t="shared" si="0"/>
        <v>1.0441650838016745</v>
      </c>
    </row>
    <row r="12" spans="1:4" ht="12" customHeight="1">
      <c r="A12" s="14">
        <v>1977</v>
      </c>
      <c r="B12" s="15" t="s">
        <v>9</v>
      </c>
      <c r="C12" s="15">
        <v>1.1281896153286273</v>
      </c>
      <c r="D12" s="15">
        <f t="shared" si="0"/>
        <v>1.1281896153286273</v>
      </c>
    </row>
    <row r="13" spans="1:4" ht="12" customHeight="1">
      <c r="A13" s="14">
        <v>1978</v>
      </c>
      <c r="B13" s="15" t="s">
        <v>9</v>
      </c>
      <c r="C13" s="15">
        <v>1.7922044974046885</v>
      </c>
      <c r="D13" s="15">
        <f t="shared" si="0"/>
        <v>1.7922044974046885</v>
      </c>
    </row>
    <row r="14" spans="1:4" ht="12" customHeight="1">
      <c r="A14" s="14">
        <v>1979</v>
      </c>
      <c r="B14" s="15" t="s">
        <v>9</v>
      </c>
      <c r="C14" s="15">
        <v>0.8832310915144697</v>
      </c>
      <c r="D14" s="15">
        <f t="shared" si="0"/>
        <v>0.8832310915144697</v>
      </c>
    </row>
    <row r="15" spans="1:4" ht="12" customHeight="1">
      <c r="A15" s="14">
        <v>1980</v>
      </c>
      <c r="B15" s="15" t="s">
        <v>9</v>
      </c>
      <c r="C15" s="15">
        <v>1.2857294380732789</v>
      </c>
      <c r="D15" s="15">
        <f t="shared" si="0"/>
        <v>1.2857294380732789</v>
      </c>
    </row>
    <row r="16" spans="1:4" ht="12" customHeight="1">
      <c r="A16" s="18">
        <v>1981</v>
      </c>
      <c r="B16" s="19" t="s">
        <v>9</v>
      </c>
      <c r="C16" s="19">
        <v>0.8147252506889716</v>
      </c>
      <c r="D16" s="19">
        <f t="shared" si="0"/>
        <v>0.8147252506889716</v>
      </c>
    </row>
    <row r="17" spans="1:4" ht="12" customHeight="1">
      <c r="A17" s="18">
        <v>1982</v>
      </c>
      <c r="B17" s="19" t="s">
        <v>9</v>
      </c>
      <c r="C17" s="19">
        <v>1.3895154653118629</v>
      </c>
      <c r="D17" s="19">
        <f t="shared" si="0"/>
        <v>1.3895154653118629</v>
      </c>
    </row>
    <row r="18" spans="1:4" ht="12" customHeight="1">
      <c r="A18" s="18">
        <v>1983</v>
      </c>
      <c r="B18" s="19" t="s">
        <v>9</v>
      </c>
      <c r="C18" s="19">
        <v>1.0309665175650846</v>
      </c>
      <c r="D18" s="19">
        <f t="shared" si="0"/>
        <v>1.0309665175650846</v>
      </c>
    </row>
    <row r="19" spans="1:4" ht="12" customHeight="1">
      <c r="A19" s="18">
        <v>1984</v>
      </c>
      <c r="B19" s="19" t="s">
        <v>9</v>
      </c>
      <c r="C19" s="19">
        <v>1.1874404077462817</v>
      </c>
      <c r="D19" s="19">
        <f t="shared" si="0"/>
        <v>1.1874404077462817</v>
      </c>
    </row>
    <row r="20" spans="1:4" ht="12" customHeight="1">
      <c r="A20" s="18">
        <v>1985</v>
      </c>
      <c r="B20" s="19" t="s">
        <v>9</v>
      </c>
      <c r="C20" s="19">
        <v>1.3263514988792136</v>
      </c>
      <c r="D20" s="19">
        <f t="shared" si="0"/>
        <v>1.3263514988792136</v>
      </c>
    </row>
    <row r="21" spans="1:4" ht="12" customHeight="1">
      <c r="A21" s="14">
        <v>1986</v>
      </c>
      <c r="B21" s="15" t="s">
        <v>9</v>
      </c>
      <c r="C21" s="15">
        <v>1.4054217312370687</v>
      </c>
      <c r="D21" s="15">
        <f t="shared" si="0"/>
        <v>1.4054217312370687</v>
      </c>
    </row>
    <row r="22" spans="1:4" ht="12" customHeight="1">
      <c r="A22" s="14">
        <v>1987</v>
      </c>
      <c r="B22" s="15" t="s">
        <v>9</v>
      </c>
      <c r="C22" s="15">
        <v>1.2676213729516257</v>
      </c>
      <c r="D22" s="15">
        <f t="shared" si="0"/>
        <v>1.2676213729516257</v>
      </c>
    </row>
    <row r="23" spans="1:4" ht="12" customHeight="1">
      <c r="A23" s="14">
        <v>1988</v>
      </c>
      <c r="B23" s="15" t="s">
        <v>9</v>
      </c>
      <c r="C23" s="15">
        <v>1.1631743981301357</v>
      </c>
      <c r="D23" s="15">
        <f t="shared" si="0"/>
        <v>1.1631743981301357</v>
      </c>
    </row>
    <row r="24" spans="1:4" ht="12" customHeight="1">
      <c r="A24" s="14">
        <v>1989</v>
      </c>
      <c r="B24" s="15" t="s">
        <v>9</v>
      </c>
      <c r="C24" s="15">
        <v>1.3508178471022554</v>
      </c>
      <c r="D24" s="15">
        <f t="shared" si="0"/>
        <v>1.3508178471022554</v>
      </c>
    </row>
    <row r="25" spans="1:4" ht="12" customHeight="1">
      <c r="A25" s="14">
        <v>1990</v>
      </c>
      <c r="B25" s="15" t="s">
        <v>9</v>
      </c>
      <c r="C25" s="15">
        <v>1.2910762765436063</v>
      </c>
      <c r="D25" s="15">
        <f t="shared" si="0"/>
        <v>1.2910762765436063</v>
      </c>
    </row>
    <row r="26" spans="1:4" ht="12" customHeight="1">
      <c r="A26" s="18">
        <v>1991</v>
      </c>
      <c r="B26" s="19" t="s">
        <v>9</v>
      </c>
      <c r="C26" s="19">
        <v>0.8442622637689242</v>
      </c>
      <c r="D26" s="19">
        <f t="shared" si="0"/>
        <v>0.8442622637689242</v>
      </c>
    </row>
    <row r="27" spans="1:4" ht="12" customHeight="1">
      <c r="A27" s="18">
        <v>1992</v>
      </c>
      <c r="B27" s="19" t="s">
        <v>9</v>
      </c>
      <c r="C27" s="19">
        <v>1.6057408573581828</v>
      </c>
      <c r="D27" s="19">
        <f t="shared" si="0"/>
        <v>1.6057408573581828</v>
      </c>
    </row>
    <row r="28" spans="1:4" ht="12" customHeight="1">
      <c r="A28" s="18">
        <v>1993</v>
      </c>
      <c r="B28" s="19" t="s">
        <v>9</v>
      </c>
      <c r="C28" s="19">
        <v>1.3018538967250661</v>
      </c>
      <c r="D28" s="19">
        <f t="shared" si="0"/>
        <v>1.3018538967250661</v>
      </c>
    </row>
    <row r="29" spans="1:4" ht="12" customHeight="1">
      <c r="A29" s="18">
        <v>1994</v>
      </c>
      <c r="B29" s="19" t="s">
        <v>9</v>
      </c>
      <c r="C29" s="19">
        <v>0.9581926776008167</v>
      </c>
      <c r="D29" s="19">
        <f t="shared" si="0"/>
        <v>0.9581926776008167</v>
      </c>
    </row>
    <row r="30" spans="1:4" ht="12" customHeight="1">
      <c r="A30" s="18">
        <v>1995</v>
      </c>
      <c r="B30" s="19" t="s">
        <v>9</v>
      </c>
      <c r="C30" s="19">
        <v>0.8966934076876661</v>
      </c>
      <c r="D30" s="19">
        <f t="shared" si="0"/>
        <v>0.8966934076876661</v>
      </c>
    </row>
    <row r="31" spans="1:4" ht="12" customHeight="1">
      <c r="A31" s="14">
        <v>1996</v>
      </c>
      <c r="B31" s="15" t="s">
        <v>9</v>
      </c>
      <c r="C31" s="15">
        <v>1.5645296444139505</v>
      </c>
      <c r="D31" s="15">
        <f t="shared" si="0"/>
        <v>1.5645296444139505</v>
      </c>
    </row>
    <row r="32" spans="1:4" ht="12" customHeight="1">
      <c r="A32" s="14">
        <v>1997</v>
      </c>
      <c r="B32" s="15" t="s">
        <v>9</v>
      </c>
      <c r="C32" s="15">
        <v>1.1626482400320397</v>
      </c>
      <c r="D32" s="15">
        <f t="shared" si="0"/>
        <v>1.1626482400320397</v>
      </c>
    </row>
    <row r="33" spans="1:4" ht="12" customHeight="1">
      <c r="A33" s="14">
        <v>1998</v>
      </c>
      <c r="B33" s="15" t="s">
        <v>9</v>
      </c>
      <c r="C33" s="15">
        <v>1.0581074824368344</v>
      </c>
      <c r="D33" s="15">
        <f t="shared" si="0"/>
        <v>1.0581074824368344</v>
      </c>
    </row>
    <row r="34" spans="1:4" ht="12" customHeight="1">
      <c r="A34" s="14">
        <v>1999</v>
      </c>
      <c r="B34" s="15" t="s">
        <v>9</v>
      </c>
      <c r="C34" s="15">
        <v>1.3886018442735688</v>
      </c>
      <c r="D34" s="15">
        <f aca="true" t="shared" si="1" ref="D34:D40">SUM(B34,C34)</f>
        <v>1.3886018442735688</v>
      </c>
    </row>
    <row r="35" spans="1:4" ht="12" customHeight="1">
      <c r="A35" s="14">
        <v>2000</v>
      </c>
      <c r="B35" s="15" t="s">
        <v>9</v>
      </c>
      <c r="C35" s="15">
        <v>0.9012517922701784</v>
      </c>
      <c r="D35" s="15">
        <f t="shared" si="1"/>
        <v>0.9012517922701784</v>
      </c>
    </row>
    <row r="36" spans="1:4" ht="12" customHeight="1">
      <c r="A36" s="18">
        <v>2001</v>
      </c>
      <c r="B36" s="19" t="s">
        <v>9</v>
      </c>
      <c r="C36" s="19">
        <v>1.4943562411445903</v>
      </c>
      <c r="D36" s="19">
        <f t="shared" si="1"/>
        <v>1.4943562411445903</v>
      </c>
    </row>
    <row r="37" spans="1:4" ht="12" customHeight="1">
      <c r="A37" s="18">
        <v>2002</v>
      </c>
      <c r="B37" s="19" t="s">
        <v>9</v>
      </c>
      <c r="C37" s="19">
        <v>1.3241516917445202</v>
      </c>
      <c r="D37" s="19">
        <f t="shared" si="1"/>
        <v>1.3241516917445202</v>
      </c>
    </row>
    <row r="38" spans="1:4" ht="12" customHeight="1">
      <c r="A38" s="18">
        <v>2003</v>
      </c>
      <c r="B38" s="19" t="s">
        <v>9</v>
      </c>
      <c r="C38" s="19">
        <v>1.4087564024274455</v>
      </c>
      <c r="D38" s="19">
        <f t="shared" si="1"/>
        <v>1.4087564024274455</v>
      </c>
    </row>
    <row r="39" spans="1:4" ht="12" customHeight="1">
      <c r="A39" s="18">
        <v>2004</v>
      </c>
      <c r="B39" s="19" t="s">
        <v>9</v>
      </c>
      <c r="C39" s="19">
        <v>1.2958840872016584</v>
      </c>
      <c r="D39" s="19">
        <f t="shared" si="1"/>
        <v>1.2958840872016584</v>
      </c>
    </row>
    <row r="40" spans="1:4" ht="12" customHeight="1">
      <c r="A40" s="18">
        <v>2005</v>
      </c>
      <c r="B40" s="19" t="s">
        <v>9</v>
      </c>
      <c r="C40" s="19">
        <v>1.482870397021969</v>
      </c>
      <c r="D40" s="19">
        <f t="shared" si="1"/>
        <v>1.482870397021969</v>
      </c>
    </row>
    <row r="41" spans="1:4" ht="12" customHeight="1">
      <c r="A41" s="14">
        <v>2006</v>
      </c>
      <c r="B41" s="15" t="s">
        <v>9</v>
      </c>
      <c r="C41" s="15">
        <v>0.8141240557349279</v>
      </c>
      <c r="D41" s="15">
        <f aca="true" t="shared" si="2" ref="D41:D46">SUM(B41,C41)</f>
        <v>0.8141240557349279</v>
      </c>
    </row>
    <row r="42" spans="1:4" ht="12" customHeight="1">
      <c r="A42" s="14">
        <v>2007</v>
      </c>
      <c r="B42" s="15" t="s">
        <v>9</v>
      </c>
      <c r="C42" s="15">
        <v>1.4554511755045274</v>
      </c>
      <c r="D42" s="15">
        <f t="shared" si="2"/>
        <v>1.4554511755045274</v>
      </c>
    </row>
    <row r="43" spans="1:4" ht="12" customHeight="1">
      <c r="A43" s="14">
        <v>2008</v>
      </c>
      <c r="B43" s="15" t="s">
        <v>9</v>
      </c>
      <c r="C43" s="15">
        <v>0.9739069559654844</v>
      </c>
      <c r="D43" s="15">
        <f t="shared" si="2"/>
        <v>0.9739069559654844</v>
      </c>
    </row>
    <row r="44" spans="1:4" ht="12" customHeight="1">
      <c r="A44" s="14">
        <v>2009</v>
      </c>
      <c r="B44" s="15" t="s">
        <v>9</v>
      </c>
      <c r="C44" s="15">
        <v>0.9577093917764846</v>
      </c>
      <c r="D44" s="15">
        <f t="shared" si="2"/>
        <v>0.9577093917764846</v>
      </c>
    </row>
    <row r="45" spans="1:4" ht="12" customHeight="1">
      <c r="A45" s="14">
        <v>2010</v>
      </c>
      <c r="B45" s="15" t="s">
        <v>9</v>
      </c>
      <c r="C45" s="15">
        <v>1.7362024177599906</v>
      </c>
      <c r="D45" s="15">
        <f t="shared" si="2"/>
        <v>1.7362024177599906</v>
      </c>
    </row>
    <row r="46" spans="1:4" ht="12" customHeight="1">
      <c r="A46" s="18">
        <v>2011</v>
      </c>
      <c r="B46" s="19" t="s">
        <v>9</v>
      </c>
      <c r="C46" s="19">
        <v>0.8643552719329235</v>
      </c>
      <c r="D46" s="19">
        <f t="shared" si="2"/>
        <v>0.8643552719329235</v>
      </c>
    </row>
    <row r="47" spans="1:4" ht="12" customHeight="1">
      <c r="A47" s="18">
        <v>2012</v>
      </c>
      <c r="B47" s="19" t="s">
        <v>9</v>
      </c>
      <c r="C47" s="19">
        <v>1.2233006750640816</v>
      </c>
      <c r="D47" s="19">
        <f aca="true" t="shared" si="3" ref="D47:D53">SUM(B47,C47)</f>
        <v>1.2233006750640816</v>
      </c>
    </row>
    <row r="48" spans="1:4" ht="12" customHeight="1">
      <c r="A48" s="18">
        <v>2013</v>
      </c>
      <c r="B48" s="19" t="s">
        <v>9</v>
      </c>
      <c r="C48" s="19">
        <v>1.2282715490934504</v>
      </c>
      <c r="D48" s="19">
        <f t="shared" si="3"/>
        <v>1.2282715490934504</v>
      </c>
    </row>
    <row r="49" spans="1:4" ht="12" customHeight="1">
      <c r="A49" s="18">
        <v>2014</v>
      </c>
      <c r="B49" s="19" t="s">
        <v>9</v>
      </c>
      <c r="C49" s="19">
        <v>0.8836513095187235</v>
      </c>
      <c r="D49" s="19">
        <f t="shared" si="3"/>
        <v>0.8836513095187235</v>
      </c>
    </row>
    <row r="50" spans="1:4" ht="12" customHeight="1">
      <c r="A50" s="21">
        <v>2015</v>
      </c>
      <c r="B50" s="22" t="s">
        <v>9</v>
      </c>
      <c r="C50" s="22">
        <v>1.155414401197243</v>
      </c>
      <c r="D50" s="22">
        <f t="shared" si="3"/>
        <v>1.155414401197243</v>
      </c>
    </row>
    <row r="51" spans="1:4" ht="12" customHeight="1">
      <c r="A51" s="29">
        <v>2016</v>
      </c>
      <c r="B51" s="30" t="s">
        <v>9</v>
      </c>
      <c r="C51" s="30">
        <v>1.0320836904079227</v>
      </c>
      <c r="D51" s="30">
        <f t="shared" si="3"/>
        <v>1.0320836904079227</v>
      </c>
    </row>
    <row r="52" spans="1:4" ht="12" customHeight="1">
      <c r="A52" s="41">
        <v>2017</v>
      </c>
      <c r="B52" s="42" t="s">
        <v>9</v>
      </c>
      <c r="C52" s="42">
        <v>1.1735955692166613</v>
      </c>
      <c r="D52" s="42">
        <f t="shared" si="3"/>
        <v>1.1735955692166613</v>
      </c>
    </row>
    <row r="53" spans="1:4" ht="12" customHeight="1">
      <c r="A53" s="41">
        <v>2018</v>
      </c>
      <c r="B53" s="42" t="s">
        <v>9</v>
      </c>
      <c r="C53" s="42">
        <v>0.8040795757020667</v>
      </c>
      <c r="D53" s="42">
        <f t="shared" si="3"/>
        <v>0.8040795757020667</v>
      </c>
    </row>
    <row r="54" spans="1:4" ht="12" customHeight="1" thickBot="1">
      <c r="A54" s="31">
        <v>2019</v>
      </c>
      <c r="B54" s="32" t="s">
        <v>9</v>
      </c>
      <c r="C54" s="32">
        <v>1.061720735327725</v>
      </c>
      <c r="D54" s="32">
        <f>SUM(B54,C54)</f>
        <v>1.061720735327725</v>
      </c>
    </row>
    <row r="55" spans="1:4" ht="12" customHeight="1" thickTop="1">
      <c r="A55" s="157" t="s">
        <v>17</v>
      </c>
      <c r="B55" s="158"/>
      <c r="C55" s="158"/>
      <c r="D55" s="159"/>
    </row>
    <row r="56" spans="1:4" ht="12" customHeight="1">
      <c r="A56" s="174"/>
      <c r="B56" s="174"/>
      <c r="C56" s="174"/>
      <c r="D56" s="174"/>
    </row>
    <row r="57" spans="1:4" ht="12" customHeight="1">
      <c r="A57" s="151" t="s">
        <v>14</v>
      </c>
      <c r="B57" s="152"/>
      <c r="C57" s="152"/>
      <c r="D57" s="153"/>
    </row>
    <row r="58" spans="1:4" ht="12" customHeight="1">
      <c r="A58" s="154"/>
      <c r="B58" s="155"/>
      <c r="C58" s="155"/>
      <c r="D58" s="156"/>
    </row>
    <row r="59" spans="1:4" ht="12" customHeight="1">
      <c r="A59" s="63" t="s">
        <v>113</v>
      </c>
      <c r="B59" s="64"/>
      <c r="C59" s="64"/>
      <c r="D59" s="65"/>
    </row>
    <row r="60" spans="1:4" ht="12" customHeight="1">
      <c r="A60" s="83"/>
      <c r="B60" s="84"/>
      <c r="C60" s="84"/>
      <c r="D60" s="85"/>
    </row>
    <row r="61" spans="1:4" ht="12" customHeight="1">
      <c r="A61" s="83"/>
      <c r="B61" s="84"/>
      <c r="C61" s="84"/>
      <c r="D61" s="85"/>
    </row>
  </sheetData>
  <sheetProtection/>
  <mergeCells count="11">
    <mergeCell ref="A59:D61"/>
    <mergeCell ref="B4:D4"/>
    <mergeCell ref="A2:A3"/>
    <mergeCell ref="B2:B3"/>
    <mergeCell ref="C2:C3"/>
    <mergeCell ref="D2:D3"/>
    <mergeCell ref="A55:D55"/>
    <mergeCell ref="A56:D56"/>
    <mergeCell ref="A1:D1"/>
    <mergeCell ref="A57:D57"/>
    <mergeCell ref="A58:D58"/>
  </mergeCells>
  <printOptions horizontalCentered="1" verticalCentered="1"/>
  <pageMargins left="0.5" right="0.5" top="0.58" bottom="0.52" header="0.5" footer="0.5"/>
  <pageSetup fitToHeight="1" fitToWidth="1" horizontalDpi="600" verticalDpi="600" orientation="portrait" r:id="rId1"/>
</worksheet>
</file>

<file path=xl/worksheets/sheet26.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53</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175" t="s">
        <v>27</v>
      </c>
      <c r="C4" s="176"/>
      <c r="D4" s="177"/>
    </row>
    <row r="5" spans="1:4" ht="12" customHeight="1">
      <c r="A5" s="14">
        <v>1970</v>
      </c>
      <c r="B5" s="15">
        <f aca="true" t="shared" si="0" ref="B5:B33">SUM(C5,D5)</f>
        <v>0.1180188440005462</v>
      </c>
      <c r="C5" s="15">
        <v>0.1180188440005462</v>
      </c>
      <c r="D5" s="15" t="s">
        <v>9</v>
      </c>
    </row>
    <row r="6" spans="1:4" ht="12" customHeight="1">
      <c r="A6" s="18">
        <v>1971</v>
      </c>
      <c r="B6" s="19">
        <f t="shared" si="0"/>
        <v>0.09679236833107804</v>
      </c>
      <c r="C6" s="19">
        <v>0.09679236833107804</v>
      </c>
      <c r="D6" s="19" t="s">
        <v>9</v>
      </c>
    </row>
    <row r="7" spans="1:4" ht="12" customHeight="1">
      <c r="A7" s="18">
        <v>1972</v>
      </c>
      <c r="B7" s="19">
        <f t="shared" si="0"/>
        <v>0.11053092960323208</v>
      </c>
      <c r="C7" s="19">
        <v>0.11053092960323208</v>
      </c>
      <c r="D7" s="19" t="s">
        <v>9</v>
      </c>
    </row>
    <row r="8" spans="1:4" ht="12" customHeight="1">
      <c r="A8" s="18">
        <v>1973</v>
      </c>
      <c r="B8" s="19">
        <f t="shared" si="0"/>
        <v>0.1401545002807809</v>
      </c>
      <c r="C8" s="19">
        <v>0.1401545002807809</v>
      </c>
      <c r="D8" s="19" t="s">
        <v>9</v>
      </c>
    </row>
    <row r="9" spans="1:4" ht="12" customHeight="1">
      <c r="A9" s="18">
        <v>1974</v>
      </c>
      <c r="B9" s="19">
        <f t="shared" si="0"/>
        <v>0.16272784235974072</v>
      </c>
      <c r="C9" s="19">
        <v>0.16272784235974072</v>
      </c>
      <c r="D9" s="19" t="s">
        <v>9</v>
      </c>
    </row>
    <row r="10" spans="1:4" ht="12" customHeight="1">
      <c r="A10" s="18">
        <v>1975</v>
      </c>
      <c r="B10" s="19">
        <f t="shared" si="0"/>
        <v>0.16368712755761133</v>
      </c>
      <c r="C10" s="19">
        <v>0.16368712755761133</v>
      </c>
      <c r="D10" s="19" t="s">
        <v>9</v>
      </c>
    </row>
    <row r="11" spans="1:4" ht="12" customHeight="1">
      <c r="A11" s="14">
        <v>1976</v>
      </c>
      <c r="B11" s="15">
        <f t="shared" si="0"/>
        <v>0.20220606783314607</v>
      </c>
      <c r="C11" s="15">
        <v>0.20220606783314607</v>
      </c>
      <c r="D11" s="15" t="s">
        <v>9</v>
      </c>
    </row>
    <row r="12" spans="1:4" ht="12" customHeight="1">
      <c r="A12" s="14">
        <v>1977</v>
      </c>
      <c r="B12" s="15">
        <f t="shared" si="0"/>
        <v>0.2501237292214368</v>
      </c>
      <c r="C12" s="15">
        <v>0.2501237292214368</v>
      </c>
      <c r="D12" s="15" t="s">
        <v>9</v>
      </c>
    </row>
    <row r="13" spans="1:4" ht="12" customHeight="1">
      <c r="A13" s="14">
        <v>1978</v>
      </c>
      <c r="B13" s="15">
        <f t="shared" si="0"/>
        <v>0.2521463710492621</v>
      </c>
      <c r="C13" s="15">
        <v>0.2521463710492621</v>
      </c>
      <c r="D13" s="15" t="s">
        <v>9</v>
      </c>
    </row>
    <row r="14" spans="1:4" ht="12" customHeight="1">
      <c r="A14" s="14">
        <v>1979</v>
      </c>
      <c r="B14" s="15">
        <f t="shared" si="0"/>
        <v>0.17082935282486503</v>
      </c>
      <c r="C14" s="15">
        <v>0.17082935282486503</v>
      </c>
      <c r="D14" s="15" t="s">
        <v>9</v>
      </c>
    </row>
    <row r="15" spans="1:4" ht="12" customHeight="1">
      <c r="A15" s="14">
        <v>1980</v>
      </c>
      <c r="B15" s="15">
        <f t="shared" si="0"/>
        <v>0.20621272933261903</v>
      </c>
      <c r="C15" s="15">
        <v>0.20621272933261903</v>
      </c>
      <c r="D15" s="15" t="s">
        <v>9</v>
      </c>
    </row>
    <row r="16" spans="1:4" ht="12" customHeight="1">
      <c r="A16" s="18">
        <v>1981</v>
      </c>
      <c r="B16" s="19">
        <f t="shared" si="0"/>
        <v>0.21642329735700058</v>
      </c>
      <c r="C16" s="19">
        <v>0.21642329735700058</v>
      </c>
      <c r="D16" s="19" t="s">
        <v>9</v>
      </c>
    </row>
    <row r="17" spans="1:4" ht="12" customHeight="1">
      <c r="A17" s="18">
        <v>1982</v>
      </c>
      <c r="B17" s="19">
        <f t="shared" si="0"/>
        <v>0.15362551036229263</v>
      </c>
      <c r="C17" s="19">
        <v>0.15362551036229263</v>
      </c>
      <c r="D17" s="19" t="s">
        <v>9</v>
      </c>
    </row>
    <row r="18" spans="1:4" ht="12" customHeight="1">
      <c r="A18" s="18">
        <v>1983</v>
      </c>
      <c r="B18" s="19">
        <f t="shared" si="0"/>
        <v>0.17967879747510743</v>
      </c>
      <c r="C18" s="19">
        <v>0.17967879747510743</v>
      </c>
      <c r="D18" s="19" t="s">
        <v>9</v>
      </c>
    </row>
    <row r="19" spans="1:4" ht="12" customHeight="1">
      <c r="A19" s="18">
        <v>1984</v>
      </c>
      <c r="B19" s="19">
        <f t="shared" si="0"/>
        <v>0.2610557313791527</v>
      </c>
      <c r="C19" s="19">
        <v>0.2610557313791527</v>
      </c>
      <c r="D19" s="19" t="s">
        <v>9</v>
      </c>
    </row>
    <row r="20" spans="1:4" ht="12" customHeight="1">
      <c r="A20" s="18">
        <v>1985</v>
      </c>
      <c r="B20" s="19">
        <f t="shared" si="0"/>
        <v>0.18304496238457474</v>
      </c>
      <c r="C20" s="19">
        <v>0.18304496238457474</v>
      </c>
      <c r="D20" s="19" t="s">
        <v>9</v>
      </c>
    </row>
    <row r="21" spans="1:4" ht="12" customHeight="1">
      <c r="A21" s="14">
        <v>1986</v>
      </c>
      <c r="B21" s="15">
        <f t="shared" si="0"/>
        <v>0.17618875466962533</v>
      </c>
      <c r="C21" s="15">
        <v>0.17618875466962533</v>
      </c>
      <c r="D21" s="15" t="s">
        <v>9</v>
      </c>
    </row>
    <row r="22" spans="1:4" ht="12" customHeight="1">
      <c r="A22" s="14">
        <v>1987</v>
      </c>
      <c r="B22" s="15">
        <f t="shared" si="0"/>
        <v>0.18698209255201728</v>
      </c>
      <c r="C22" s="15">
        <v>0.18698209255201728</v>
      </c>
      <c r="D22" s="15" t="s">
        <v>9</v>
      </c>
    </row>
    <row r="23" spans="1:4" ht="12" customHeight="1">
      <c r="A23" s="14">
        <v>1988</v>
      </c>
      <c r="B23" s="15">
        <f t="shared" si="0"/>
        <v>0.1563131323437583</v>
      </c>
      <c r="C23" s="15">
        <v>0.1563131323437583</v>
      </c>
      <c r="D23" s="15" t="s">
        <v>9</v>
      </c>
    </row>
    <row r="24" spans="1:4" ht="12" customHeight="1">
      <c r="A24" s="14">
        <v>1989</v>
      </c>
      <c r="B24" s="15">
        <f t="shared" si="0"/>
        <v>0.13990749650281795</v>
      </c>
      <c r="C24" s="15">
        <v>0.13990749650281795</v>
      </c>
      <c r="D24" s="15" t="s">
        <v>9</v>
      </c>
    </row>
    <row r="25" spans="1:4" ht="12" customHeight="1">
      <c r="A25" s="14">
        <v>1990</v>
      </c>
      <c r="B25" s="15">
        <f t="shared" si="0"/>
        <v>0.17627092894951463</v>
      </c>
      <c r="C25" s="15">
        <v>0.17627092894951463</v>
      </c>
      <c r="D25" s="15" t="s">
        <v>9</v>
      </c>
    </row>
    <row r="26" spans="1:4" ht="12" customHeight="1">
      <c r="A26" s="18">
        <v>1991</v>
      </c>
      <c r="B26" s="19">
        <f t="shared" si="0"/>
        <v>0.1692393872809111</v>
      </c>
      <c r="C26" s="19">
        <v>0.1692393872809111</v>
      </c>
      <c r="D26" s="19" t="s">
        <v>9</v>
      </c>
    </row>
    <row r="27" spans="1:4" ht="12" customHeight="1">
      <c r="A27" s="18">
        <v>1992</v>
      </c>
      <c r="B27" s="19">
        <f t="shared" si="0"/>
        <v>0.23753766144791233</v>
      </c>
      <c r="C27" s="19">
        <v>0.23753766144791233</v>
      </c>
      <c r="D27" s="19" t="s">
        <v>9</v>
      </c>
    </row>
    <row r="28" spans="1:4" ht="12" customHeight="1">
      <c r="A28" s="18">
        <v>1993</v>
      </c>
      <c r="B28" s="19">
        <f t="shared" si="0"/>
        <v>0.27964112120804596</v>
      </c>
      <c r="C28" s="19">
        <v>0.27964112120804596</v>
      </c>
      <c r="D28" s="19" t="s">
        <v>9</v>
      </c>
    </row>
    <row r="29" spans="1:4" ht="12" customHeight="1">
      <c r="A29" s="18">
        <v>1994</v>
      </c>
      <c r="B29" s="19">
        <f t="shared" si="0"/>
        <v>0.3002285185016475</v>
      </c>
      <c r="C29" s="19">
        <v>0.3002285185016475</v>
      </c>
      <c r="D29" s="19" t="s">
        <v>9</v>
      </c>
    </row>
    <row r="30" spans="1:4" ht="12" customHeight="1">
      <c r="A30" s="18">
        <v>1995</v>
      </c>
      <c r="B30" s="19">
        <f t="shared" si="0"/>
        <v>0.36777499746770853</v>
      </c>
      <c r="C30" s="19">
        <v>0.36777499746770853</v>
      </c>
      <c r="D30" s="19" t="s">
        <v>9</v>
      </c>
    </row>
    <row r="31" spans="1:4" ht="12" customHeight="1">
      <c r="A31" s="14">
        <v>1996</v>
      </c>
      <c r="B31" s="15">
        <f t="shared" si="0"/>
        <v>0.5422465485209536</v>
      </c>
      <c r="C31" s="15">
        <v>0.5422465485209536</v>
      </c>
      <c r="D31" s="15" t="s">
        <v>9</v>
      </c>
    </row>
    <row r="32" spans="1:4" ht="12" customHeight="1">
      <c r="A32" s="14">
        <v>1997</v>
      </c>
      <c r="B32" s="15">
        <f t="shared" si="0"/>
        <v>0.4694590197572845</v>
      </c>
      <c r="C32" s="15">
        <v>0.4694590197572845</v>
      </c>
      <c r="D32" s="15" t="s">
        <v>9</v>
      </c>
    </row>
    <row r="33" spans="1:4" ht="12" customHeight="1">
      <c r="A33" s="14">
        <v>1998</v>
      </c>
      <c r="B33" s="15">
        <f t="shared" si="0"/>
        <v>0.4650779566484979</v>
      </c>
      <c r="C33" s="15">
        <v>0.4650779566484979</v>
      </c>
      <c r="D33" s="15" t="s">
        <v>9</v>
      </c>
    </row>
    <row r="34" spans="1:4" ht="12" customHeight="1">
      <c r="A34" s="14">
        <v>1999</v>
      </c>
      <c r="B34" s="15">
        <f aca="true" t="shared" si="1" ref="B34:B39">SUM(C34,D34)</f>
        <v>0.6236745842209849</v>
      </c>
      <c r="C34" s="15">
        <v>0.6236745842209849</v>
      </c>
      <c r="D34" s="15" t="s">
        <v>9</v>
      </c>
    </row>
    <row r="35" spans="1:4" ht="12" customHeight="1">
      <c r="A35" s="14">
        <v>2000</v>
      </c>
      <c r="B35" s="15">
        <f t="shared" si="1"/>
        <v>0.682995035147051</v>
      </c>
      <c r="C35" s="15">
        <v>0.682995035147051</v>
      </c>
      <c r="D35" s="15" t="s">
        <v>9</v>
      </c>
    </row>
    <row r="36" spans="1:4" ht="12" customHeight="1">
      <c r="A36" s="18">
        <v>2001</v>
      </c>
      <c r="B36" s="19">
        <f t="shared" si="1"/>
        <v>0.784833903200235</v>
      </c>
      <c r="C36" s="19">
        <v>0.784833903200235</v>
      </c>
      <c r="D36" s="19" t="s">
        <v>9</v>
      </c>
    </row>
    <row r="37" spans="1:4" ht="12" customHeight="1">
      <c r="A37" s="18">
        <v>2002</v>
      </c>
      <c r="B37" s="19">
        <f t="shared" si="1"/>
        <v>0.7884162214878336</v>
      </c>
      <c r="C37" s="19">
        <v>0.7884162214878336</v>
      </c>
      <c r="D37" s="19" t="s">
        <v>9</v>
      </c>
    </row>
    <row r="38" spans="1:4" ht="12" customHeight="1">
      <c r="A38" s="18">
        <v>2003</v>
      </c>
      <c r="B38" s="19">
        <f t="shared" si="1"/>
        <v>0.8727878840532478</v>
      </c>
      <c r="C38" s="19">
        <v>0.8727878840532478</v>
      </c>
      <c r="D38" s="19" t="s">
        <v>9</v>
      </c>
    </row>
    <row r="39" spans="1:4" ht="12" customHeight="1">
      <c r="A39" s="18">
        <v>2004</v>
      </c>
      <c r="B39" s="19">
        <f t="shared" si="1"/>
        <v>1.0287598391600636</v>
      </c>
      <c r="C39" s="19">
        <v>1.0287598391600636</v>
      </c>
      <c r="D39" s="19" t="s">
        <v>9</v>
      </c>
    </row>
    <row r="40" spans="1:4" ht="12" customHeight="1">
      <c r="A40" s="18">
        <v>2005</v>
      </c>
      <c r="B40" s="19">
        <f aca="true" t="shared" si="2" ref="B40:B45">SUM(C40,D40)</f>
        <v>0.9358529331425738</v>
      </c>
      <c r="C40" s="19">
        <v>0.9358529331425738</v>
      </c>
      <c r="D40" s="19" t="s">
        <v>9</v>
      </c>
    </row>
    <row r="41" spans="1:4" ht="12" customHeight="1">
      <c r="A41" s="14">
        <v>2006</v>
      </c>
      <c r="B41" s="15">
        <f t="shared" si="2"/>
        <v>1.037061922185703</v>
      </c>
      <c r="C41" s="15">
        <v>1.037061922185703</v>
      </c>
      <c r="D41" s="15" t="s">
        <v>9</v>
      </c>
    </row>
    <row r="42" spans="1:4" ht="12" customHeight="1">
      <c r="A42" s="14">
        <v>2007</v>
      </c>
      <c r="B42" s="15">
        <f t="shared" si="2"/>
        <v>1.0835959985247474</v>
      </c>
      <c r="C42" s="15">
        <v>1.0835959985247474</v>
      </c>
      <c r="D42" s="15" t="s">
        <v>9</v>
      </c>
    </row>
    <row r="43" spans="1:4" ht="12" customHeight="1">
      <c r="A43" s="14">
        <v>2008</v>
      </c>
      <c r="B43" s="15">
        <f t="shared" si="2"/>
        <v>0.9776843537902498</v>
      </c>
      <c r="C43" s="15">
        <v>0.9776843537902498</v>
      </c>
      <c r="D43" s="15" t="s">
        <v>9</v>
      </c>
    </row>
    <row r="44" spans="1:4" ht="12" customHeight="1">
      <c r="A44" s="14">
        <v>2009</v>
      </c>
      <c r="B44" s="15">
        <f t="shared" si="2"/>
        <v>1.1956644100463816</v>
      </c>
      <c r="C44" s="15">
        <v>1.1956644100463816</v>
      </c>
      <c r="D44" s="15" t="s">
        <v>9</v>
      </c>
    </row>
    <row r="45" spans="1:4" ht="12" customHeight="1">
      <c r="A45" s="14">
        <v>2010</v>
      </c>
      <c r="B45" s="15">
        <f t="shared" si="2"/>
        <v>1.166251447550844</v>
      </c>
      <c r="C45" s="15">
        <v>1.166251447550844</v>
      </c>
      <c r="D45" s="15" t="s">
        <v>9</v>
      </c>
    </row>
    <row r="46" spans="1:4" ht="12" customHeight="1">
      <c r="A46" s="21">
        <v>2011</v>
      </c>
      <c r="B46" s="22">
        <f aca="true" t="shared" si="3" ref="B46:B51">SUM(C46,D46)</f>
        <v>1.04839420138185</v>
      </c>
      <c r="C46" s="22">
        <v>1.04839420138185</v>
      </c>
      <c r="D46" s="22" t="s">
        <v>9</v>
      </c>
    </row>
    <row r="47" spans="1:4" ht="12" customHeight="1">
      <c r="A47" s="18">
        <v>2012</v>
      </c>
      <c r="B47" s="19">
        <f t="shared" si="3"/>
        <v>0.9668524473809611</v>
      </c>
      <c r="C47" s="19">
        <v>0.9668524473809611</v>
      </c>
      <c r="D47" s="19" t="s">
        <v>9</v>
      </c>
    </row>
    <row r="48" spans="1:4" ht="12" customHeight="1">
      <c r="A48" s="18">
        <v>2013</v>
      </c>
      <c r="B48" s="19">
        <f t="shared" si="3"/>
        <v>1.1200099429719934</v>
      </c>
      <c r="C48" s="19">
        <v>1.1200099429719934</v>
      </c>
      <c r="D48" s="19" t="s">
        <v>9</v>
      </c>
    </row>
    <row r="49" spans="1:4" ht="12" customHeight="1">
      <c r="A49" s="18">
        <v>2014</v>
      </c>
      <c r="B49" s="19">
        <f t="shared" si="3"/>
        <v>1.1393111704517356</v>
      </c>
      <c r="C49" s="19">
        <v>1.1393111704517356</v>
      </c>
      <c r="D49" s="19" t="s">
        <v>9</v>
      </c>
    </row>
    <row r="50" spans="1:4" ht="12" customHeight="1">
      <c r="A50" s="21">
        <v>2015</v>
      </c>
      <c r="B50" s="22">
        <f t="shared" si="3"/>
        <v>1.3261686034921514</v>
      </c>
      <c r="C50" s="22">
        <v>1.3261686034921514</v>
      </c>
      <c r="D50" s="22" t="s">
        <v>9</v>
      </c>
    </row>
    <row r="51" spans="1:4" ht="12" customHeight="1">
      <c r="A51" s="29">
        <v>2016</v>
      </c>
      <c r="B51" s="30">
        <f t="shared" si="3"/>
        <v>1.4300766193485646</v>
      </c>
      <c r="C51" s="30">
        <v>1.4300766193485646</v>
      </c>
      <c r="D51" s="30" t="s">
        <v>9</v>
      </c>
    </row>
    <row r="52" spans="1:4" ht="12" customHeight="1">
      <c r="A52" s="41">
        <v>2017</v>
      </c>
      <c r="B52" s="42">
        <f>SUM(C52,D52)</f>
        <v>1.363330132897435</v>
      </c>
      <c r="C52" s="42">
        <v>1.363330132897435</v>
      </c>
      <c r="D52" s="42" t="s">
        <v>9</v>
      </c>
    </row>
    <row r="53" spans="1:4" ht="12" customHeight="1">
      <c r="A53" s="41">
        <v>2018</v>
      </c>
      <c r="B53" s="42">
        <f>SUM(C53,D53)</f>
        <v>1.2607241083168523</v>
      </c>
      <c r="C53" s="42">
        <v>1.2607241083168523</v>
      </c>
      <c r="D53" s="42" t="s">
        <v>9</v>
      </c>
    </row>
    <row r="54" spans="1:4" ht="12" customHeight="1" thickBot="1">
      <c r="A54" s="31">
        <v>2019</v>
      </c>
      <c r="B54" s="32">
        <f>SUM(C54,D54)</f>
        <v>1.2689937853673132</v>
      </c>
      <c r="C54" s="32">
        <v>1.2689937853673132</v>
      </c>
      <c r="D54" s="32" t="s">
        <v>9</v>
      </c>
    </row>
    <row r="55" spans="1:4" ht="12" customHeight="1" thickTop="1">
      <c r="A55" s="157" t="s">
        <v>17</v>
      </c>
      <c r="B55" s="158"/>
      <c r="C55" s="158"/>
      <c r="D55" s="159"/>
    </row>
    <row r="56" spans="1:4" ht="12" customHeight="1">
      <c r="A56" s="178"/>
      <c r="B56" s="179"/>
      <c r="C56" s="179"/>
      <c r="D56" s="180"/>
    </row>
    <row r="57" spans="1:4" ht="12" customHeight="1">
      <c r="A57" s="63" t="s">
        <v>113</v>
      </c>
      <c r="B57" s="64"/>
      <c r="C57" s="64"/>
      <c r="D57" s="65"/>
    </row>
    <row r="58" spans="1:4" ht="12" customHeight="1">
      <c r="A58" s="83"/>
      <c r="B58" s="84"/>
      <c r="C58" s="84"/>
      <c r="D58" s="85"/>
    </row>
    <row r="59" spans="1:4" ht="12" customHeight="1">
      <c r="A59" s="83"/>
      <c r="B59" s="84"/>
      <c r="C59" s="84"/>
      <c r="D59" s="85"/>
    </row>
  </sheetData>
  <sheetProtection/>
  <mergeCells count="9">
    <mergeCell ref="B4:D4"/>
    <mergeCell ref="A1:D1"/>
    <mergeCell ref="A55:D55"/>
    <mergeCell ref="A56:D56"/>
    <mergeCell ref="A57:D59"/>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27.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pane ySplit="4" topLeftCell="A5" activePane="bottomLeft" state="frozen"/>
      <selection pane="topLeft" activeCell="A1" sqref="A1"/>
      <selection pane="bottomLeft" activeCell="A1" sqref="A1:G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7" ht="12" customHeight="1" thickBot="1">
      <c r="A1" s="58" t="s">
        <v>52</v>
      </c>
      <c r="B1" s="58"/>
      <c r="C1" s="58"/>
      <c r="D1" s="58"/>
      <c r="E1" s="58"/>
      <c r="F1" s="58"/>
      <c r="G1" s="58"/>
    </row>
    <row r="2" spans="1:7" ht="12" customHeight="1" thickTop="1">
      <c r="A2" s="86" t="s">
        <v>3</v>
      </c>
      <c r="B2" s="112" t="s">
        <v>2</v>
      </c>
      <c r="C2" s="87" t="s">
        <v>0</v>
      </c>
      <c r="D2" s="13" t="s">
        <v>1</v>
      </c>
      <c r="E2" s="11"/>
      <c r="F2" s="11"/>
      <c r="G2" s="11"/>
    </row>
    <row r="3" spans="1:7" ht="12" customHeight="1">
      <c r="A3" s="76"/>
      <c r="B3" s="78"/>
      <c r="C3" s="80"/>
      <c r="D3" s="5" t="s">
        <v>2</v>
      </c>
      <c r="E3" s="5" t="s">
        <v>4</v>
      </c>
      <c r="F3" s="10" t="s">
        <v>6</v>
      </c>
      <c r="G3" s="7" t="s">
        <v>7</v>
      </c>
    </row>
    <row r="4" spans="1:7" ht="12" customHeight="1">
      <c r="A4" s="17"/>
      <c r="B4" s="59" t="s">
        <v>26</v>
      </c>
      <c r="C4" s="81"/>
      <c r="D4" s="81"/>
      <c r="E4" s="81"/>
      <c r="F4" s="81"/>
      <c r="G4" s="82"/>
    </row>
    <row r="5" spans="1:7" ht="12" customHeight="1">
      <c r="A5" s="14">
        <v>1970</v>
      </c>
      <c r="B5" s="15">
        <f aca="true" t="shared" si="0" ref="B5:B33">SUM(C5,D5)</f>
        <v>13.070340949651463</v>
      </c>
      <c r="C5" s="15">
        <v>5.818036400522796</v>
      </c>
      <c r="D5" s="15">
        <f>SUM(E5,F5,G5)</f>
        <v>7.252304549128668</v>
      </c>
      <c r="E5" s="15">
        <v>6.778301585977857</v>
      </c>
      <c r="F5" s="15">
        <v>0.3537029631508105</v>
      </c>
      <c r="G5" s="15">
        <v>0.12029999999999999</v>
      </c>
    </row>
    <row r="6" spans="1:7" ht="12" customHeight="1">
      <c r="A6" s="18">
        <v>1971</v>
      </c>
      <c r="B6" s="19">
        <f t="shared" si="0"/>
        <v>12.944065832946833</v>
      </c>
      <c r="C6" s="19">
        <v>5.656815675548129</v>
      </c>
      <c r="D6" s="19">
        <f aca="true" t="shared" si="1" ref="D6:D33">SUM(E6,F6,G6)</f>
        <v>7.287250157398705</v>
      </c>
      <c r="E6" s="19">
        <v>6.837687561148084</v>
      </c>
      <c r="F6" s="19">
        <v>0.32926259625062004</v>
      </c>
      <c r="G6" s="19">
        <v>0.12029999999999999</v>
      </c>
    </row>
    <row r="7" spans="1:7" ht="12" customHeight="1">
      <c r="A7" s="18">
        <v>1972</v>
      </c>
      <c r="B7" s="19">
        <f t="shared" si="0"/>
        <v>10.523065273403851</v>
      </c>
      <c r="C7" s="19">
        <v>3.8838281815756375</v>
      </c>
      <c r="D7" s="19">
        <f t="shared" si="1"/>
        <v>6.639237091828214</v>
      </c>
      <c r="E7" s="19">
        <v>6.136009356187706</v>
      </c>
      <c r="F7" s="19">
        <v>0.38292773564050764</v>
      </c>
      <c r="G7" s="19">
        <v>0.12029999999999999</v>
      </c>
    </row>
    <row r="8" spans="1:7" ht="12" customHeight="1">
      <c r="A8" s="18">
        <v>1973</v>
      </c>
      <c r="B8" s="19">
        <f t="shared" si="0"/>
        <v>10.42957598069855</v>
      </c>
      <c r="C8" s="19">
        <v>4.261263089344955</v>
      </c>
      <c r="D8" s="19">
        <f t="shared" si="1"/>
        <v>6.168312891353595</v>
      </c>
      <c r="E8" s="19">
        <v>5.8167642249449</v>
      </c>
      <c r="F8" s="19">
        <v>0.29139866640869433</v>
      </c>
      <c r="G8" s="19">
        <v>0.060149999999999995</v>
      </c>
    </row>
    <row r="9" spans="1:7" ht="12" customHeight="1">
      <c r="A9" s="18">
        <v>1974</v>
      </c>
      <c r="B9" s="19">
        <f t="shared" si="0"/>
        <v>11.473770464066824</v>
      </c>
      <c r="C9" s="19">
        <v>4.33520065091137</v>
      </c>
      <c r="D9" s="19">
        <f t="shared" si="1"/>
        <v>7.138569813155455</v>
      </c>
      <c r="E9" s="19">
        <v>6.731804832841783</v>
      </c>
      <c r="F9" s="19">
        <v>0.346614980313672</v>
      </c>
      <c r="G9" s="19">
        <v>0.060149999999999995</v>
      </c>
    </row>
    <row r="10" spans="1:7" ht="12" customHeight="1">
      <c r="A10" s="18">
        <v>1975</v>
      </c>
      <c r="B10" s="19">
        <f t="shared" si="0"/>
        <v>11.376575975424913</v>
      </c>
      <c r="C10" s="19">
        <v>4.981178202830909</v>
      </c>
      <c r="D10" s="19">
        <f t="shared" si="1"/>
        <v>6.395397772594005</v>
      </c>
      <c r="E10" s="19">
        <v>5.919729277458038</v>
      </c>
      <c r="F10" s="19">
        <v>0.355368495135966</v>
      </c>
      <c r="G10" s="19">
        <v>0.12029999999999999</v>
      </c>
    </row>
    <row r="11" spans="1:7" ht="12" customHeight="1">
      <c r="A11" s="14">
        <v>1976</v>
      </c>
      <c r="B11" s="15">
        <f t="shared" si="0"/>
        <v>11.361546889587178</v>
      </c>
      <c r="C11" s="15">
        <v>5.13541403903043</v>
      </c>
      <c r="D11" s="15">
        <f t="shared" si="1"/>
        <v>6.2261328505567475</v>
      </c>
      <c r="E11" s="15">
        <v>5.937339260078154</v>
      </c>
      <c r="F11" s="15">
        <v>0.1684935904785928</v>
      </c>
      <c r="G11" s="15">
        <v>0.12029999999999999</v>
      </c>
    </row>
    <row r="12" spans="1:7" ht="12" customHeight="1">
      <c r="A12" s="14">
        <v>1977</v>
      </c>
      <c r="B12" s="15">
        <f t="shared" si="0"/>
        <v>11.698004287138074</v>
      </c>
      <c r="C12" s="15">
        <v>5.093103401304947</v>
      </c>
      <c r="D12" s="15">
        <f t="shared" si="1"/>
        <v>6.6049008858331275</v>
      </c>
      <c r="E12" s="15">
        <v>6.135548265724972</v>
      </c>
      <c r="F12" s="15">
        <v>0.3490526201081553</v>
      </c>
      <c r="G12" s="15">
        <v>0.12029999999999999</v>
      </c>
    </row>
    <row r="13" spans="1:7" ht="12" customHeight="1">
      <c r="A13" s="14">
        <v>1978</v>
      </c>
      <c r="B13" s="15">
        <f t="shared" si="0"/>
        <v>12.022212386780822</v>
      </c>
      <c r="C13" s="15">
        <v>6.089682593166656</v>
      </c>
      <c r="D13" s="15">
        <f t="shared" si="1"/>
        <v>5.932529793614165</v>
      </c>
      <c r="E13" s="15">
        <v>5.5387993636660555</v>
      </c>
      <c r="F13" s="15">
        <v>0.33358042994810966</v>
      </c>
      <c r="G13" s="15">
        <v>0.060149999999999995</v>
      </c>
    </row>
    <row r="14" spans="1:7" ht="12" customHeight="1">
      <c r="A14" s="14">
        <v>1979</v>
      </c>
      <c r="B14" s="15">
        <f t="shared" si="0"/>
        <v>12.652219372988974</v>
      </c>
      <c r="C14" s="15">
        <v>6.660887338650551</v>
      </c>
      <c r="D14" s="15">
        <f t="shared" si="1"/>
        <v>5.9913320343384235</v>
      </c>
      <c r="E14" s="15">
        <v>5.665691376499229</v>
      </c>
      <c r="F14" s="15">
        <v>0.26549065783919484</v>
      </c>
      <c r="G14" s="15">
        <v>0.060149999999999995</v>
      </c>
    </row>
    <row r="15" spans="1:7" ht="12" customHeight="1">
      <c r="A15" s="14">
        <v>1980</v>
      </c>
      <c r="B15" s="15">
        <f t="shared" si="0"/>
        <v>13.219471985287653</v>
      </c>
      <c r="C15" s="15">
        <v>7.083868332996671</v>
      </c>
      <c r="D15" s="15">
        <f t="shared" si="1"/>
        <v>6.135603652290982</v>
      </c>
      <c r="E15" s="15">
        <v>5.742817062705251</v>
      </c>
      <c r="F15" s="15">
        <v>0.3326365895857302</v>
      </c>
      <c r="G15" s="15">
        <v>0.060149999999999995</v>
      </c>
    </row>
    <row r="16" spans="1:7" ht="12" customHeight="1">
      <c r="A16" s="18">
        <v>1981</v>
      </c>
      <c r="B16" s="19">
        <f t="shared" si="0"/>
        <v>11.894966782657699</v>
      </c>
      <c r="C16" s="19">
        <v>6.871602758668672</v>
      </c>
      <c r="D16" s="19">
        <f t="shared" si="1"/>
        <v>5.023364023989027</v>
      </c>
      <c r="E16" s="19">
        <v>4.6611804411985265</v>
      </c>
      <c r="F16" s="19">
        <v>0.24188358279049954</v>
      </c>
      <c r="G16" s="19">
        <v>0.12029999999999999</v>
      </c>
    </row>
    <row r="17" spans="1:7" ht="12" customHeight="1">
      <c r="A17" s="18">
        <v>1982</v>
      </c>
      <c r="B17" s="19">
        <f t="shared" si="0"/>
        <v>10.157409450344243</v>
      </c>
      <c r="C17" s="19">
        <v>5.346318500525437</v>
      </c>
      <c r="D17" s="19">
        <f t="shared" si="1"/>
        <v>4.811090949818806</v>
      </c>
      <c r="E17" s="19">
        <v>4.400616608336903</v>
      </c>
      <c r="F17" s="19">
        <v>0.2901743414819026</v>
      </c>
      <c r="G17" s="19">
        <v>0.12029999999999999</v>
      </c>
    </row>
    <row r="18" spans="1:7" ht="12" customHeight="1">
      <c r="A18" s="18">
        <v>1983</v>
      </c>
      <c r="B18" s="19">
        <f t="shared" si="0"/>
        <v>9.70307927992219</v>
      </c>
      <c r="C18" s="19">
        <v>5.432014408447038</v>
      </c>
      <c r="D18" s="19">
        <f t="shared" si="1"/>
        <v>4.271064871475152</v>
      </c>
      <c r="E18" s="19">
        <v>3.6458199398256492</v>
      </c>
      <c r="F18" s="19">
        <v>0.3846449316495027</v>
      </c>
      <c r="G18" s="19">
        <v>0.24059999999999998</v>
      </c>
    </row>
    <row r="19" spans="1:7" ht="12" customHeight="1">
      <c r="A19" s="18">
        <v>1984</v>
      </c>
      <c r="B19" s="19">
        <f t="shared" si="0"/>
        <v>11.29857279243154</v>
      </c>
      <c r="C19" s="19">
        <v>6.69945588708176</v>
      </c>
      <c r="D19" s="19">
        <f t="shared" si="1"/>
        <v>4.599116905349779</v>
      </c>
      <c r="E19" s="19">
        <v>4.008397589764287</v>
      </c>
      <c r="F19" s="19">
        <v>0.3501193155854926</v>
      </c>
      <c r="G19" s="19">
        <v>0.24059999999999998</v>
      </c>
    </row>
    <row r="20" spans="1:7" ht="12" customHeight="1">
      <c r="A20" s="18">
        <v>1985</v>
      </c>
      <c r="B20" s="19">
        <f t="shared" si="0"/>
        <v>10.098030266520002</v>
      </c>
      <c r="C20" s="19">
        <v>5.495324281029581</v>
      </c>
      <c r="D20" s="19">
        <f t="shared" si="1"/>
        <v>4.602705985490422</v>
      </c>
      <c r="E20" s="19">
        <v>3.976044491608694</v>
      </c>
      <c r="F20" s="19">
        <v>0.5063614938817274</v>
      </c>
      <c r="G20" s="19">
        <v>0.12029999999999999</v>
      </c>
    </row>
    <row r="21" spans="1:7" ht="12" customHeight="1">
      <c r="A21" s="14">
        <v>1986</v>
      </c>
      <c r="B21" s="15">
        <f t="shared" si="0"/>
        <v>10.653811448357398</v>
      </c>
      <c r="C21" s="15">
        <v>5.836647260971281</v>
      </c>
      <c r="D21" s="15">
        <f t="shared" si="1"/>
        <v>4.817164187386117</v>
      </c>
      <c r="E21" s="15">
        <v>4.24174518788061</v>
      </c>
      <c r="F21" s="15">
        <v>0.515268999505508</v>
      </c>
      <c r="G21" s="15">
        <v>0.060149999999999995</v>
      </c>
    </row>
    <row r="22" spans="1:7" ht="12" customHeight="1">
      <c r="A22" s="14">
        <v>1987</v>
      </c>
      <c r="B22" s="15">
        <f t="shared" si="0"/>
        <v>10.497447316730362</v>
      </c>
      <c r="C22" s="15">
        <v>6.0495790843643436</v>
      </c>
      <c r="D22" s="15">
        <f t="shared" si="1"/>
        <v>4.447868232366019</v>
      </c>
      <c r="E22" s="15">
        <v>3.9877879981029913</v>
      </c>
      <c r="F22" s="15">
        <v>0.33978023426302695</v>
      </c>
      <c r="G22" s="15">
        <v>0.12029999999999999</v>
      </c>
    </row>
    <row r="23" spans="1:7" ht="12" customHeight="1">
      <c r="A23" s="14">
        <v>1988</v>
      </c>
      <c r="B23" s="15">
        <f t="shared" si="0"/>
        <v>11.411759085998343</v>
      </c>
      <c r="C23" s="15">
        <v>6.749319446088294</v>
      </c>
      <c r="D23" s="15">
        <f t="shared" si="1"/>
        <v>4.6624396399100485</v>
      </c>
      <c r="E23" s="15">
        <v>4.1294199138457515</v>
      </c>
      <c r="F23" s="15">
        <v>0.4127197260642965</v>
      </c>
      <c r="G23" s="15">
        <v>0.12029999999999999</v>
      </c>
    </row>
    <row r="24" spans="1:7" ht="12" customHeight="1">
      <c r="A24" s="14">
        <v>1989</v>
      </c>
      <c r="B24" s="15">
        <f t="shared" si="0"/>
        <v>10.722600390433998</v>
      </c>
      <c r="C24" s="15">
        <v>5.855216663567044</v>
      </c>
      <c r="D24" s="15">
        <f t="shared" si="1"/>
        <v>4.8673837268669535</v>
      </c>
      <c r="E24" s="15">
        <v>4.253850152706479</v>
      </c>
      <c r="F24" s="15">
        <v>0.553383574160474</v>
      </c>
      <c r="G24" s="15">
        <v>0.060149999999999995</v>
      </c>
    </row>
    <row r="25" spans="1:7" ht="12" customHeight="1">
      <c r="A25" s="14">
        <v>1990</v>
      </c>
      <c r="B25" s="15">
        <f t="shared" si="0"/>
        <v>9.865631919281093</v>
      </c>
      <c r="C25" s="15">
        <v>5.53856763628804</v>
      </c>
      <c r="D25" s="15">
        <f t="shared" si="1"/>
        <v>4.327064282993052</v>
      </c>
      <c r="E25" s="15">
        <v>3.8301448972287355</v>
      </c>
      <c r="F25" s="15">
        <v>0.4367693857643165</v>
      </c>
      <c r="G25" s="15">
        <v>0.060149999999999995</v>
      </c>
    </row>
    <row r="26" spans="1:7" ht="12" customHeight="1">
      <c r="A26" s="18">
        <v>1991</v>
      </c>
      <c r="B26" s="19">
        <f t="shared" si="0"/>
        <v>11.16900960336121</v>
      </c>
      <c r="C26" s="19">
        <v>6.4090014319922055</v>
      </c>
      <c r="D26" s="19">
        <f t="shared" si="1"/>
        <v>4.760008171369004</v>
      </c>
      <c r="E26" s="19">
        <v>4.027303031626365</v>
      </c>
      <c r="F26" s="19">
        <v>0.6262500345177185</v>
      </c>
      <c r="G26" s="19">
        <v>0.10645510522492048</v>
      </c>
    </row>
    <row r="27" spans="1:7" ht="12" customHeight="1">
      <c r="A27" s="18">
        <v>1992</v>
      </c>
      <c r="B27" s="19">
        <f t="shared" si="0"/>
        <v>10.928617329780415</v>
      </c>
      <c r="C27" s="19">
        <v>5.990128224092427</v>
      </c>
      <c r="D27" s="19">
        <f t="shared" si="1"/>
        <v>4.938489105687989</v>
      </c>
      <c r="E27" s="19">
        <v>4.311943440929312</v>
      </c>
      <c r="F27" s="19">
        <v>0.5274403061184769</v>
      </c>
      <c r="G27" s="19">
        <v>0.09910535864019998</v>
      </c>
    </row>
    <row r="28" spans="1:7" ht="12" customHeight="1">
      <c r="A28" s="18">
        <v>1993</v>
      </c>
      <c r="B28" s="19">
        <f t="shared" si="0"/>
        <v>10.332621670881279</v>
      </c>
      <c r="C28" s="19">
        <v>5.842904074849667</v>
      </c>
      <c r="D28" s="19">
        <f t="shared" si="1"/>
        <v>4.489717596031612</v>
      </c>
      <c r="E28" s="19">
        <v>4.051710807603246</v>
      </c>
      <c r="F28" s="19">
        <v>0.350343893489078</v>
      </c>
      <c r="G28" s="19">
        <v>0.0876628949392877</v>
      </c>
    </row>
    <row r="29" spans="1:7" ht="12" customHeight="1">
      <c r="A29" s="18">
        <v>1994</v>
      </c>
      <c r="B29" s="19">
        <f t="shared" si="0"/>
        <v>10.081388378989509</v>
      </c>
      <c r="C29" s="19">
        <v>5.415816365265189</v>
      </c>
      <c r="D29" s="19">
        <f t="shared" si="1"/>
        <v>4.665572013724319</v>
      </c>
      <c r="E29" s="19">
        <v>4.00169836221631</v>
      </c>
      <c r="F29" s="19">
        <v>0.5956902245706737</v>
      </c>
      <c r="G29" s="19">
        <v>0.06818342693733559</v>
      </c>
    </row>
    <row r="30" spans="1:7" ht="12" customHeight="1">
      <c r="A30" s="18">
        <v>1995</v>
      </c>
      <c r="B30" s="19">
        <f t="shared" si="0"/>
        <v>8.966375152632958</v>
      </c>
      <c r="C30" s="19">
        <v>5.322250025322914</v>
      </c>
      <c r="D30" s="19">
        <f t="shared" si="1"/>
        <v>3.644125127310044</v>
      </c>
      <c r="E30" s="19">
        <v>3.0194357666400053</v>
      </c>
      <c r="F30" s="19">
        <v>0.5534791808131092</v>
      </c>
      <c r="G30" s="19">
        <v>0.07121017985692941</v>
      </c>
    </row>
    <row r="31" spans="1:7" ht="12" customHeight="1">
      <c r="A31" s="14">
        <v>1996</v>
      </c>
      <c r="B31" s="15">
        <f t="shared" si="0"/>
        <v>8.739021856643326</v>
      </c>
      <c r="C31" s="15">
        <v>4.375351822803681</v>
      </c>
      <c r="D31" s="15">
        <f t="shared" si="1"/>
        <v>4.363670033839645</v>
      </c>
      <c r="E31" s="15">
        <v>3.7907621700708436</v>
      </c>
      <c r="F31" s="15">
        <v>0.49610260061483247</v>
      </c>
      <c r="G31" s="15">
        <v>0.07680526315396921</v>
      </c>
    </row>
    <row r="32" spans="1:7" ht="12" customHeight="1">
      <c r="A32" s="14">
        <v>1997</v>
      </c>
      <c r="B32" s="15">
        <f t="shared" si="0"/>
        <v>10.16669926269261</v>
      </c>
      <c r="C32" s="15">
        <v>5.510303361556084</v>
      </c>
      <c r="D32" s="15">
        <f t="shared" si="1"/>
        <v>4.656395901136527</v>
      </c>
      <c r="E32" s="15">
        <v>4.102621978183962</v>
      </c>
      <c r="F32" s="15">
        <v>0.4688965673916868</v>
      </c>
      <c r="G32" s="15">
        <v>0.08487735556087854</v>
      </c>
    </row>
    <row r="33" spans="1:7" ht="12" customHeight="1">
      <c r="A33" s="14">
        <v>1998</v>
      </c>
      <c r="B33" s="15">
        <f t="shared" si="0"/>
        <v>8.755735807171318</v>
      </c>
      <c r="C33" s="15">
        <v>4.691825637414556</v>
      </c>
      <c r="D33" s="15">
        <f t="shared" si="1"/>
        <v>4.0639101697567614</v>
      </c>
      <c r="E33" s="15">
        <v>3.4976303135901206</v>
      </c>
      <c r="F33" s="15">
        <v>0.4977138148959672</v>
      </c>
      <c r="G33" s="15">
        <v>0.06856604127067356</v>
      </c>
    </row>
    <row r="34" spans="1:7" ht="12" customHeight="1">
      <c r="A34" s="14">
        <v>1999</v>
      </c>
      <c r="B34" s="15">
        <f aca="true" t="shared" si="2" ref="B34:B39">SUM(C34,D34)</f>
        <v>9.557916248893186</v>
      </c>
      <c r="C34" s="15">
        <v>5.283330046843609</v>
      </c>
      <c r="D34" s="15">
        <f aca="true" t="shared" si="3" ref="D34:D39">SUM(E34,F34,G34)</f>
        <v>4.274586202049577</v>
      </c>
      <c r="E34" s="15">
        <v>3.6230938898688465</v>
      </c>
      <c r="F34" s="15">
        <v>0.5648373583486994</v>
      </c>
      <c r="G34" s="15">
        <v>0.08665495383203137</v>
      </c>
    </row>
    <row r="35" spans="1:7" ht="12" customHeight="1">
      <c r="A35" s="14">
        <v>2000</v>
      </c>
      <c r="B35" s="15">
        <f t="shared" si="2"/>
        <v>10.00382440723862</v>
      </c>
      <c r="C35" s="15">
        <v>5.302925404614183</v>
      </c>
      <c r="D35" s="15">
        <f t="shared" si="3"/>
        <v>4.700899002624436</v>
      </c>
      <c r="E35" s="15">
        <v>3.8746776622677146</v>
      </c>
      <c r="F35" s="15">
        <v>0.7593976308939923</v>
      </c>
      <c r="G35" s="15">
        <v>0.0668237094627299</v>
      </c>
    </row>
    <row r="36" spans="1:7" ht="12" customHeight="1">
      <c r="A36" s="18">
        <v>2001</v>
      </c>
      <c r="B36" s="19">
        <f t="shared" si="2"/>
        <v>9.506735931433957</v>
      </c>
      <c r="C36" s="19">
        <v>5.1578432179544595</v>
      </c>
      <c r="D36" s="19">
        <f t="shared" si="3"/>
        <v>4.348892713479497</v>
      </c>
      <c r="E36" s="19">
        <v>3.541561309966493</v>
      </c>
      <c r="F36" s="19">
        <v>0.7446662595688923</v>
      </c>
      <c r="G36" s="19">
        <v>0.06266514394411148</v>
      </c>
    </row>
    <row r="37" spans="1:7" ht="12" customHeight="1">
      <c r="A37" s="18">
        <v>2002</v>
      </c>
      <c r="B37" s="19">
        <f t="shared" si="2"/>
        <v>9.853512151141661</v>
      </c>
      <c r="C37" s="19">
        <v>5.227100742202791</v>
      </c>
      <c r="D37" s="19">
        <f t="shared" si="3"/>
        <v>4.626411408938871</v>
      </c>
      <c r="E37" s="19">
        <v>3.880139326824359</v>
      </c>
      <c r="F37" s="19">
        <v>0.677643995526656</v>
      </c>
      <c r="G37" s="19">
        <v>0.06862808658785619</v>
      </c>
    </row>
    <row r="38" spans="1:7" ht="12" customHeight="1">
      <c r="A38" s="18">
        <v>2003</v>
      </c>
      <c r="B38" s="19">
        <f t="shared" si="2"/>
        <v>9.582584841133249</v>
      </c>
      <c r="C38" s="19">
        <v>5.171844491077243</v>
      </c>
      <c r="D38" s="19">
        <f t="shared" si="3"/>
        <v>4.410740350056006</v>
      </c>
      <c r="E38" s="19">
        <v>3.3736327253761265</v>
      </c>
      <c r="F38" s="19">
        <v>0.7795725373892738</v>
      </c>
      <c r="G38" s="19">
        <v>0.2575350872906057</v>
      </c>
    </row>
    <row r="39" spans="1:7" ht="12" customHeight="1">
      <c r="A39" s="18">
        <v>2004</v>
      </c>
      <c r="B39" s="19">
        <f t="shared" si="2"/>
        <v>9.696141598251337</v>
      </c>
      <c r="C39" s="19">
        <v>5.1459308158193675</v>
      </c>
      <c r="D39" s="19">
        <f t="shared" si="3"/>
        <v>4.55021078243197</v>
      </c>
      <c r="E39" s="19">
        <v>3.5985646167888747</v>
      </c>
      <c r="F39" s="19">
        <v>0.7197623442954181</v>
      </c>
      <c r="G39" s="19">
        <v>0.23188382134767668</v>
      </c>
    </row>
    <row r="40" spans="1:7" ht="12" customHeight="1">
      <c r="A40" s="18">
        <v>2005</v>
      </c>
      <c r="B40" s="19">
        <f aca="true" t="shared" si="4" ref="B40:B45">SUM(C40,D40)</f>
        <v>9.147893138919063</v>
      </c>
      <c r="C40" s="19">
        <v>4.826137054264538</v>
      </c>
      <c r="D40" s="19">
        <f aca="true" t="shared" si="5" ref="D40:D45">SUM(E40,F40,G40)</f>
        <v>4.321756084654525</v>
      </c>
      <c r="E40" s="19">
        <v>3.370936414696278</v>
      </c>
      <c r="F40" s="19">
        <v>0.7163061227670365</v>
      </c>
      <c r="G40" s="19">
        <v>0.23451354719120993</v>
      </c>
    </row>
    <row r="41" spans="1:7" ht="12" customHeight="1">
      <c r="A41" s="14">
        <v>2006</v>
      </c>
      <c r="B41" s="15">
        <f t="shared" si="4"/>
        <v>8.241269071872228</v>
      </c>
      <c r="C41" s="15">
        <v>4.581241851788398</v>
      </c>
      <c r="D41" s="15">
        <f t="shared" si="5"/>
        <v>3.660027220083829</v>
      </c>
      <c r="E41" s="15">
        <v>2.92036639169546</v>
      </c>
      <c r="F41" s="15">
        <v>0.5968812440775719</v>
      </c>
      <c r="G41" s="15">
        <v>0.14277958431079718</v>
      </c>
    </row>
    <row r="42" spans="1:7" ht="12" customHeight="1">
      <c r="A42" s="14">
        <v>2007</v>
      </c>
      <c r="B42" s="15">
        <f t="shared" si="4"/>
        <v>9.202507769404846</v>
      </c>
      <c r="C42" s="15">
        <v>4.462457296538972</v>
      </c>
      <c r="D42" s="15">
        <f t="shared" si="5"/>
        <v>4.740050472865874</v>
      </c>
      <c r="E42" s="15">
        <v>3.5674848812819437</v>
      </c>
      <c r="F42" s="15">
        <v>0.8857211279150394</v>
      </c>
      <c r="G42" s="15">
        <v>0.2868444636688901</v>
      </c>
    </row>
    <row r="43" spans="1:7" ht="12" customHeight="1">
      <c r="A43" s="14">
        <v>2008</v>
      </c>
      <c r="B43" s="15">
        <f t="shared" si="4"/>
        <v>9.088542182577445</v>
      </c>
      <c r="C43" s="15">
        <v>5.080904475541734</v>
      </c>
      <c r="D43" s="15">
        <f t="shared" si="5"/>
        <v>4.00763770703571</v>
      </c>
      <c r="E43" s="15">
        <v>3.0048359090055072</v>
      </c>
      <c r="F43" s="15">
        <v>0.72874551069947</v>
      </c>
      <c r="G43" s="15">
        <v>0.2740562873307323</v>
      </c>
    </row>
    <row r="44" spans="1:7" ht="12" customHeight="1">
      <c r="A44" s="14">
        <v>2009</v>
      </c>
      <c r="B44" s="15">
        <f t="shared" si="4"/>
        <v>8.593841857424255</v>
      </c>
      <c r="C44" s="15">
        <v>4.411354935417745</v>
      </c>
      <c r="D44" s="15">
        <f t="shared" si="5"/>
        <v>4.182486922006511</v>
      </c>
      <c r="E44" s="15">
        <v>3.310532234383898</v>
      </c>
      <c r="F44" s="15">
        <v>0.6963892585714921</v>
      </c>
      <c r="G44" s="15">
        <v>0.17556542905112066</v>
      </c>
    </row>
    <row r="45" spans="1:7" ht="12" customHeight="1">
      <c r="A45" s="14">
        <v>2010</v>
      </c>
      <c r="B45" s="15">
        <f t="shared" si="4"/>
        <v>8.803296317199148</v>
      </c>
      <c r="C45" s="15">
        <v>4.727215554630676</v>
      </c>
      <c r="D45" s="15">
        <f t="shared" si="5"/>
        <v>4.076080762568473</v>
      </c>
      <c r="E45" s="15">
        <v>3.04604172539307</v>
      </c>
      <c r="F45" s="15">
        <v>0.6578110953044781</v>
      </c>
      <c r="G45" s="15">
        <v>0.3722279418709249</v>
      </c>
    </row>
    <row r="46" spans="1:7" ht="12" customHeight="1">
      <c r="A46" s="18">
        <v>2011</v>
      </c>
      <c r="B46" s="19">
        <f aca="true" t="shared" si="6" ref="B46:B51">SUM(C46,D46)</f>
        <v>7.869539635027385</v>
      </c>
      <c r="C46" s="19">
        <v>4.467357033575571</v>
      </c>
      <c r="D46" s="19">
        <f aca="true" t="shared" si="7" ref="D46:D51">SUM(E46,F46,G46)</f>
        <v>3.402182601451814</v>
      </c>
      <c r="E46" s="19">
        <v>2.639275220404523</v>
      </c>
      <c r="F46" s="19">
        <v>0.6047500817648492</v>
      </c>
      <c r="G46" s="19">
        <v>0.1581572992824416</v>
      </c>
    </row>
    <row r="47" spans="1:7" ht="12" customHeight="1">
      <c r="A47" s="18">
        <v>2012</v>
      </c>
      <c r="B47" s="19">
        <f t="shared" si="6"/>
        <v>7.318334540262933</v>
      </c>
      <c r="C47" s="19">
        <v>3.8637273967033856</v>
      </c>
      <c r="D47" s="19">
        <f t="shared" si="7"/>
        <v>3.454607143559547</v>
      </c>
      <c r="E47" s="19">
        <v>2.641017697396519</v>
      </c>
      <c r="F47" s="19">
        <v>0.6364557539706249</v>
      </c>
      <c r="G47" s="19">
        <v>0.17713369219240327</v>
      </c>
    </row>
    <row r="48" spans="1:7" ht="12" customHeight="1">
      <c r="A48" s="18">
        <v>2013</v>
      </c>
      <c r="B48" s="19">
        <f t="shared" si="6"/>
        <v>6.604631474533948</v>
      </c>
      <c r="C48" s="19">
        <v>3.017115372405499</v>
      </c>
      <c r="D48" s="19">
        <f t="shared" si="7"/>
        <v>3.5875161021284487</v>
      </c>
      <c r="E48" s="19">
        <v>2.75625746328312</v>
      </c>
      <c r="F48" s="19">
        <v>0.614968285627591</v>
      </c>
      <c r="G48" s="19">
        <v>0.21629035321773749</v>
      </c>
    </row>
    <row r="49" spans="1:7" ht="12" customHeight="1">
      <c r="A49" s="18">
        <v>2014</v>
      </c>
      <c r="B49" s="19">
        <f t="shared" si="6"/>
        <v>6.5503422418569315</v>
      </c>
      <c r="C49" s="19">
        <v>3.152758729048685</v>
      </c>
      <c r="D49" s="19">
        <f t="shared" si="7"/>
        <v>3.397583512808247</v>
      </c>
      <c r="E49" s="19">
        <v>2.581802589945798</v>
      </c>
      <c r="F49" s="19">
        <v>0.6516910490276988</v>
      </c>
      <c r="G49" s="19">
        <v>0.16408987383475002</v>
      </c>
    </row>
    <row r="50" spans="1:7" ht="12" customHeight="1">
      <c r="A50" s="21">
        <v>2015</v>
      </c>
      <c r="B50" s="22">
        <f t="shared" si="6"/>
        <v>6.516496133498773</v>
      </c>
      <c r="C50" s="22">
        <v>2.9110807944968413</v>
      </c>
      <c r="D50" s="22">
        <f t="shared" si="7"/>
        <v>3.6054153390019312</v>
      </c>
      <c r="E50" s="22">
        <v>2.724363627714688</v>
      </c>
      <c r="F50" s="22">
        <v>0.5710906240012819</v>
      </c>
      <c r="G50" s="22">
        <v>0.30996108728596083</v>
      </c>
    </row>
    <row r="51" spans="1:7" ht="12" customHeight="1">
      <c r="A51" s="29">
        <v>2016</v>
      </c>
      <c r="B51" s="30">
        <f t="shared" si="6"/>
        <v>6.02532642616182</v>
      </c>
      <c r="C51" s="30">
        <v>2.7334946852545903</v>
      </c>
      <c r="D51" s="30">
        <f t="shared" si="7"/>
        <v>3.2918317409072295</v>
      </c>
      <c r="E51" s="30">
        <v>2.50301467409346</v>
      </c>
      <c r="F51" s="30">
        <v>0.5915743034978932</v>
      </c>
      <c r="G51" s="30">
        <v>0.19724276331587653</v>
      </c>
    </row>
    <row r="52" spans="1:7" ht="12" customHeight="1">
      <c r="A52" s="41">
        <v>2017</v>
      </c>
      <c r="B52" s="42">
        <f>SUM(C52,D52)</f>
        <v>5.5613844879197565</v>
      </c>
      <c r="C52" s="42">
        <v>2.6637042652314906</v>
      </c>
      <c r="D52" s="42">
        <f>SUM(E52,F52,G52)</f>
        <v>2.897680222688266</v>
      </c>
      <c r="E52" s="42">
        <v>2.2944134990158576</v>
      </c>
      <c r="F52" s="42">
        <v>0.4043398272781104</v>
      </c>
      <c r="G52" s="42">
        <v>0.1989268963942981</v>
      </c>
    </row>
    <row r="53" spans="1:7" ht="12" customHeight="1">
      <c r="A53" s="29">
        <v>2018</v>
      </c>
      <c r="B53" s="30">
        <f>SUM(C53,D53)</f>
        <v>4.589694423872302</v>
      </c>
      <c r="C53" s="30">
        <v>2.1959642937555675</v>
      </c>
      <c r="D53" s="30">
        <f>SUM(E53,F53,G53)</f>
        <v>2.393730130116735</v>
      </c>
      <c r="E53" s="30">
        <v>1.870281776216782</v>
      </c>
      <c r="F53" s="30">
        <v>0.5137712289540939</v>
      </c>
      <c r="G53" s="30">
        <v>0.009677124945858788</v>
      </c>
    </row>
    <row r="54" spans="1:7" ht="12" customHeight="1" thickBot="1">
      <c r="A54" s="43">
        <v>2019</v>
      </c>
      <c r="B54" s="44">
        <f>SUM(C54,D54)</f>
        <v>4.701348761935926</v>
      </c>
      <c r="C54" s="44">
        <v>2.129144479203833</v>
      </c>
      <c r="D54" s="44">
        <f>SUM(E54,F54,G54)</f>
        <v>2.572204282732093</v>
      </c>
      <c r="E54" s="44">
        <v>2.0164201719514137</v>
      </c>
      <c r="F54" s="44">
        <v>0.5454695194094578</v>
      </c>
      <c r="G54" s="44">
        <v>0.01031459137122168</v>
      </c>
    </row>
    <row r="55" spans="1:7" ht="12" customHeight="1" thickTop="1">
      <c r="A55" s="113" t="s">
        <v>113</v>
      </c>
      <c r="B55" s="114"/>
      <c r="C55" s="114"/>
      <c r="D55" s="114"/>
      <c r="E55" s="114"/>
      <c r="F55" s="114"/>
      <c r="G55" s="115"/>
    </row>
    <row r="56" spans="1:7" ht="12" customHeight="1">
      <c r="A56" s="66"/>
      <c r="B56" s="67"/>
      <c r="C56" s="67"/>
      <c r="D56" s="67"/>
      <c r="E56" s="67"/>
      <c r="F56" s="67"/>
      <c r="G56" s="68"/>
    </row>
  </sheetData>
  <sheetProtection/>
  <mergeCells count="6">
    <mergeCell ref="A1:G1"/>
    <mergeCell ref="B4:G4"/>
    <mergeCell ref="A55:G56"/>
    <mergeCell ref="A2:A3"/>
    <mergeCell ref="B2:B3"/>
    <mergeCell ref="C2:C3"/>
  </mergeCells>
  <printOptions horizontalCentered="1" verticalCentered="1"/>
  <pageMargins left="0.5" right="0.5" top="0.58" bottom="0.52" header="0.5" footer="0.5"/>
  <pageSetup fitToHeight="1" fitToWidth="1" horizontalDpi="600" verticalDpi="600" orientation="portrait" r:id="rId1"/>
</worksheet>
</file>

<file path=xl/worksheets/sheet28.xml><?xml version="1.0" encoding="utf-8"?>
<worksheet xmlns="http://schemas.openxmlformats.org/spreadsheetml/2006/main" xmlns:r="http://schemas.openxmlformats.org/officeDocument/2006/relationships">
  <sheetPr>
    <pageSetUpPr fitToPage="1"/>
  </sheetPr>
  <dimension ref="A1:F58"/>
  <sheetViews>
    <sheetView zoomScalePageLayoutView="0" workbookViewId="0" topLeftCell="A1">
      <pane ySplit="4" topLeftCell="A5" activePane="bottomLeft" state="frozen"/>
      <selection pane="topLeft" activeCell="A1" sqref="A1"/>
      <selection pane="bottomLeft" activeCell="A1" sqref="A1:F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6" ht="12" customHeight="1" thickBot="1">
      <c r="A1" s="58" t="s">
        <v>51</v>
      </c>
      <c r="B1" s="58"/>
      <c r="C1" s="58"/>
      <c r="D1" s="58"/>
      <c r="E1" s="58"/>
      <c r="F1" s="58"/>
    </row>
    <row r="2" spans="1:6" ht="12" customHeight="1" thickTop="1">
      <c r="A2" s="86" t="s">
        <v>3</v>
      </c>
      <c r="B2" s="112" t="s">
        <v>2</v>
      </c>
      <c r="C2" s="87" t="s">
        <v>0</v>
      </c>
      <c r="D2" s="13" t="s">
        <v>1</v>
      </c>
      <c r="E2" s="11"/>
      <c r="F2" s="11"/>
    </row>
    <row r="3" spans="1:6" ht="12" customHeight="1">
      <c r="A3" s="76"/>
      <c r="B3" s="78"/>
      <c r="C3" s="80"/>
      <c r="D3" s="5" t="s">
        <v>2</v>
      </c>
      <c r="E3" s="5" t="s">
        <v>4</v>
      </c>
      <c r="F3" s="7" t="s">
        <v>7</v>
      </c>
    </row>
    <row r="4" spans="1:6" ht="12" customHeight="1">
      <c r="A4" s="17"/>
      <c r="B4" s="59" t="s">
        <v>25</v>
      </c>
      <c r="C4" s="81"/>
      <c r="D4" s="81"/>
      <c r="E4" s="81"/>
      <c r="F4" s="82"/>
    </row>
    <row r="5" spans="1:6" ht="12" customHeight="1">
      <c r="A5" s="14">
        <v>1970</v>
      </c>
      <c r="B5" s="15">
        <f aca="true" t="shared" si="0" ref="B5:B33">SUM(C5,D5)</f>
        <v>5.294913744487342</v>
      </c>
      <c r="C5" s="15">
        <v>1.9225014594135859</v>
      </c>
      <c r="D5" s="15">
        <f>SUM(E5,F5)</f>
        <v>3.3724122850737563</v>
      </c>
      <c r="E5" s="15">
        <v>3.3093122850737564</v>
      </c>
      <c r="F5" s="15">
        <v>0.0631</v>
      </c>
    </row>
    <row r="6" spans="1:6" ht="12" customHeight="1">
      <c r="A6" s="18">
        <v>1971</v>
      </c>
      <c r="B6" s="19">
        <f t="shared" si="0"/>
        <v>6.6607964730270375</v>
      </c>
      <c r="C6" s="19">
        <v>2.5655555878449725</v>
      </c>
      <c r="D6" s="19">
        <f aca="true" t="shared" si="1" ref="D6:D33">SUM(E6,F6)</f>
        <v>4.095240885182065</v>
      </c>
      <c r="E6" s="19">
        <v>4.032140885182065</v>
      </c>
      <c r="F6" s="19">
        <v>0.0631</v>
      </c>
    </row>
    <row r="7" spans="1:6" ht="12" customHeight="1">
      <c r="A7" s="18">
        <v>1972</v>
      </c>
      <c r="B7" s="19">
        <f t="shared" si="0"/>
        <v>6.0396361363603726</v>
      </c>
      <c r="C7" s="19">
        <v>2.3071363268666505</v>
      </c>
      <c r="D7" s="19">
        <f t="shared" si="1"/>
        <v>3.732499809493722</v>
      </c>
      <c r="E7" s="19">
        <v>3.669399809493722</v>
      </c>
      <c r="F7" s="19">
        <v>0.0631</v>
      </c>
    </row>
    <row r="8" spans="1:6" ht="12" customHeight="1">
      <c r="A8" s="18">
        <v>1973</v>
      </c>
      <c r="B8" s="19">
        <f t="shared" si="0"/>
        <v>6.7024345498495155</v>
      </c>
      <c r="C8" s="19">
        <v>2.590705500391023</v>
      </c>
      <c r="D8" s="19">
        <f t="shared" si="1"/>
        <v>4.111729049458493</v>
      </c>
      <c r="E8" s="19">
        <v>4.0486290494584924</v>
      </c>
      <c r="F8" s="19">
        <v>0.0631</v>
      </c>
    </row>
    <row r="9" spans="1:6" ht="12" customHeight="1">
      <c r="A9" s="18">
        <v>1974</v>
      </c>
      <c r="B9" s="19">
        <f t="shared" si="0"/>
        <v>6.323784162079914</v>
      </c>
      <c r="C9" s="19">
        <v>2.5087821464129396</v>
      </c>
      <c r="D9" s="19">
        <f t="shared" si="1"/>
        <v>3.8150020156669737</v>
      </c>
      <c r="E9" s="19">
        <v>3.751902015666974</v>
      </c>
      <c r="F9" s="19">
        <v>0.0631</v>
      </c>
    </row>
    <row r="10" spans="1:6" ht="12" customHeight="1">
      <c r="A10" s="18">
        <v>1975</v>
      </c>
      <c r="B10" s="19">
        <f t="shared" si="0"/>
        <v>6.72588945335945</v>
      </c>
      <c r="C10" s="19">
        <v>2.7655387077713316</v>
      </c>
      <c r="D10" s="19">
        <f t="shared" si="1"/>
        <v>3.960350745588119</v>
      </c>
      <c r="E10" s="19">
        <v>3.897250745588119</v>
      </c>
      <c r="F10" s="19">
        <v>0.0631</v>
      </c>
    </row>
    <row r="11" spans="1:6" ht="12" customHeight="1">
      <c r="A11" s="14">
        <v>1976</v>
      </c>
      <c r="B11" s="15">
        <f t="shared" si="0"/>
        <v>7.272570508302817</v>
      </c>
      <c r="C11" s="15">
        <v>2.8503650475598237</v>
      </c>
      <c r="D11" s="15">
        <f t="shared" si="1"/>
        <v>4.422205460742993</v>
      </c>
      <c r="E11" s="15">
        <v>4.359105460742993</v>
      </c>
      <c r="F11" s="15">
        <v>0.0631</v>
      </c>
    </row>
    <row r="12" spans="1:6" ht="12" customHeight="1">
      <c r="A12" s="14">
        <v>1977</v>
      </c>
      <c r="B12" s="15">
        <f t="shared" si="0"/>
        <v>6.966589841636289</v>
      </c>
      <c r="C12" s="15">
        <v>2.3930212292236024</v>
      </c>
      <c r="D12" s="15">
        <f t="shared" si="1"/>
        <v>4.573568612412687</v>
      </c>
      <c r="E12" s="15">
        <v>4.510468612412686</v>
      </c>
      <c r="F12" s="15">
        <v>0.0631</v>
      </c>
    </row>
    <row r="13" spans="1:6" ht="12" customHeight="1">
      <c r="A13" s="14">
        <v>1978</v>
      </c>
      <c r="B13" s="15">
        <f t="shared" si="0"/>
        <v>6.208478526889925</v>
      </c>
      <c r="C13" s="15">
        <v>2.3094948911173616</v>
      </c>
      <c r="D13" s="15">
        <f t="shared" si="1"/>
        <v>3.8989836357725633</v>
      </c>
      <c r="E13" s="15">
        <v>3.8358836357725634</v>
      </c>
      <c r="F13" s="15">
        <v>0.0631</v>
      </c>
    </row>
    <row r="14" spans="1:6" ht="12" customHeight="1">
      <c r="A14" s="14">
        <v>1979</v>
      </c>
      <c r="B14" s="15">
        <f t="shared" si="0"/>
        <v>7.069108085229939</v>
      </c>
      <c r="C14" s="15">
        <v>2.308087463426619</v>
      </c>
      <c r="D14" s="15">
        <f t="shared" si="1"/>
        <v>4.761020621803319</v>
      </c>
      <c r="E14" s="15">
        <v>4.697920621803319</v>
      </c>
      <c r="F14" s="15">
        <v>0.0631</v>
      </c>
    </row>
    <row r="15" spans="1:6" ht="12" customHeight="1">
      <c r="A15" s="14">
        <v>1980</v>
      </c>
      <c r="B15" s="15">
        <f t="shared" si="0"/>
        <v>7.335666692132073</v>
      </c>
      <c r="C15" s="15">
        <v>2.6407478880640847</v>
      </c>
      <c r="D15" s="15">
        <f t="shared" si="1"/>
        <v>4.694918804067989</v>
      </c>
      <c r="E15" s="15">
        <v>4.631818804067988</v>
      </c>
      <c r="F15" s="15">
        <v>0.0631</v>
      </c>
    </row>
    <row r="16" spans="1:6" ht="12" customHeight="1">
      <c r="A16" s="18">
        <v>1981</v>
      </c>
      <c r="B16" s="19">
        <f t="shared" si="0"/>
        <v>7.327543929989473</v>
      </c>
      <c r="C16" s="19">
        <v>2.8510026775925255</v>
      </c>
      <c r="D16" s="19">
        <f t="shared" si="1"/>
        <v>4.476541252396948</v>
      </c>
      <c r="E16" s="19">
        <v>4.4134412523969475</v>
      </c>
      <c r="F16" s="19">
        <v>0.0631</v>
      </c>
    </row>
    <row r="17" spans="1:6" ht="12" customHeight="1">
      <c r="A17" s="18">
        <v>1982</v>
      </c>
      <c r="B17" s="19">
        <f t="shared" si="0"/>
        <v>7.026765387593715</v>
      </c>
      <c r="C17" s="19">
        <v>2.8725065648022774</v>
      </c>
      <c r="D17" s="19">
        <f t="shared" si="1"/>
        <v>4.154258822791437</v>
      </c>
      <c r="E17" s="19">
        <v>4.091158822791437</v>
      </c>
      <c r="F17" s="19">
        <v>0.0631</v>
      </c>
    </row>
    <row r="18" spans="1:6" ht="12" customHeight="1">
      <c r="A18" s="18">
        <v>1983</v>
      </c>
      <c r="B18" s="19">
        <f t="shared" si="0"/>
        <v>6.7526534925982125</v>
      </c>
      <c r="C18" s="19">
        <v>3.0160036344622454</v>
      </c>
      <c r="D18" s="19">
        <f t="shared" si="1"/>
        <v>3.736649858135967</v>
      </c>
      <c r="E18" s="19">
        <v>3.673549858135967</v>
      </c>
      <c r="F18" s="19">
        <v>0.0631</v>
      </c>
    </row>
    <row r="19" spans="1:6" ht="12" customHeight="1">
      <c r="A19" s="18">
        <v>1984</v>
      </c>
      <c r="B19" s="19">
        <f t="shared" si="0"/>
        <v>5.82982260339444</v>
      </c>
      <c r="C19" s="19">
        <v>2.5638846995348055</v>
      </c>
      <c r="D19" s="19">
        <f t="shared" si="1"/>
        <v>3.2659379038596343</v>
      </c>
      <c r="E19" s="19">
        <v>3.2028379038596344</v>
      </c>
      <c r="F19" s="19">
        <v>0.0631</v>
      </c>
    </row>
    <row r="20" spans="1:6" ht="12" customHeight="1">
      <c r="A20" s="18">
        <v>1985</v>
      </c>
      <c r="B20" s="19">
        <f t="shared" si="0"/>
        <v>6.113599435713444</v>
      </c>
      <c r="C20" s="19">
        <v>2.8113261576296598</v>
      </c>
      <c r="D20" s="19">
        <f t="shared" si="1"/>
        <v>3.302273278083784</v>
      </c>
      <c r="E20" s="19">
        <v>3.239173278083784</v>
      </c>
      <c r="F20" s="19">
        <v>0.0631</v>
      </c>
    </row>
    <row r="21" spans="1:6" ht="12" customHeight="1">
      <c r="A21" s="14">
        <v>1986</v>
      </c>
      <c r="B21" s="15">
        <f t="shared" si="0"/>
        <v>6.531857041871489</v>
      </c>
      <c r="C21" s="15">
        <v>3.0007761707241754</v>
      </c>
      <c r="D21" s="15">
        <f t="shared" si="1"/>
        <v>3.5310808711473136</v>
      </c>
      <c r="E21" s="15">
        <v>3.4679808711473137</v>
      </c>
      <c r="F21" s="15">
        <v>0.0631</v>
      </c>
    </row>
    <row r="22" spans="1:6" ht="12" customHeight="1">
      <c r="A22" s="14">
        <v>1987</v>
      </c>
      <c r="B22" s="15">
        <f t="shared" si="0"/>
        <v>7.527200188598089</v>
      </c>
      <c r="C22" s="15">
        <v>3.5448995797902265</v>
      </c>
      <c r="D22" s="15">
        <f t="shared" si="1"/>
        <v>3.982300608807862</v>
      </c>
      <c r="E22" s="15">
        <v>3.919200608807862</v>
      </c>
      <c r="F22" s="15">
        <v>0.0631</v>
      </c>
    </row>
    <row r="23" spans="1:6" ht="12" customHeight="1">
      <c r="A23" s="14">
        <v>1988</v>
      </c>
      <c r="B23" s="15">
        <f t="shared" si="0"/>
        <v>6.861170341542989</v>
      </c>
      <c r="C23" s="15">
        <v>3.246482308048577</v>
      </c>
      <c r="D23" s="15">
        <f t="shared" si="1"/>
        <v>3.6146880334944114</v>
      </c>
      <c r="E23" s="15">
        <v>3.5515880334944114</v>
      </c>
      <c r="F23" s="15">
        <v>0.0631</v>
      </c>
    </row>
    <row r="24" spans="1:6" ht="12" customHeight="1">
      <c r="A24" s="14">
        <v>1989</v>
      </c>
      <c r="B24" s="15">
        <f t="shared" si="0"/>
        <v>7.11082889726428</v>
      </c>
      <c r="C24" s="15">
        <v>3.2964292676587177</v>
      </c>
      <c r="D24" s="15">
        <f t="shared" si="1"/>
        <v>3.8143996296055622</v>
      </c>
      <c r="E24" s="15">
        <v>3.7512996296055623</v>
      </c>
      <c r="F24" s="15">
        <v>0.0631</v>
      </c>
    </row>
    <row r="25" spans="1:6" ht="12" customHeight="1">
      <c r="A25" s="14">
        <v>1990</v>
      </c>
      <c r="B25" s="15">
        <f t="shared" si="0"/>
        <v>7.2871538247157766</v>
      </c>
      <c r="C25" s="15">
        <v>3.2564516064168196</v>
      </c>
      <c r="D25" s="15">
        <f t="shared" si="1"/>
        <v>4.0307022182989565</v>
      </c>
      <c r="E25" s="15">
        <v>3.967602218298956</v>
      </c>
      <c r="F25" s="15">
        <v>0.0631</v>
      </c>
    </row>
    <row r="26" spans="1:6" ht="12" customHeight="1">
      <c r="A26" s="18">
        <v>1991</v>
      </c>
      <c r="B26" s="19">
        <f t="shared" si="0"/>
        <v>6.7041276117655</v>
      </c>
      <c r="C26" s="19">
        <v>3.1823422221692885</v>
      </c>
      <c r="D26" s="19">
        <f t="shared" si="1"/>
        <v>3.5217853895962112</v>
      </c>
      <c r="E26" s="19">
        <v>3.4491383109226685</v>
      </c>
      <c r="F26" s="19">
        <v>0.0726470786735427</v>
      </c>
    </row>
    <row r="27" spans="1:6" ht="12" customHeight="1">
      <c r="A27" s="18">
        <v>1992</v>
      </c>
      <c r="B27" s="19">
        <f t="shared" si="0"/>
        <v>6.955864490192545</v>
      </c>
      <c r="C27" s="19">
        <v>3.1577773946570336</v>
      </c>
      <c r="D27" s="19">
        <f t="shared" si="1"/>
        <v>3.7980870955355117</v>
      </c>
      <c r="E27" s="19">
        <v>3.72391404860235</v>
      </c>
      <c r="F27" s="19">
        <v>0.07417304693316197</v>
      </c>
    </row>
    <row r="28" spans="1:6" ht="12" customHeight="1">
      <c r="A28" s="18">
        <v>1993</v>
      </c>
      <c r="B28" s="19">
        <f t="shared" si="0"/>
        <v>6.849732680271689</v>
      </c>
      <c r="C28" s="19">
        <v>3.3876000757695834</v>
      </c>
      <c r="D28" s="19">
        <f t="shared" si="1"/>
        <v>3.4621326045021057</v>
      </c>
      <c r="E28" s="19">
        <v>3.388953104040143</v>
      </c>
      <c r="F28" s="19">
        <v>0.07317950046196252</v>
      </c>
    </row>
    <row r="29" spans="1:6" ht="12" customHeight="1">
      <c r="A29" s="18">
        <v>1994</v>
      </c>
      <c r="B29" s="19">
        <f t="shared" si="0"/>
        <v>7.286527514231499</v>
      </c>
      <c r="C29" s="19">
        <v>3.4773422317586733</v>
      </c>
      <c r="D29" s="19">
        <f t="shared" si="1"/>
        <v>3.8091852824728254</v>
      </c>
      <c r="E29" s="19">
        <v>3.7465475967761024</v>
      </c>
      <c r="F29" s="19">
        <v>0.06263768569672304</v>
      </c>
    </row>
    <row r="30" spans="1:6" ht="12" customHeight="1">
      <c r="A30" s="18">
        <v>1995</v>
      </c>
      <c r="B30" s="19">
        <f t="shared" si="0"/>
        <v>6.413203090807565</v>
      </c>
      <c r="C30" s="19">
        <v>3.3918443730097647</v>
      </c>
      <c r="D30" s="19">
        <f t="shared" si="1"/>
        <v>3.0213587177978</v>
      </c>
      <c r="E30" s="19">
        <v>2.9832669292645755</v>
      </c>
      <c r="F30" s="19">
        <v>0.038091788533224674</v>
      </c>
    </row>
    <row r="31" spans="1:6" ht="12" customHeight="1">
      <c r="A31" s="14">
        <v>1996</v>
      </c>
      <c r="B31" s="15">
        <f t="shared" si="0"/>
        <v>5.959619766474859</v>
      </c>
      <c r="C31" s="15">
        <v>3.086328225514729</v>
      </c>
      <c r="D31" s="15">
        <f t="shared" si="1"/>
        <v>2.87329154096013</v>
      </c>
      <c r="E31" s="15">
        <v>2.8403474161946063</v>
      </c>
      <c r="F31" s="15">
        <v>0.0329441247655239</v>
      </c>
    </row>
    <row r="32" spans="1:6" ht="12" customHeight="1">
      <c r="A32" s="14">
        <v>1997</v>
      </c>
      <c r="B32" s="15">
        <f t="shared" si="0"/>
        <v>6.93657871462264</v>
      </c>
      <c r="C32" s="15">
        <v>3.428677771226414</v>
      </c>
      <c r="D32" s="15">
        <f t="shared" si="1"/>
        <v>3.5079009433962263</v>
      </c>
      <c r="E32" s="15">
        <v>3.470695754716981</v>
      </c>
      <c r="F32" s="15">
        <v>0.037205188679245285</v>
      </c>
    </row>
    <row r="33" spans="1:6" ht="12" customHeight="1">
      <c r="A33" s="14">
        <v>1998</v>
      </c>
      <c r="B33" s="15">
        <f t="shared" si="0"/>
        <v>6.830875754298574</v>
      </c>
      <c r="C33" s="15">
        <v>3.4698708279623927</v>
      </c>
      <c r="D33" s="15">
        <f t="shared" si="1"/>
        <v>3.361004926336181</v>
      </c>
      <c r="E33" s="15">
        <v>3.31045618004122</v>
      </c>
      <c r="F33" s="15">
        <v>0.05054874629496115</v>
      </c>
    </row>
    <row r="34" spans="1:6" ht="12" customHeight="1">
      <c r="A34" s="14">
        <v>1999</v>
      </c>
      <c r="B34" s="15">
        <f aca="true" t="shared" si="2" ref="B34:B39">SUM(C34,D34)</f>
        <v>7.027911476295042</v>
      </c>
      <c r="C34" s="15">
        <v>3.571566438676698</v>
      </c>
      <c r="D34" s="15">
        <f aca="true" t="shared" si="3" ref="D34:D39">SUM(E34,F34)</f>
        <v>3.456345037618344</v>
      </c>
      <c r="E34" s="15">
        <v>3.4104607365275923</v>
      </c>
      <c r="F34" s="15">
        <v>0.045884301090752</v>
      </c>
    </row>
    <row r="35" spans="1:6" ht="12" customHeight="1">
      <c r="A35" s="14">
        <v>2000</v>
      </c>
      <c r="B35" s="15">
        <f t="shared" si="2"/>
        <v>6.306074347987016</v>
      </c>
      <c r="C35" s="15">
        <v>3.4305320027333286</v>
      </c>
      <c r="D35" s="15">
        <f t="shared" si="3"/>
        <v>2.8755423452536872</v>
      </c>
      <c r="E35" s="15">
        <v>2.848593424349411</v>
      </c>
      <c r="F35" s="15">
        <v>0.026948920904276516</v>
      </c>
    </row>
    <row r="36" spans="1:6" ht="12" customHeight="1">
      <c r="A36" s="18">
        <v>2001</v>
      </c>
      <c r="B36" s="19">
        <f t="shared" si="2"/>
        <v>6.31739825798077</v>
      </c>
      <c r="C36" s="19">
        <v>3.283090931239242</v>
      </c>
      <c r="D36" s="19">
        <f t="shared" si="3"/>
        <v>3.034307326741528</v>
      </c>
      <c r="E36" s="19">
        <v>3.012082787907577</v>
      </c>
      <c r="F36" s="19">
        <v>0.02222453883395107</v>
      </c>
    </row>
    <row r="37" spans="1:6" ht="12" customHeight="1">
      <c r="A37" s="18">
        <v>2002</v>
      </c>
      <c r="B37" s="19">
        <f t="shared" si="2"/>
        <v>5.728299776670928</v>
      </c>
      <c r="C37" s="19">
        <v>3.0915653939103924</v>
      </c>
      <c r="D37" s="19">
        <f t="shared" si="3"/>
        <v>2.6367343827605354</v>
      </c>
      <c r="E37" s="19">
        <v>2.616492221629139</v>
      </c>
      <c r="F37" s="19">
        <v>0.020242161131396354</v>
      </c>
    </row>
    <row r="38" spans="1:6" ht="12" customHeight="1">
      <c r="A38" s="18">
        <v>2003</v>
      </c>
      <c r="B38" s="19">
        <f t="shared" si="2"/>
        <v>5.8127324778939755</v>
      </c>
      <c r="C38" s="19">
        <v>3.1080276330438115</v>
      </c>
      <c r="D38" s="19">
        <f t="shared" si="3"/>
        <v>2.7047048448501645</v>
      </c>
      <c r="E38" s="19">
        <v>2.6781150951934762</v>
      </c>
      <c r="F38" s="19">
        <v>0.026589749656688373</v>
      </c>
    </row>
    <row r="39" spans="1:6" ht="12" customHeight="1">
      <c r="A39" s="18">
        <v>2004</v>
      </c>
      <c r="B39" s="19">
        <f t="shared" si="2"/>
        <v>5.537380157950311</v>
      </c>
      <c r="C39" s="19">
        <v>2.983461714149561</v>
      </c>
      <c r="D39" s="19">
        <f t="shared" si="3"/>
        <v>2.55391844380075</v>
      </c>
      <c r="E39" s="19">
        <v>2.5271401509466944</v>
      </c>
      <c r="F39" s="19">
        <v>0.026778292854055596</v>
      </c>
    </row>
    <row r="40" spans="1:6" ht="12" customHeight="1">
      <c r="A40" s="18">
        <v>2005</v>
      </c>
      <c r="B40" s="19">
        <f aca="true" t="shared" si="4" ref="B40:B45">SUM(C40,D40)</f>
        <v>5.2612594579875696</v>
      </c>
      <c r="C40" s="19">
        <v>2.9395717603653964</v>
      </c>
      <c r="D40" s="19">
        <f aca="true" t="shared" si="5" ref="D40:D45">SUM(E40,F40)</f>
        <v>2.321687697622173</v>
      </c>
      <c r="E40" s="19">
        <v>2.304570848150572</v>
      </c>
      <c r="F40" s="19">
        <v>0.017116849471601196</v>
      </c>
    </row>
    <row r="41" spans="1:6" ht="12" customHeight="1">
      <c r="A41" s="14">
        <v>2006</v>
      </c>
      <c r="B41" s="15">
        <f t="shared" si="4"/>
        <v>5.625831841891591</v>
      </c>
      <c r="C41" s="15">
        <v>3.2187812540361422</v>
      </c>
      <c r="D41" s="15">
        <f t="shared" si="5"/>
        <v>2.4070505878554482</v>
      </c>
      <c r="E41" s="15">
        <v>2.4070505878554482</v>
      </c>
      <c r="F41" s="15" t="s">
        <v>9</v>
      </c>
    </row>
    <row r="42" spans="1:6" ht="12" customHeight="1">
      <c r="A42" s="14">
        <v>2007</v>
      </c>
      <c r="B42" s="15">
        <f t="shared" si="4"/>
        <v>5.4273422333548</v>
      </c>
      <c r="C42" s="15">
        <v>3.117281070843802</v>
      </c>
      <c r="D42" s="15">
        <f t="shared" si="5"/>
        <v>2.310061162510998</v>
      </c>
      <c r="E42" s="15">
        <v>2.310061162510998</v>
      </c>
      <c r="F42" s="15" t="s">
        <v>9</v>
      </c>
    </row>
    <row r="43" spans="1:6" ht="12" customHeight="1">
      <c r="A43" s="14">
        <v>2008</v>
      </c>
      <c r="B43" s="15">
        <f t="shared" si="4"/>
        <v>5.397619989444113</v>
      </c>
      <c r="C43" s="15">
        <v>3.1361215862585126</v>
      </c>
      <c r="D43" s="15">
        <f t="shared" si="5"/>
        <v>2.2614984031856005</v>
      </c>
      <c r="E43" s="15">
        <v>2.2614984031856005</v>
      </c>
      <c r="F43" s="15" t="s">
        <v>9</v>
      </c>
    </row>
    <row r="44" spans="1:6" ht="12" customHeight="1">
      <c r="A44" s="14">
        <v>2009</v>
      </c>
      <c r="B44" s="15">
        <f t="shared" si="4"/>
        <v>5.676153751695592</v>
      </c>
      <c r="C44" s="15">
        <v>3.21463468071489</v>
      </c>
      <c r="D44" s="15">
        <f t="shared" si="5"/>
        <v>2.461519070980702</v>
      </c>
      <c r="E44" s="15">
        <v>2.461519070980702</v>
      </c>
      <c r="F44" s="15" t="s">
        <v>9</v>
      </c>
    </row>
    <row r="45" spans="1:6" ht="12" customHeight="1">
      <c r="A45" s="14">
        <v>2010</v>
      </c>
      <c r="B45" s="15">
        <f t="shared" si="4"/>
        <v>4.883016746538028</v>
      </c>
      <c r="C45" s="15">
        <v>2.9252736583453003</v>
      </c>
      <c r="D45" s="15">
        <f t="shared" si="5"/>
        <v>1.9577430881927282</v>
      </c>
      <c r="E45" s="15">
        <v>1.9577430881927282</v>
      </c>
      <c r="F45" s="15" t="s">
        <v>9</v>
      </c>
    </row>
    <row r="46" spans="1:6" ht="12" customHeight="1">
      <c r="A46" s="18">
        <v>2011</v>
      </c>
      <c r="B46" s="19">
        <f aca="true" t="shared" si="6" ref="B46:B51">SUM(C46,D46)</f>
        <v>5.403897896902431</v>
      </c>
      <c r="C46" s="19">
        <v>3.2351555729301515</v>
      </c>
      <c r="D46" s="19">
        <f aca="true" t="shared" si="7" ref="D46:D51">SUM(E46,F46)</f>
        <v>2.1687423239722796</v>
      </c>
      <c r="E46" s="19">
        <v>2.1687423239722796</v>
      </c>
      <c r="F46" s="19" t="s">
        <v>9</v>
      </c>
    </row>
    <row r="47" spans="1:6" ht="12" customHeight="1">
      <c r="A47" s="18">
        <v>2012</v>
      </c>
      <c r="B47" s="19">
        <f t="shared" si="6"/>
        <v>4.83345639000597</v>
      </c>
      <c r="C47" s="19">
        <v>2.7820870584265096</v>
      </c>
      <c r="D47" s="19">
        <f t="shared" si="7"/>
        <v>2.05136933157946</v>
      </c>
      <c r="E47" s="19">
        <v>2.05136933157946</v>
      </c>
      <c r="F47" s="19" t="s">
        <v>9</v>
      </c>
    </row>
    <row r="48" spans="1:6" ht="12" customHeight="1">
      <c r="A48" s="18">
        <v>2013</v>
      </c>
      <c r="B48" s="19">
        <f t="shared" si="6"/>
        <v>4.883692354341454</v>
      </c>
      <c r="C48" s="19">
        <v>2.857278921260795</v>
      </c>
      <c r="D48" s="19">
        <f t="shared" si="7"/>
        <v>2.0264134330806582</v>
      </c>
      <c r="E48" s="19">
        <v>2.0264134330806582</v>
      </c>
      <c r="F48" s="19" t="s">
        <v>9</v>
      </c>
    </row>
    <row r="49" spans="1:6" ht="12" customHeight="1">
      <c r="A49" s="18">
        <v>2014</v>
      </c>
      <c r="B49" s="19">
        <f t="shared" si="6"/>
        <v>4.853015541302406</v>
      </c>
      <c r="C49" s="19">
        <v>2.870994672334876</v>
      </c>
      <c r="D49" s="19">
        <f t="shared" si="7"/>
        <v>1.9820208689675296</v>
      </c>
      <c r="E49" s="19">
        <v>1.9820208689675296</v>
      </c>
      <c r="F49" s="19" t="s">
        <v>9</v>
      </c>
    </row>
    <row r="50" spans="1:6" ht="12" customHeight="1">
      <c r="A50" s="21">
        <v>2015</v>
      </c>
      <c r="B50" s="22">
        <f t="shared" si="6"/>
        <v>4.6932966138899275</v>
      </c>
      <c r="C50" s="22">
        <v>2.683636305338746</v>
      </c>
      <c r="D50" s="22">
        <f t="shared" si="7"/>
        <v>2.0096603085511813</v>
      </c>
      <c r="E50" s="22">
        <v>2.0096603085511813</v>
      </c>
      <c r="F50" s="19" t="s">
        <v>9</v>
      </c>
    </row>
    <row r="51" spans="1:6" ht="12" customHeight="1">
      <c r="A51" s="29">
        <v>2016</v>
      </c>
      <c r="B51" s="30">
        <f t="shared" si="6"/>
        <v>4.375813502404523</v>
      </c>
      <c r="C51" s="30">
        <v>2.778018893268296</v>
      </c>
      <c r="D51" s="30">
        <f t="shared" si="7"/>
        <v>1.5977946091362272</v>
      </c>
      <c r="E51" s="30">
        <v>1.5977946091362272</v>
      </c>
      <c r="F51" s="15" t="s">
        <v>9</v>
      </c>
    </row>
    <row r="52" spans="1:6" ht="12" customHeight="1">
      <c r="A52" s="41">
        <v>2017</v>
      </c>
      <c r="B52" s="42">
        <f>SUM(C52,D52)</f>
        <v>4.381874391795471</v>
      </c>
      <c r="C52" s="42">
        <v>2.7089895080846724</v>
      </c>
      <c r="D52" s="42">
        <f>SUM(E52,F52)</f>
        <v>1.6728848837107977</v>
      </c>
      <c r="E52" s="42">
        <v>1.6728848837107977</v>
      </c>
      <c r="F52" s="46" t="s">
        <v>9</v>
      </c>
    </row>
    <row r="53" spans="1:6" ht="12" customHeight="1">
      <c r="A53" s="41">
        <v>2018</v>
      </c>
      <c r="B53" s="42">
        <f>SUM(C53,D53)</f>
        <v>4.595296775635078</v>
      </c>
      <c r="C53" s="42">
        <v>2.9417989237939284</v>
      </c>
      <c r="D53" s="42">
        <f>SUM(E53,F53)</f>
        <v>1.65349785184115</v>
      </c>
      <c r="E53" s="42">
        <v>1.65349785184115</v>
      </c>
      <c r="F53" s="46" t="s">
        <v>9</v>
      </c>
    </row>
    <row r="54" spans="1:6" ht="12" customHeight="1" thickBot="1">
      <c r="A54" s="31">
        <v>2019</v>
      </c>
      <c r="B54" s="32">
        <f>SUM(C54,D54)</f>
        <v>4.227433229527948</v>
      </c>
      <c r="C54" s="32">
        <v>2.8087143853517875</v>
      </c>
      <c r="D54" s="32">
        <f>SUM(E54,F54)</f>
        <v>1.418718844176161</v>
      </c>
      <c r="E54" s="32">
        <v>1.418718844176161</v>
      </c>
      <c r="F54" s="34" t="s">
        <v>9</v>
      </c>
    </row>
    <row r="55" spans="1:6" ht="12" customHeight="1" thickTop="1">
      <c r="A55" s="157" t="s">
        <v>17</v>
      </c>
      <c r="B55" s="158"/>
      <c r="C55" s="158"/>
      <c r="D55" s="159"/>
      <c r="E55" s="3"/>
      <c r="F55" s="3"/>
    </row>
    <row r="56" spans="1:6" ht="12" customHeight="1">
      <c r="A56" s="56"/>
      <c r="B56" s="56"/>
      <c r="C56" s="56"/>
      <c r="D56" s="56"/>
      <c r="E56" s="56"/>
      <c r="F56" s="56"/>
    </row>
    <row r="57" spans="1:6" ht="12" customHeight="1">
      <c r="A57" s="83" t="s">
        <v>113</v>
      </c>
      <c r="B57" s="84"/>
      <c r="C57" s="84"/>
      <c r="D57" s="84"/>
      <c r="E57" s="84"/>
      <c r="F57" s="85"/>
    </row>
    <row r="58" spans="1:6" ht="12" customHeight="1">
      <c r="A58" s="83"/>
      <c r="B58" s="84"/>
      <c r="C58" s="84"/>
      <c r="D58" s="84"/>
      <c r="E58" s="84"/>
      <c r="F58" s="85"/>
    </row>
  </sheetData>
  <sheetProtection/>
  <mergeCells count="7">
    <mergeCell ref="A1:F1"/>
    <mergeCell ref="B4:F4"/>
    <mergeCell ref="A57:F58"/>
    <mergeCell ref="A2:A3"/>
    <mergeCell ref="B2:B3"/>
    <mergeCell ref="C2:C3"/>
    <mergeCell ref="A55:D55"/>
  </mergeCells>
  <printOptions horizontalCentered="1" verticalCentered="1"/>
  <pageMargins left="0.5" right="0.5" top="0.58" bottom="0.52" header="0.5" footer="0.5"/>
  <pageSetup fitToHeight="1" fitToWidth="1" horizontalDpi="600" verticalDpi="600" orientation="portrait" r:id="rId1"/>
</worksheet>
</file>

<file path=xl/worksheets/sheet29.xml><?xml version="1.0" encoding="utf-8"?>
<worksheet xmlns="http://schemas.openxmlformats.org/spreadsheetml/2006/main" xmlns:r="http://schemas.openxmlformats.org/officeDocument/2006/relationships">
  <sheetPr>
    <pageSetUpPr fitToPage="1"/>
  </sheetPr>
  <dimension ref="A1:F56"/>
  <sheetViews>
    <sheetView zoomScalePageLayoutView="0" workbookViewId="0" topLeftCell="A1">
      <pane ySplit="4" topLeftCell="A5" activePane="bottomLeft" state="frozen"/>
      <selection pane="topLeft" activeCell="A1" sqref="A1"/>
      <selection pane="bottomLeft" activeCell="A1" sqref="A1:F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6" ht="12" customHeight="1" thickBot="1">
      <c r="A1" s="58" t="s">
        <v>50</v>
      </c>
      <c r="B1" s="58"/>
      <c r="C1" s="58"/>
      <c r="D1" s="58"/>
      <c r="E1" s="58"/>
      <c r="F1" s="58"/>
    </row>
    <row r="2" spans="1:6" ht="12" customHeight="1" thickTop="1">
      <c r="A2" s="86" t="s">
        <v>3</v>
      </c>
      <c r="B2" s="112" t="s">
        <v>2</v>
      </c>
      <c r="C2" s="87" t="s">
        <v>0</v>
      </c>
      <c r="D2" s="13" t="s">
        <v>1</v>
      </c>
      <c r="E2" s="11"/>
      <c r="F2" s="11"/>
    </row>
    <row r="3" spans="1:6" ht="12" customHeight="1">
      <c r="A3" s="76"/>
      <c r="B3" s="78"/>
      <c r="C3" s="80"/>
      <c r="D3" s="5" t="s">
        <v>2</v>
      </c>
      <c r="E3" s="5" t="s">
        <v>4</v>
      </c>
      <c r="F3" s="7" t="s">
        <v>5</v>
      </c>
    </row>
    <row r="4" spans="1:6" ht="12" customHeight="1">
      <c r="A4" s="17"/>
      <c r="B4" s="59" t="s">
        <v>24</v>
      </c>
      <c r="C4" s="81"/>
      <c r="D4" s="81"/>
      <c r="E4" s="81"/>
      <c r="F4" s="82"/>
    </row>
    <row r="5" spans="1:6" ht="12" customHeight="1">
      <c r="A5" s="14">
        <v>1970</v>
      </c>
      <c r="B5" s="15">
        <f aca="true" t="shared" si="0" ref="B5:B33">SUM(C5,D5)</f>
        <v>11.829339469012739</v>
      </c>
      <c r="C5" s="15">
        <v>0.6993348028792697</v>
      </c>
      <c r="D5" s="15">
        <f aca="true" t="shared" si="1" ref="D5:D33">SUM(E5,F5)</f>
        <v>11.13000466613347</v>
      </c>
      <c r="E5" s="15">
        <v>7.117488865263446</v>
      </c>
      <c r="F5" s="15">
        <v>4.012515800870023</v>
      </c>
    </row>
    <row r="6" spans="1:6" ht="12" customHeight="1">
      <c r="A6" s="18">
        <v>1971</v>
      </c>
      <c r="B6" s="19">
        <f t="shared" si="0"/>
        <v>11.727364749630407</v>
      </c>
      <c r="C6" s="19">
        <v>0.6433562392553247</v>
      </c>
      <c r="D6" s="19">
        <f t="shared" si="1"/>
        <v>11.084008510375083</v>
      </c>
      <c r="E6" s="19">
        <v>7.143599887667882</v>
      </c>
      <c r="F6" s="19">
        <v>3.9404086227072006</v>
      </c>
    </row>
    <row r="7" spans="1:6" ht="12" customHeight="1">
      <c r="A7" s="18">
        <v>1972</v>
      </c>
      <c r="B7" s="19">
        <f t="shared" si="0"/>
        <v>11.397471598610739</v>
      </c>
      <c r="C7" s="19">
        <v>0.7746693600640318</v>
      </c>
      <c r="D7" s="19">
        <f t="shared" si="1"/>
        <v>10.622802238546708</v>
      </c>
      <c r="E7" s="19">
        <v>6.890175199441627</v>
      </c>
      <c r="F7" s="19">
        <v>3.7326270391050804</v>
      </c>
    </row>
    <row r="8" spans="1:6" ht="12" customHeight="1">
      <c r="A8" s="18">
        <v>1973</v>
      </c>
      <c r="B8" s="19">
        <f t="shared" si="0"/>
        <v>9.594796578068888</v>
      </c>
      <c r="C8" s="19">
        <v>0.9074649967674805</v>
      </c>
      <c r="D8" s="19">
        <f t="shared" si="1"/>
        <v>8.687331581301407</v>
      </c>
      <c r="E8" s="19">
        <v>5.605186084885493</v>
      </c>
      <c r="F8" s="19">
        <v>3.0821454964159147</v>
      </c>
    </row>
    <row r="9" spans="1:6" ht="12" customHeight="1">
      <c r="A9" s="18">
        <v>1974</v>
      </c>
      <c r="B9" s="19">
        <f t="shared" si="0"/>
        <v>8.721665067087825</v>
      </c>
      <c r="C9" s="19">
        <v>0.8959383504634002</v>
      </c>
      <c r="D9" s="19">
        <f t="shared" si="1"/>
        <v>7.825726716624425</v>
      </c>
      <c r="E9" s="19">
        <v>5.1481272094840405</v>
      </c>
      <c r="F9" s="19">
        <v>2.677599507140385</v>
      </c>
    </row>
    <row r="10" spans="1:6" ht="12" customHeight="1">
      <c r="A10" s="18">
        <v>1975</v>
      </c>
      <c r="B10" s="19">
        <f t="shared" si="0"/>
        <v>10.121043589092153</v>
      </c>
      <c r="C10" s="19">
        <v>1.0251281410176272</v>
      </c>
      <c r="D10" s="19">
        <f t="shared" si="1"/>
        <v>9.095915448074527</v>
      </c>
      <c r="E10" s="19">
        <v>5.97979628040079</v>
      </c>
      <c r="F10" s="19">
        <v>3.1161191676737365</v>
      </c>
    </row>
    <row r="11" spans="1:6" ht="12" customHeight="1">
      <c r="A11" s="14">
        <v>1976</v>
      </c>
      <c r="B11" s="15">
        <f t="shared" si="0"/>
        <v>10.264231204402963</v>
      </c>
      <c r="C11" s="15">
        <v>1.1443116930767996</v>
      </c>
      <c r="D11" s="15">
        <f t="shared" si="1"/>
        <v>9.119919511326163</v>
      </c>
      <c r="E11" s="15">
        <v>6.03417208545417</v>
      </c>
      <c r="F11" s="15">
        <v>3.085747425871993</v>
      </c>
    </row>
    <row r="12" spans="1:6" ht="12" customHeight="1">
      <c r="A12" s="14">
        <v>1977</v>
      </c>
      <c r="B12" s="15">
        <f t="shared" si="0"/>
        <v>10.920970666625802</v>
      </c>
      <c r="C12" s="15">
        <v>1.3562538878218664</v>
      </c>
      <c r="D12" s="15">
        <f t="shared" si="1"/>
        <v>9.564716778803936</v>
      </c>
      <c r="E12" s="15">
        <v>5.9932123676869224</v>
      </c>
      <c r="F12" s="15">
        <v>3.5715044111170138</v>
      </c>
    </row>
    <row r="13" spans="1:6" ht="12" customHeight="1">
      <c r="A13" s="14">
        <v>1978</v>
      </c>
      <c r="B13" s="15">
        <f t="shared" si="0"/>
        <v>10.808741772576766</v>
      </c>
      <c r="C13" s="15">
        <v>1.4340588988476315</v>
      </c>
      <c r="D13" s="15">
        <f t="shared" si="1"/>
        <v>9.374682873729135</v>
      </c>
      <c r="E13" s="15">
        <v>5.71363785721859</v>
      </c>
      <c r="F13" s="15">
        <v>3.661045016510546</v>
      </c>
    </row>
    <row r="14" spans="1:6" ht="12" customHeight="1">
      <c r="A14" s="14">
        <v>1979</v>
      </c>
      <c r="B14" s="15">
        <f t="shared" si="0"/>
        <v>12.000667000542089</v>
      </c>
      <c r="C14" s="15">
        <v>1.4507564817489058</v>
      </c>
      <c r="D14" s="15">
        <f t="shared" si="1"/>
        <v>10.549910518793183</v>
      </c>
      <c r="E14" s="15">
        <v>6.251659935602408</v>
      </c>
      <c r="F14" s="15">
        <v>4.298250583190775</v>
      </c>
    </row>
    <row r="15" spans="1:6" ht="12" customHeight="1">
      <c r="A15" s="14">
        <v>1980</v>
      </c>
      <c r="B15" s="15">
        <f t="shared" si="0"/>
        <v>12.05700523690751</v>
      </c>
      <c r="C15" s="15">
        <v>1.486435453132273</v>
      </c>
      <c r="D15" s="15">
        <f t="shared" si="1"/>
        <v>10.570569783775237</v>
      </c>
      <c r="E15" s="15">
        <v>5.9513913412609885</v>
      </c>
      <c r="F15" s="15">
        <v>4.61917844251425</v>
      </c>
    </row>
    <row r="16" spans="1:6" ht="12" customHeight="1">
      <c r="A16" s="18">
        <v>1981</v>
      </c>
      <c r="B16" s="19">
        <f t="shared" si="0"/>
        <v>11.240404662123966</v>
      </c>
      <c r="C16" s="19">
        <v>1.5402276858318185</v>
      </c>
      <c r="D16" s="19">
        <f t="shared" si="1"/>
        <v>9.700176976292148</v>
      </c>
      <c r="E16" s="19">
        <v>5.456034450875347</v>
      </c>
      <c r="F16" s="19">
        <v>4.244142525416801</v>
      </c>
    </row>
    <row r="17" spans="1:6" ht="12" customHeight="1">
      <c r="A17" s="18">
        <v>1982</v>
      </c>
      <c r="B17" s="19">
        <f t="shared" si="0"/>
        <v>11.453475603183627</v>
      </c>
      <c r="C17" s="19">
        <v>1.6512481265181662</v>
      </c>
      <c r="D17" s="19">
        <f t="shared" si="1"/>
        <v>9.802227476665461</v>
      </c>
      <c r="E17" s="19">
        <v>5.472362582700226</v>
      </c>
      <c r="F17" s="19">
        <v>4.329864893965236</v>
      </c>
    </row>
    <row r="18" spans="1:6" ht="12" customHeight="1">
      <c r="A18" s="18">
        <v>1983</v>
      </c>
      <c r="B18" s="19">
        <f t="shared" si="0"/>
        <v>11.401280761739942</v>
      </c>
      <c r="C18" s="19">
        <v>1.6755794747916197</v>
      </c>
      <c r="D18" s="19">
        <f t="shared" si="1"/>
        <v>9.725701286948322</v>
      </c>
      <c r="E18" s="19">
        <v>5.534488049614395</v>
      </c>
      <c r="F18" s="19">
        <v>4.191213237333926</v>
      </c>
    </row>
    <row r="19" spans="1:6" ht="12" customHeight="1">
      <c r="A19" s="18">
        <v>1984</v>
      </c>
      <c r="B19" s="19">
        <f t="shared" si="0"/>
        <v>10.573795820324268</v>
      </c>
      <c r="C19" s="19">
        <v>1.5015993365714961</v>
      </c>
      <c r="D19" s="19">
        <f t="shared" si="1"/>
        <v>9.072196483752771</v>
      </c>
      <c r="E19" s="19">
        <v>5.01797789506152</v>
      </c>
      <c r="F19" s="19">
        <v>4.054218588691251</v>
      </c>
    </row>
    <row r="20" spans="1:6" ht="12" customHeight="1">
      <c r="A20" s="18">
        <v>1985</v>
      </c>
      <c r="B20" s="19">
        <f t="shared" si="0"/>
        <v>12.205113366752492</v>
      </c>
      <c r="C20" s="19">
        <v>1.4664564340409114</v>
      </c>
      <c r="D20" s="19">
        <f t="shared" si="1"/>
        <v>10.738656932711582</v>
      </c>
      <c r="E20" s="19">
        <v>5.655591422324357</v>
      </c>
      <c r="F20" s="19">
        <v>5.083065510387225</v>
      </c>
    </row>
    <row r="21" spans="1:6" ht="12" customHeight="1">
      <c r="A21" s="14">
        <v>1986</v>
      </c>
      <c r="B21" s="15">
        <f t="shared" si="0"/>
        <v>13.74119095994199</v>
      </c>
      <c r="C21" s="15">
        <v>1.7219957531861494</v>
      </c>
      <c r="D21" s="15">
        <f t="shared" si="1"/>
        <v>12.01919520675584</v>
      </c>
      <c r="E21" s="15">
        <v>6.1169519582341225</v>
      </c>
      <c r="F21" s="15">
        <v>5.902243248521718</v>
      </c>
    </row>
    <row r="22" spans="1:6" ht="12" customHeight="1">
      <c r="A22" s="14">
        <v>1987</v>
      </c>
      <c r="B22" s="15">
        <f t="shared" si="0"/>
        <v>13.204738650948912</v>
      </c>
      <c r="C22" s="15">
        <v>1.6181776247508277</v>
      </c>
      <c r="D22" s="15">
        <f t="shared" si="1"/>
        <v>11.586561026198083</v>
      </c>
      <c r="E22" s="15">
        <v>5.172406852461243</v>
      </c>
      <c r="F22" s="15">
        <v>6.414154173736841</v>
      </c>
    </row>
    <row r="23" spans="1:6" ht="12" customHeight="1">
      <c r="A23" s="14">
        <v>1988</v>
      </c>
      <c r="B23" s="15">
        <f t="shared" si="0"/>
        <v>13.235390036241794</v>
      </c>
      <c r="C23" s="15">
        <v>1.7561760012407102</v>
      </c>
      <c r="D23" s="15">
        <f t="shared" si="1"/>
        <v>11.479214035001084</v>
      </c>
      <c r="E23" s="15">
        <v>5.087976855330768</v>
      </c>
      <c r="F23" s="15">
        <v>6.391237179670315</v>
      </c>
    </row>
    <row r="24" spans="1:6" ht="12" customHeight="1">
      <c r="A24" s="14">
        <v>1989</v>
      </c>
      <c r="B24" s="15">
        <f t="shared" si="0"/>
        <v>14.155298001299764</v>
      </c>
      <c r="C24" s="15">
        <v>1.962226390988995</v>
      </c>
      <c r="D24" s="15">
        <f t="shared" si="1"/>
        <v>12.193071610310769</v>
      </c>
      <c r="E24" s="15">
        <v>5.545246762972288</v>
      </c>
      <c r="F24" s="15">
        <v>6.647824847338481</v>
      </c>
    </row>
    <row r="25" spans="1:6" ht="12" customHeight="1">
      <c r="A25" s="14">
        <v>1990</v>
      </c>
      <c r="B25" s="15">
        <f t="shared" si="0"/>
        <v>14.695326887235915</v>
      </c>
      <c r="C25" s="15">
        <v>2.048558361185294</v>
      </c>
      <c r="D25" s="15">
        <f t="shared" si="1"/>
        <v>12.646768526050622</v>
      </c>
      <c r="E25" s="15">
        <v>5.201038612925175</v>
      </c>
      <c r="F25" s="15">
        <v>7.4457299131254455</v>
      </c>
    </row>
    <row r="26" spans="1:6" ht="12" customHeight="1">
      <c r="A26" s="18">
        <v>1991</v>
      </c>
      <c r="B26" s="19">
        <f t="shared" si="0"/>
        <v>14.710100588372478</v>
      </c>
      <c r="C26" s="19">
        <v>1.9103920029349923</v>
      </c>
      <c r="D26" s="19">
        <f t="shared" si="1"/>
        <v>12.799708585437486</v>
      </c>
      <c r="E26" s="19">
        <v>5.294963739202266</v>
      </c>
      <c r="F26" s="19">
        <v>7.504744846235221</v>
      </c>
    </row>
    <row r="27" spans="1:6" ht="12" customHeight="1">
      <c r="A27" s="18">
        <v>1992</v>
      </c>
      <c r="B27" s="19">
        <f t="shared" si="0"/>
        <v>15.164272294796463</v>
      </c>
      <c r="C27" s="19">
        <v>1.9919577724664645</v>
      </c>
      <c r="D27" s="19">
        <f t="shared" si="1"/>
        <v>13.172314522329998</v>
      </c>
      <c r="E27" s="19">
        <v>6.084791670806636</v>
      </c>
      <c r="F27" s="19">
        <v>7.087522851523362</v>
      </c>
    </row>
    <row r="28" spans="1:6" ht="12" customHeight="1">
      <c r="A28" s="18">
        <v>1993</v>
      </c>
      <c r="B28" s="19">
        <f t="shared" si="0"/>
        <v>13.781776578518308</v>
      </c>
      <c r="C28" s="19">
        <v>2.036752415899791</v>
      </c>
      <c r="D28" s="19">
        <f t="shared" si="1"/>
        <v>11.745024162618517</v>
      </c>
      <c r="E28" s="19">
        <v>5.553615736267438</v>
      </c>
      <c r="F28" s="19">
        <v>6.191408426351079</v>
      </c>
    </row>
    <row r="29" spans="1:6" ht="12" customHeight="1">
      <c r="A29" s="18">
        <v>1994</v>
      </c>
      <c r="B29" s="19">
        <f t="shared" si="0"/>
        <v>12.59653027884362</v>
      </c>
      <c r="C29" s="19">
        <v>2.0167934526792086</v>
      </c>
      <c r="D29" s="19">
        <f t="shared" si="1"/>
        <v>10.57973682616441</v>
      </c>
      <c r="E29" s="19">
        <v>5.354084295758542</v>
      </c>
      <c r="F29" s="19">
        <v>5.225652530405868</v>
      </c>
    </row>
    <row r="30" spans="1:6" ht="12" customHeight="1">
      <c r="A30" s="18">
        <v>1995</v>
      </c>
      <c r="B30" s="19">
        <f t="shared" si="0"/>
        <v>12.342248304551838</v>
      </c>
      <c r="C30" s="19">
        <v>1.907393165439287</v>
      </c>
      <c r="D30" s="19">
        <f t="shared" si="1"/>
        <v>10.43485513911255</v>
      </c>
      <c r="E30" s="19">
        <v>4.7094005459110955</v>
      </c>
      <c r="F30" s="19">
        <v>5.725454593201453</v>
      </c>
    </row>
    <row r="31" spans="1:6" ht="12" customHeight="1">
      <c r="A31" s="14">
        <v>1996</v>
      </c>
      <c r="B31" s="15">
        <f t="shared" si="0"/>
        <v>12.32232540032803</v>
      </c>
      <c r="C31" s="15">
        <v>1.8949111311358082</v>
      </c>
      <c r="D31" s="15">
        <f t="shared" si="1"/>
        <v>10.427414269192221</v>
      </c>
      <c r="E31" s="15">
        <v>4.7188737358677875</v>
      </c>
      <c r="F31" s="15">
        <v>5.708540533324434</v>
      </c>
    </row>
    <row r="32" spans="1:6" ht="12" customHeight="1">
      <c r="A32" s="14">
        <v>1997</v>
      </c>
      <c r="B32" s="15">
        <f t="shared" si="0"/>
        <v>12.141753456787477</v>
      </c>
      <c r="C32" s="15">
        <v>2.3405200211057045</v>
      </c>
      <c r="D32" s="15">
        <f t="shared" si="1"/>
        <v>9.801233435681773</v>
      </c>
      <c r="E32" s="15">
        <v>4.638965012160637</v>
      </c>
      <c r="F32" s="15">
        <v>5.162268423521136</v>
      </c>
    </row>
    <row r="33" spans="1:6" ht="12" customHeight="1">
      <c r="A33" s="14">
        <v>1998</v>
      </c>
      <c r="B33" s="15">
        <f t="shared" si="0"/>
        <v>10.925599095559107</v>
      </c>
      <c r="C33" s="15">
        <v>2.751342737627438</v>
      </c>
      <c r="D33" s="15">
        <f t="shared" si="1"/>
        <v>8.17425635793167</v>
      </c>
      <c r="E33" s="15">
        <v>3.8745804982355287</v>
      </c>
      <c r="F33" s="15">
        <v>4.2996758596961415</v>
      </c>
    </row>
    <row r="34" spans="1:6" ht="12" customHeight="1">
      <c r="A34" s="14">
        <v>1999</v>
      </c>
      <c r="B34" s="15">
        <f aca="true" t="shared" si="2" ref="B34:B39">SUM(C34,D34)</f>
        <v>13.058719656553665</v>
      </c>
      <c r="C34" s="15">
        <v>3.0306017687391464</v>
      </c>
      <c r="D34" s="15">
        <f aca="true" t="shared" si="3" ref="D34:D39">SUM(E34,F34)</f>
        <v>10.028117887814519</v>
      </c>
      <c r="E34" s="15">
        <v>5.160608569710005</v>
      </c>
      <c r="F34" s="15">
        <v>4.8675093181045135</v>
      </c>
    </row>
    <row r="35" spans="1:6" ht="12" customHeight="1">
      <c r="A35" s="14">
        <v>2000</v>
      </c>
      <c r="B35" s="15">
        <f t="shared" si="2"/>
        <v>12.558540498306806</v>
      </c>
      <c r="C35" s="15">
        <v>3.2209196168351713</v>
      </c>
      <c r="D35" s="15">
        <f t="shared" si="3"/>
        <v>9.337620881471635</v>
      </c>
      <c r="E35" s="15">
        <v>4.788008242698329</v>
      </c>
      <c r="F35" s="15">
        <v>4.549612638773306</v>
      </c>
    </row>
    <row r="36" spans="1:6" ht="12" customHeight="1">
      <c r="A36" s="18">
        <v>2001</v>
      </c>
      <c r="B36" s="19">
        <f t="shared" si="2"/>
        <v>12.178247320773831</v>
      </c>
      <c r="C36" s="19">
        <v>3.1617446765676904</v>
      </c>
      <c r="D36" s="19">
        <f t="shared" si="3"/>
        <v>9.01650264420614</v>
      </c>
      <c r="E36" s="19">
        <v>4.361956672772969</v>
      </c>
      <c r="F36" s="19">
        <v>4.654545971433171</v>
      </c>
    </row>
    <row r="37" spans="1:6" ht="12" customHeight="1">
      <c r="A37" s="18">
        <v>2002</v>
      </c>
      <c r="B37" s="19">
        <f t="shared" si="2"/>
        <v>13.132531862426777</v>
      </c>
      <c r="C37" s="19">
        <v>3.8188493189308623</v>
      </c>
      <c r="D37" s="19">
        <f t="shared" si="3"/>
        <v>9.313682543495915</v>
      </c>
      <c r="E37" s="19">
        <v>4.514250761692114</v>
      </c>
      <c r="F37" s="19">
        <v>4.799431781803801</v>
      </c>
    </row>
    <row r="38" spans="1:6" ht="12" customHeight="1">
      <c r="A38" s="18">
        <v>2003</v>
      </c>
      <c r="B38" s="19">
        <f t="shared" si="2"/>
        <v>14.161381015804697</v>
      </c>
      <c r="C38" s="19">
        <v>4.393261591134524</v>
      </c>
      <c r="D38" s="19">
        <f t="shared" si="3"/>
        <v>9.768119424670171</v>
      </c>
      <c r="E38" s="19">
        <v>4.738456864129296</v>
      </c>
      <c r="F38" s="19">
        <v>5.029662560540876</v>
      </c>
    </row>
    <row r="39" spans="1:6" ht="12" customHeight="1">
      <c r="A39" s="18">
        <v>2004</v>
      </c>
      <c r="B39" s="19">
        <f t="shared" si="2"/>
        <v>12.90555708035415</v>
      </c>
      <c r="C39" s="19">
        <v>4.430686510132438</v>
      </c>
      <c r="D39" s="19">
        <f t="shared" si="3"/>
        <v>8.474870570221713</v>
      </c>
      <c r="E39" s="19">
        <v>4.457492785679506</v>
      </c>
      <c r="F39" s="19">
        <v>4.017377784542207</v>
      </c>
    </row>
    <row r="40" spans="1:6" ht="12" customHeight="1">
      <c r="A40" s="18">
        <v>2005</v>
      </c>
      <c r="B40" s="19">
        <f aca="true" t="shared" si="4" ref="B40:B45">SUM(C40,D40)</f>
        <v>13.514266814117036</v>
      </c>
      <c r="C40" s="19">
        <v>4.903690231148366</v>
      </c>
      <c r="D40" s="19">
        <f aca="true" t="shared" si="5" ref="D40:D45">SUM(E40,F40)</f>
        <v>8.610576582968669</v>
      </c>
      <c r="E40" s="19">
        <v>4.759629481500584</v>
      </c>
      <c r="F40" s="19">
        <v>3.8509471014680847</v>
      </c>
    </row>
    <row r="41" spans="1:6" ht="12" customHeight="1">
      <c r="A41" s="14">
        <v>2006</v>
      </c>
      <c r="B41" s="15">
        <f t="shared" si="4"/>
        <v>13.981978632745555</v>
      </c>
      <c r="C41" s="15">
        <v>5.201997415850204</v>
      </c>
      <c r="D41" s="15">
        <f t="shared" si="5"/>
        <v>8.77998121689535</v>
      </c>
      <c r="E41" s="15">
        <v>4.781812797654047</v>
      </c>
      <c r="F41" s="15">
        <v>3.998168419241304</v>
      </c>
    </row>
    <row r="42" spans="1:6" ht="12" customHeight="1">
      <c r="A42" s="14">
        <v>2007</v>
      </c>
      <c r="B42" s="15">
        <f t="shared" si="4"/>
        <v>12.603442015392801</v>
      </c>
      <c r="C42" s="15">
        <v>5.018784100737343</v>
      </c>
      <c r="D42" s="15">
        <f t="shared" si="5"/>
        <v>7.584657914655458</v>
      </c>
      <c r="E42" s="15">
        <v>4.345679146707889</v>
      </c>
      <c r="F42" s="15">
        <v>3.238978767947569</v>
      </c>
    </row>
    <row r="43" spans="1:6" ht="12" customHeight="1">
      <c r="A43" s="14">
        <v>2008</v>
      </c>
      <c r="B43" s="15">
        <f t="shared" si="4"/>
        <v>13.459647775322733</v>
      </c>
      <c r="C43" s="15">
        <v>5.074680279557566</v>
      </c>
      <c r="D43" s="15">
        <f t="shared" si="5"/>
        <v>8.384967495765167</v>
      </c>
      <c r="E43" s="15">
        <v>4.358438214928357</v>
      </c>
      <c r="F43" s="15">
        <v>4.026529280836811</v>
      </c>
    </row>
    <row r="44" spans="1:6" ht="12" customHeight="1">
      <c r="A44" s="14">
        <v>2009</v>
      </c>
      <c r="B44" s="15">
        <f t="shared" si="4"/>
        <v>13.283117617107514</v>
      </c>
      <c r="C44" s="15">
        <v>5.086646839930467</v>
      </c>
      <c r="D44" s="15">
        <f t="shared" si="5"/>
        <v>8.196470777177048</v>
      </c>
      <c r="E44" s="15">
        <v>4.148113813626319</v>
      </c>
      <c r="F44" s="15">
        <v>4.048356963550729</v>
      </c>
    </row>
    <row r="45" spans="1:6" ht="12" customHeight="1">
      <c r="A45" s="14">
        <v>2010</v>
      </c>
      <c r="B45" s="15">
        <f t="shared" si="4"/>
        <v>12.763364541551757</v>
      </c>
      <c r="C45" s="15">
        <v>5.697354923752349</v>
      </c>
      <c r="D45" s="15">
        <f t="shared" si="5"/>
        <v>7.066009617799408</v>
      </c>
      <c r="E45" s="15">
        <v>3.8510817955700696</v>
      </c>
      <c r="F45" s="15">
        <v>3.2149278222293387</v>
      </c>
    </row>
    <row r="46" spans="1:6" ht="12" customHeight="1">
      <c r="A46" s="18">
        <v>2011</v>
      </c>
      <c r="B46" s="19">
        <f aca="true" t="shared" si="6" ref="B46:B51">SUM(C46,D46)</f>
        <v>13.13522174149493</v>
      </c>
      <c r="C46" s="19">
        <v>5.718785320461119</v>
      </c>
      <c r="D46" s="19">
        <f aca="true" t="shared" si="7" ref="D46:D51">SUM(E46,F46)</f>
        <v>7.416436421033811</v>
      </c>
      <c r="E46" s="19">
        <v>3.9701097074804466</v>
      </c>
      <c r="F46" s="19">
        <v>3.4463267135533653</v>
      </c>
    </row>
    <row r="47" spans="1:6" ht="12" customHeight="1">
      <c r="A47" s="18">
        <v>2012</v>
      </c>
      <c r="B47" s="19">
        <f t="shared" si="6"/>
        <v>13.553243064235232</v>
      </c>
      <c r="C47" s="19">
        <v>6.42222971100027</v>
      </c>
      <c r="D47" s="19">
        <f t="shared" si="7"/>
        <v>7.131013353234963</v>
      </c>
      <c r="E47" s="19">
        <v>3.948255272434017</v>
      </c>
      <c r="F47" s="19">
        <v>3.182758080800946</v>
      </c>
    </row>
    <row r="48" spans="1:6" ht="12" customHeight="1">
      <c r="A48" s="18">
        <v>2013</v>
      </c>
      <c r="B48" s="19">
        <f t="shared" si="6"/>
        <v>13.911242862996382</v>
      </c>
      <c r="C48" s="19">
        <v>6.742217696925154</v>
      </c>
      <c r="D48" s="19">
        <f t="shared" si="7"/>
        <v>7.169025166071227</v>
      </c>
      <c r="E48" s="19">
        <v>4.03329374837208</v>
      </c>
      <c r="F48" s="19">
        <v>3.1357314176991475</v>
      </c>
    </row>
    <row r="49" spans="1:6" ht="12" customHeight="1">
      <c r="A49" s="18">
        <v>2014</v>
      </c>
      <c r="B49" s="19">
        <f t="shared" si="6"/>
        <v>14.046181725895364</v>
      </c>
      <c r="C49" s="19">
        <v>7.193618686951163</v>
      </c>
      <c r="D49" s="19">
        <f t="shared" si="7"/>
        <v>6.852563038944201</v>
      </c>
      <c r="E49" s="19">
        <v>3.6998920557276027</v>
      </c>
      <c r="F49" s="19">
        <v>3.1526709832165976</v>
      </c>
    </row>
    <row r="50" spans="1:6" ht="12" customHeight="1">
      <c r="A50" s="21">
        <v>2015</v>
      </c>
      <c r="B50" s="22">
        <f t="shared" si="6"/>
        <v>13.906680227538569</v>
      </c>
      <c r="C50" s="22">
        <v>6.985346775832009</v>
      </c>
      <c r="D50" s="22">
        <f t="shared" si="7"/>
        <v>6.92133345170656</v>
      </c>
      <c r="E50" s="22">
        <v>3.9054300113105067</v>
      </c>
      <c r="F50" s="22">
        <v>3.015903440396053</v>
      </c>
    </row>
    <row r="51" spans="1:6" ht="12" customHeight="1">
      <c r="A51" s="29">
        <v>2016</v>
      </c>
      <c r="B51" s="30">
        <f t="shared" si="6"/>
        <v>14.109618523977481</v>
      </c>
      <c r="C51" s="30">
        <v>7.279405789704007</v>
      </c>
      <c r="D51" s="30">
        <f t="shared" si="7"/>
        <v>6.8302127342734735</v>
      </c>
      <c r="E51" s="30">
        <v>3.712638929245367</v>
      </c>
      <c r="F51" s="30">
        <v>3.117573805028107</v>
      </c>
    </row>
    <row r="52" spans="1:6" ht="12" customHeight="1">
      <c r="A52" s="41">
        <v>2017</v>
      </c>
      <c r="B52" s="42">
        <f>SUM(C52,D52)</f>
        <v>14.39917602453617</v>
      </c>
      <c r="C52" s="42">
        <v>7.755262304853326</v>
      </c>
      <c r="D52" s="42">
        <f>SUM(E52,F52)</f>
        <v>6.6439137196828435</v>
      </c>
      <c r="E52" s="42">
        <v>3.6257951045390833</v>
      </c>
      <c r="F52" s="42">
        <v>3.0181186151437602</v>
      </c>
    </row>
    <row r="53" spans="1:6" ht="12" customHeight="1">
      <c r="A53" s="41">
        <v>2018</v>
      </c>
      <c r="B53" s="42">
        <f>SUM(C53,D53)</f>
        <v>13.162658458403158</v>
      </c>
      <c r="C53" s="42">
        <v>7.810903050958858</v>
      </c>
      <c r="D53" s="42">
        <f>SUM(E53,F53)</f>
        <v>5.3517554074442995</v>
      </c>
      <c r="E53" s="42">
        <v>3.4285086795873005</v>
      </c>
      <c r="F53" s="42">
        <v>1.923246727856999</v>
      </c>
    </row>
    <row r="54" spans="1:6" ht="12" customHeight="1" thickBot="1">
      <c r="A54" s="31">
        <v>2019</v>
      </c>
      <c r="B54" s="32">
        <f>SUM(C54,D54)</f>
        <v>12.83032434039076</v>
      </c>
      <c r="C54" s="32">
        <v>7.637535675773595</v>
      </c>
      <c r="D54" s="32">
        <f>SUM(E54,F54)</f>
        <v>5.192788664617166</v>
      </c>
      <c r="E54" s="32">
        <v>3.3625492295884913</v>
      </c>
      <c r="F54" s="32">
        <v>1.8302394350286744</v>
      </c>
    </row>
    <row r="55" spans="1:6" ht="12" customHeight="1" thickTop="1">
      <c r="A55" s="113" t="s">
        <v>113</v>
      </c>
      <c r="B55" s="114"/>
      <c r="C55" s="114"/>
      <c r="D55" s="114"/>
      <c r="E55" s="114"/>
      <c r="F55" s="115"/>
    </row>
    <row r="56" spans="1:6" ht="12" customHeight="1">
      <c r="A56" s="83"/>
      <c r="B56" s="84"/>
      <c r="C56" s="84"/>
      <c r="D56" s="84"/>
      <c r="E56" s="84"/>
      <c r="F56" s="85"/>
    </row>
  </sheetData>
  <sheetProtection/>
  <mergeCells count="6">
    <mergeCell ref="A1:F1"/>
    <mergeCell ref="A55:F56"/>
    <mergeCell ref="B4:F4"/>
    <mergeCell ref="A2:A3"/>
    <mergeCell ref="B2:B3"/>
    <mergeCell ref="C2:C3"/>
  </mergeCells>
  <printOptions horizontalCentered="1" verticalCentered="1"/>
  <pageMargins left="0.5" right="0.5" top="0.58" bottom="0.52" header="0.5" footer="0.5"/>
  <pageSetup fitToHeight="1" fitToWidth="1"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D60"/>
  <sheetViews>
    <sheetView zoomScalePageLayoutView="0" workbookViewId="0" topLeftCell="A1">
      <pane ySplit="4" topLeftCell="A5" activePane="bottomLeft" state="frozen"/>
      <selection pane="topLeft" activeCell="A1" sqref="A1:IV16384"/>
      <selection pane="bottomLeft" activeCell="A1" sqref="A1:D1"/>
    </sheetView>
  </sheetViews>
  <sheetFormatPr defaultColWidth="12.7109375" defaultRowHeight="12" customHeight="1"/>
  <cols>
    <col min="1" max="1" width="12.7109375" style="8" customWidth="1"/>
    <col min="2" max="4" width="12.7109375" style="2" customWidth="1"/>
    <col min="5" max="19" width="12.7109375" style="3" customWidth="1"/>
    <col min="20" max="16384" width="12.7109375" style="4" customWidth="1"/>
  </cols>
  <sheetData>
    <row r="1" spans="1:4" ht="12" customHeight="1" thickBot="1">
      <c r="A1" s="58" t="s">
        <v>71</v>
      </c>
      <c r="B1" s="58"/>
      <c r="C1" s="58"/>
      <c r="D1" s="58"/>
    </row>
    <row r="2" spans="1:4" ht="12" customHeight="1" thickTop="1">
      <c r="A2" s="86" t="s">
        <v>3</v>
      </c>
      <c r="B2" s="87" t="s">
        <v>0</v>
      </c>
      <c r="C2" s="87" t="s">
        <v>13</v>
      </c>
      <c r="D2" s="88" t="s">
        <v>2</v>
      </c>
    </row>
    <row r="3" spans="1:4" ht="12" customHeight="1">
      <c r="A3" s="76"/>
      <c r="B3" s="80"/>
      <c r="C3" s="80"/>
      <c r="D3" s="89"/>
    </row>
    <row r="4" spans="1:4" ht="12" customHeight="1">
      <c r="A4" s="17"/>
      <c r="B4" s="59" t="s">
        <v>27</v>
      </c>
      <c r="C4" s="81"/>
      <c r="D4" s="82"/>
    </row>
    <row r="5" spans="1:4" ht="12" customHeight="1">
      <c r="A5" s="14">
        <v>1970</v>
      </c>
      <c r="B5" s="15">
        <f>SUM(Oranges!B5,Tangerines!B5,Grapefruit!B5,Lemons!B5,Limes!B5)</f>
        <v>28.57105050498598</v>
      </c>
      <c r="C5" s="15">
        <f>SUM(Oranges!C5,Tangerines!C5,Grapefruit!C5,Lemons!C5,Limes!C5)</f>
        <v>82.18055423459103</v>
      </c>
      <c r="D5" s="15">
        <f>SUM(B5,C5)</f>
        <v>110.751604739577</v>
      </c>
    </row>
    <row r="6" spans="1:4" ht="12" customHeight="1">
      <c r="A6" s="18">
        <v>1971</v>
      </c>
      <c r="B6" s="19">
        <f>SUM(Oranges!B6,Tangerines!B6,Grapefruit!B6,Lemons!B6,Limes!B6)</f>
        <v>28.986896923375948</v>
      </c>
      <c r="C6" s="19">
        <f>SUM(Oranges!C6,Tangerines!C6,Grapefruit!C6,Lemons!C6,Limes!C6)</f>
        <v>84.54505093721295</v>
      </c>
      <c r="D6" s="19">
        <f aca="true" t="shared" si="0" ref="D6:D33">SUM(B6,C6)</f>
        <v>113.5319478605889</v>
      </c>
    </row>
    <row r="7" spans="1:4" ht="12" customHeight="1">
      <c r="A7" s="18">
        <v>1972</v>
      </c>
      <c r="B7" s="19">
        <f>SUM(Oranges!B7,Tangerines!B7,Grapefruit!B7,Lemons!B7,Limes!B7)</f>
        <v>27.12288471636045</v>
      </c>
      <c r="C7" s="19">
        <f>SUM(Oranges!C7,Tangerines!C7,Grapefruit!C7,Lemons!C7,Limes!C7)</f>
        <v>88.92919669259838</v>
      </c>
      <c r="D7" s="19">
        <f t="shared" si="0"/>
        <v>116.05208140895883</v>
      </c>
    </row>
    <row r="8" spans="1:4" ht="12" customHeight="1">
      <c r="A8" s="18">
        <v>1973</v>
      </c>
      <c r="B8" s="19">
        <f>SUM(Oranges!B8,Tangerines!B8,Grapefruit!B8,Lemons!B8,Limes!B8)</f>
        <v>27.133131503430516</v>
      </c>
      <c r="C8" s="19">
        <f>SUM(Oranges!C8,Tangerines!C8,Grapefruit!C8,Lemons!C8,Limes!C8)</f>
        <v>88.68537949517884</v>
      </c>
      <c r="D8" s="19">
        <f t="shared" si="0"/>
        <v>115.81851099860936</v>
      </c>
    </row>
    <row r="9" spans="1:4" ht="12" customHeight="1">
      <c r="A9" s="18">
        <v>1974</v>
      </c>
      <c r="B9" s="19">
        <f>SUM(Oranges!B9,Tangerines!B9,Grapefruit!B9,Lemons!B9,Limes!B9)</f>
        <v>27.003124153670274</v>
      </c>
      <c r="C9" s="19">
        <f>SUM(Oranges!C9,Tangerines!C9,Grapefruit!C9,Lemons!C9,Limes!C9)</f>
        <v>89.06299876581173</v>
      </c>
      <c r="D9" s="19">
        <f t="shared" si="0"/>
        <v>116.066122919482</v>
      </c>
    </row>
    <row r="10" spans="1:4" ht="12" customHeight="1">
      <c r="A10" s="18">
        <v>1975</v>
      </c>
      <c r="B10" s="19">
        <f>SUM(Oranges!B10,Tangerines!B10,Grapefruit!B10,Lemons!B10,Limes!B10)</f>
        <v>28.881437120698003</v>
      </c>
      <c r="C10" s="19">
        <f>SUM(Oranges!C10,Tangerines!C10,Grapefruit!C10,Lemons!C10,Limes!C10)</f>
        <v>100.2834966073631</v>
      </c>
      <c r="D10" s="19">
        <f t="shared" si="0"/>
        <v>129.1649337280611</v>
      </c>
    </row>
    <row r="11" spans="1:4" ht="12" customHeight="1">
      <c r="A11" s="14">
        <v>1976</v>
      </c>
      <c r="B11" s="15">
        <f>SUM(Oranges!B11,Tangerines!B11,Grapefruit!B11,Lemons!B11,Limes!B11)</f>
        <v>28.43461950756201</v>
      </c>
      <c r="C11" s="15">
        <f>SUM(Oranges!C11,Tangerines!C11,Grapefruit!C11,Lemons!C11,Limes!C11)</f>
        <v>102.4739752018978</v>
      </c>
      <c r="D11" s="15">
        <f t="shared" si="0"/>
        <v>130.9085947094598</v>
      </c>
    </row>
    <row r="12" spans="1:4" ht="12" customHeight="1">
      <c r="A12" s="14">
        <v>1977</v>
      </c>
      <c r="B12" s="15">
        <f>SUM(Oranges!B12,Tangerines!B12,Grapefruit!B12,Lemons!B12,Limes!B12)</f>
        <v>26.08841370709723</v>
      </c>
      <c r="C12" s="15">
        <f>SUM(Oranges!C12,Tangerines!C12,Grapefruit!C12,Lemons!C12,Limes!C12)</f>
        <v>116.27695290142819</v>
      </c>
      <c r="D12" s="15">
        <f t="shared" si="0"/>
        <v>142.36536660852542</v>
      </c>
    </row>
    <row r="13" spans="1:4" ht="12" customHeight="1">
      <c r="A13" s="14">
        <v>1978</v>
      </c>
      <c r="B13" s="15">
        <f>SUM(Oranges!B13,Tangerines!B13,Grapefruit!B13,Lemons!B13,Limes!B13)</f>
        <v>26.152185590850376</v>
      </c>
      <c r="C13" s="15">
        <f>SUM(Oranges!C13,Tangerines!C13,Grapefruit!C13,Lemons!C13,Limes!C13)</f>
        <v>101.49089027396703</v>
      </c>
      <c r="D13" s="15">
        <f t="shared" si="0"/>
        <v>127.6430758648174</v>
      </c>
    </row>
    <row r="14" spans="1:4" ht="12" customHeight="1">
      <c r="A14" s="14">
        <v>1979</v>
      </c>
      <c r="B14" s="15">
        <f>SUM(Oranges!B14,Tangerines!B14,Grapefruit!B14,Lemons!B14,Limes!B14)</f>
        <v>22.934059267568767</v>
      </c>
      <c r="C14" s="15">
        <f>SUM(Oranges!C14,Tangerines!C14,Grapefruit!C14,Lemons!C14,Limes!C14)</f>
        <v>93.62077869713808</v>
      </c>
      <c r="D14" s="15">
        <f t="shared" si="0"/>
        <v>116.55483796470685</v>
      </c>
    </row>
    <row r="15" spans="1:4" ht="12" customHeight="1">
      <c r="A15" s="14">
        <v>1980</v>
      </c>
      <c r="B15" s="15">
        <f>SUM(Oranges!B15,Tangerines!B15,Grapefruit!B15,Lemons!B15,Limes!B15)</f>
        <v>25.89100914033822</v>
      </c>
      <c r="C15" s="15">
        <f>SUM(Oranges!C15,Tangerines!C15,Grapefruit!C15,Lemons!C15,Limes!C15)</f>
        <v>98.01058423958747</v>
      </c>
      <c r="D15" s="15">
        <f t="shared" si="0"/>
        <v>123.90159337992569</v>
      </c>
    </row>
    <row r="16" spans="1:4" ht="12" customHeight="1">
      <c r="A16" s="18">
        <v>1981</v>
      </c>
      <c r="B16" s="19">
        <f>SUM(Oranges!B16,Tangerines!B16,Grapefruit!B16,Lemons!B16,Limes!B16)</f>
        <v>23.360965904554003</v>
      </c>
      <c r="C16" s="19">
        <f>SUM(Oranges!C16,Tangerines!C16,Grapefruit!C16,Lemons!C16,Limes!C16)</f>
        <v>104.97019358228778</v>
      </c>
      <c r="D16" s="19">
        <f t="shared" si="0"/>
        <v>128.33115948684178</v>
      </c>
    </row>
    <row r="17" spans="1:4" ht="12" customHeight="1">
      <c r="A17" s="18">
        <v>1982</v>
      </c>
      <c r="B17" s="19">
        <f>SUM(Oranges!B17,Tangerines!B17,Grapefruit!B17,Lemons!B17,Limes!B17)</f>
        <v>23.38042521240295</v>
      </c>
      <c r="C17" s="19">
        <f>SUM(Oranges!C17,Tangerines!C17,Grapefruit!C17,Lemons!C17,Limes!C17)</f>
        <v>94.86954127071185</v>
      </c>
      <c r="D17" s="19">
        <f t="shared" si="0"/>
        <v>118.2499664831148</v>
      </c>
    </row>
    <row r="18" spans="1:4" ht="12" customHeight="1">
      <c r="A18" s="18">
        <v>1983</v>
      </c>
      <c r="B18" s="19">
        <f>SUM(Oranges!B18,Tangerines!B18,Grapefruit!B18,Lemons!B18,Limes!B18)</f>
        <v>27.8740215326407</v>
      </c>
      <c r="C18" s="19">
        <f>SUM(Oranges!C18,Tangerines!C18,Grapefruit!C18,Lemons!C18,Limes!C18)</f>
        <v>109.27950998910595</v>
      </c>
      <c r="D18" s="19">
        <f t="shared" si="0"/>
        <v>137.15353152174666</v>
      </c>
    </row>
    <row r="19" spans="1:4" ht="12" customHeight="1">
      <c r="A19" s="18">
        <v>1984</v>
      </c>
      <c r="B19" s="19">
        <f>SUM(Oranges!B19,Tangerines!B19,Grapefruit!B19,Lemons!B19,Limes!B19)</f>
        <v>22.494978252283172</v>
      </c>
      <c r="C19" s="19">
        <f>SUM(Oranges!C19,Tangerines!C19,Grapefruit!C19,Lemons!C19,Limes!C19)</f>
        <v>91.67926600750485</v>
      </c>
      <c r="D19" s="19">
        <f t="shared" si="0"/>
        <v>114.17424425978803</v>
      </c>
    </row>
    <row r="20" spans="1:4" ht="12" customHeight="1">
      <c r="A20" s="18">
        <v>1985</v>
      </c>
      <c r="B20" s="19">
        <f>SUM(Oranges!B20,Tangerines!B20,Grapefruit!B20,Lemons!B20,Limes!B20)</f>
        <v>21.53341480881464</v>
      </c>
      <c r="C20" s="19">
        <f>SUM(Oranges!C20,Tangerines!C20,Grapefruit!C20,Lemons!C20,Limes!C20)</f>
        <v>95.33325139011416</v>
      </c>
      <c r="D20" s="19">
        <f t="shared" si="0"/>
        <v>116.8666661989288</v>
      </c>
    </row>
    <row r="21" spans="1:4" ht="12" customHeight="1">
      <c r="A21" s="14">
        <v>1986</v>
      </c>
      <c r="B21" s="15">
        <f>SUM(Oranges!B21,Tangerines!B21,Grapefruit!B21,Lemons!B21,Limes!B21)</f>
        <v>24.310246691995786</v>
      </c>
      <c r="C21" s="15">
        <f>SUM(Oranges!C21,Tangerines!C21,Grapefruit!C21,Lemons!C21,Limes!C21)</f>
        <v>95.79517184535615</v>
      </c>
      <c r="D21" s="15">
        <f t="shared" si="0"/>
        <v>120.10541853735194</v>
      </c>
    </row>
    <row r="22" spans="1:4" ht="12" customHeight="1">
      <c r="A22" s="14">
        <v>1987</v>
      </c>
      <c r="B22" s="15">
        <f>SUM(Oranges!B22,Tangerines!B22,Grapefruit!B22,Lemons!B22,Limes!B22)</f>
        <v>24.246561744616393</v>
      </c>
      <c r="C22" s="15">
        <f>SUM(Oranges!C22,Tangerines!C22,Grapefruit!C22,Lemons!C22,Limes!C22)</f>
        <v>87.4020861086077</v>
      </c>
      <c r="D22" s="15">
        <f t="shared" si="0"/>
        <v>111.6486478532241</v>
      </c>
    </row>
    <row r="23" spans="1:4" ht="12" customHeight="1">
      <c r="A23" s="14">
        <v>1988</v>
      </c>
      <c r="B23" s="15">
        <f>SUM(Oranges!B23,Tangerines!B23,Grapefruit!B23,Lemons!B23,Limes!B23)</f>
        <v>25.38397340079542</v>
      </c>
      <c r="C23" s="15">
        <f>SUM(Oranges!C23,Tangerines!C23,Grapefruit!C23,Lemons!C23,Limes!C23)</f>
        <v>76.2074127241692</v>
      </c>
      <c r="D23" s="15">
        <f t="shared" si="0"/>
        <v>101.59138612496463</v>
      </c>
    </row>
    <row r="24" spans="1:4" ht="12" customHeight="1">
      <c r="A24" s="14">
        <v>1989</v>
      </c>
      <c r="B24" s="15">
        <f>SUM(Oranges!B24,Tangerines!B24,Grapefruit!B24,Lemons!B24,Limes!B24)</f>
        <v>23.585598173840516</v>
      </c>
      <c r="C24" s="15">
        <f>SUM(Oranges!C24,Tangerines!C24,Grapefruit!C24,Lemons!C24,Limes!C24)</f>
        <v>82.01221987366335</v>
      </c>
      <c r="D24" s="15">
        <f t="shared" si="0"/>
        <v>105.59781804750386</v>
      </c>
    </row>
    <row r="25" spans="1:4" ht="12" customHeight="1">
      <c r="A25" s="14">
        <v>1990</v>
      </c>
      <c r="B25" s="15">
        <f>SUM(Oranges!B25,Tangerines!B25,Grapefruit!B25,Lemons!B25,Limes!B25)</f>
        <v>21.739856735796224</v>
      </c>
      <c r="C25" s="15">
        <f>SUM(Oranges!C25,Tangerines!C25,Grapefruit!C25,Lemons!C25,Limes!C25)</f>
        <v>82.48785664255388</v>
      </c>
      <c r="D25" s="15">
        <f t="shared" si="0"/>
        <v>104.2277133783501</v>
      </c>
    </row>
    <row r="26" spans="1:4" ht="12" customHeight="1">
      <c r="A26" s="18">
        <v>1991</v>
      </c>
      <c r="B26" s="19">
        <f>SUM(Oranges!B26,Tangerines!B26,Grapefruit!B26,Lemons!B26,Limes!B26)</f>
        <v>19.012028307362996</v>
      </c>
      <c r="C26" s="19">
        <f>SUM(Oranges!C26,Tangerines!C26,Grapefruit!C26,Lemons!C26,Limes!C26)</f>
        <v>87.1725049521692</v>
      </c>
      <c r="D26" s="19">
        <f t="shared" si="0"/>
        <v>106.1845332595322</v>
      </c>
    </row>
    <row r="27" spans="1:4" ht="12" customHeight="1">
      <c r="A27" s="18">
        <v>1992</v>
      </c>
      <c r="B27" s="19">
        <f>SUM(Oranges!B27,Tangerines!B27,Grapefruit!B27,Lemons!B27,Limes!B27)</f>
        <v>24.232632935758826</v>
      </c>
      <c r="C27" s="19">
        <f>SUM(Oranges!C27,Tangerines!C27,Grapefruit!C27,Lemons!C27,Limes!C27)</f>
        <v>74.76819422371037</v>
      </c>
      <c r="D27" s="19">
        <f t="shared" si="0"/>
        <v>99.0008271594692</v>
      </c>
    </row>
    <row r="28" spans="1:4" ht="12" customHeight="1">
      <c r="A28" s="18">
        <v>1993</v>
      </c>
      <c r="B28" s="19">
        <f>SUM(Oranges!B28,Tangerines!B28,Grapefruit!B28,Lemons!B28,Limes!B28)</f>
        <v>25.77678862795289</v>
      </c>
      <c r="C28" s="19">
        <f>SUM(Oranges!C28,Tangerines!C28,Grapefruit!C28,Lemons!C28,Limes!C28)</f>
        <v>88.5663582353493</v>
      </c>
      <c r="D28" s="19">
        <f t="shared" si="0"/>
        <v>114.3431468633022</v>
      </c>
    </row>
    <row r="29" spans="1:4" ht="12" customHeight="1">
      <c r="A29" s="18">
        <v>1994</v>
      </c>
      <c r="B29" s="19">
        <f>SUM(Oranges!B29,Tangerines!B29,Grapefruit!B29,Lemons!B29,Limes!B29)</f>
        <v>24.70368026977178</v>
      </c>
      <c r="C29" s="19">
        <f>SUM(Oranges!C29,Tangerines!C29,Grapefruit!C29,Lemons!C29,Limes!C29)</f>
        <v>91.89320561843111</v>
      </c>
      <c r="D29" s="19">
        <f t="shared" si="0"/>
        <v>116.59688588820289</v>
      </c>
    </row>
    <row r="30" spans="1:4" ht="12" customHeight="1">
      <c r="A30" s="18">
        <v>1995</v>
      </c>
      <c r="B30" s="19">
        <f>SUM(Oranges!B30,Tangerines!B30,Grapefruit!B30,Lemons!B30,Limes!B30)</f>
        <v>23.821773024707177</v>
      </c>
      <c r="C30" s="19">
        <f>SUM(Oranges!C30,Tangerines!C30,Grapefruit!C30,Lemons!C30,Limes!C30)</f>
        <v>84.61670564313293</v>
      </c>
      <c r="D30" s="19">
        <f t="shared" si="0"/>
        <v>108.43847866784012</v>
      </c>
    </row>
    <row r="31" spans="1:4" ht="12" customHeight="1">
      <c r="A31" s="14">
        <v>1996</v>
      </c>
      <c r="B31" s="15">
        <f>SUM(Oranges!B31,Tangerines!B31,Grapefruit!B31,Lemons!B31,Limes!B31)</f>
        <v>24.55822287030563</v>
      </c>
      <c r="C31" s="15">
        <f>SUM(Oranges!C31,Tangerines!C31,Grapefruit!C31,Lemons!C31,Limes!C31)</f>
        <v>92.97208324383669</v>
      </c>
      <c r="D31" s="15">
        <f t="shared" si="0"/>
        <v>117.53030611414232</v>
      </c>
    </row>
    <row r="32" spans="1:4" ht="12" customHeight="1">
      <c r="A32" s="14">
        <v>1997</v>
      </c>
      <c r="B32" s="15">
        <f>SUM(Oranges!B32,Tangerines!B32,Grapefruit!B32,Lemons!B32,Limes!B32)</f>
        <v>26.505240144031834</v>
      </c>
      <c r="C32" s="15">
        <f>SUM(Oranges!C32,Tangerines!C32,Grapefruit!C32,Lemons!C32,Limes!C32)</f>
        <v>90.08497786520995</v>
      </c>
      <c r="D32" s="15">
        <f t="shared" si="0"/>
        <v>116.59021800924178</v>
      </c>
    </row>
    <row r="33" spans="1:4" ht="12" customHeight="1">
      <c r="A33" s="14">
        <v>1998</v>
      </c>
      <c r="B33" s="15">
        <f>SUM(Oranges!B33,Tangerines!B33,Grapefruit!B33,Lemons!B33,Limes!B33)</f>
        <v>26.562653970715342</v>
      </c>
      <c r="C33" s="15">
        <f>SUM(Oranges!C33,Tangerines!C33,Grapefruit!C33,Lemons!C33,Limes!C33)</f>
        <v>105.11032756735544</v>
      </c>
      <c r="D33" s="15">
        <f t="shared" si="0"/>
        <v>131.6729815380708</v>
      </c>
    </row>
    <row r="34" spans="1:4" ht="12" customHeight="1">
      <c r="A34" s="14">
        <v>1999</v>
      </c>
      <c r="B34" s="15">
        <f>SUM(Oranges!B34,Tangerines!B34,Grapefruit!B34,Lemons!B34,Limes!B34)</f>
        <v>20.368378820853394</v>
      </c>
      <c r="C34" s="15">
        <f>SUM(Oranges!C34,Tangerines!C34,Grapefruit!C34,Lemons!C34,Limes!C34)</f>
        <v>86.41988361467824</v>
      </c>
      <c r="D34" s="15">
        <f aca="true" t="shared" si="1" ref="D34:D39">SUM(B34,C34)</f>
        <v>106.78826243553164</v>
      </c>
    </row>
    <row r="35" spans="1:4" ht="12" customHeight="1">
      <c r="A35" s="14">
        <v>2000</v>
      </c>
      <c r="B35" s="15">
        <f>SUM(Oranges!B35,Tangerines!B35,Grapefruit!B35,Lemons!B35,Limes!B35)</f>
        <v>23.433642350255862</v>
      </c>
      <c r="C35" s="15">
        <f>SUM(Oranges!C35,Tangerines!C35,Grapefruit!C35,Lemons!C35,Limes!C35)</f>
        <v>94.47279593381832</v>
      </c>
      <c r="D35" s="15">
        <f t="shared" si="1"/>
        <v>117.90643828407418</v>
      </c>
    </row>
    <row r="36" spans="1:4" ht="12" customHeight="1">
      <c r="A36" s="18">
        <v>2001</v>
      </c>
      <c r="B36" s="19">
        <f>SUM(Oranges!B36,Tangerines!B36,Grapefruit!B36,Lemons!B36,Limes!B36)</f>
        <v>23.908715743549703</v>
      </c>
      <c r="C36" s="19">
        <f>SUM(Oranges!C36,Tangerines!C36,Grapefruit!C36,Lemons!C36,Limes!C36)</f>
        <v>90.72777133911553</v>
      </c>
      <c r="D36" s="19">
        <f t="shared" si="1"/>
        <v>114.63648708266524</v>
      </c>
    </row>
    <row r="37" spans="1:4" ht="12" customHeight="1">
      <c r="A37" s="18">
        <v>2002</v>
      </c>
      <c r="B37" s="19">
        <f>SUM(Oranges!B37,Tangerines!B37,Grapefruit!B37,Lemons!B37,Limes!B37)</f>
        <v>23.361807692836894</v>
      </c>
      <c r="C37" s="19">
        <f>SUM(Oranges!C37,Tangerines!C37,Grapefruit!C37,Lemons!C37,Limes!C37)</f>
        <v>84.48966138524843</v>
      </c>
      <c r="D37" s="19">
        <f t="shared" si="1"/>
        <v>107.85146907808532</v>
      </c>
    </row>
    <row r="38" spans="1:4" ht="12" customHeight="1">
      <c r="A38" s="18">
        <v>2003</v>
      </c>
      <c r="B38" s="19">
        <f>SUM(Oranges!B38,Tangerines!B38,Grapefruit!B38,Lemons!B38,Limes!B38)</f>
        <v>23.810857140945604</v>
      </c>
      <c r="C38" s="19">
        <f>SUM(Oranges!C38,Tangerines!C38,Grapefruit!C38,Lemons!C38,Limes!C38)</f>
        <v>84.00802796154991</v>
      </c>
      <c r="D38" s="19">
        <f t="shared" si="1"/>
        <v>107.81888510249551</v>
      </c>
    </row>
    <row r="39" spans="1:4" ht="12" customHeight="1">
      <c r="A39" s="18">
        <v>2004</v>
      </c>
      <c r="B39" s="19">
        <f>SUM(Oranges!B39,Tangerines!B39,Grapefruit!B39,Lemons!B39,Limes!B39)</f>
        <v>22.683193329185332</v>
      </c>
      <c r="C39" s="19">
        <f>SUM(Oranges!C39,Tangerines!C39,Grapefruit!C39,Lemons!C39,Limes!C39)</f>
        <v>84.14262610269343</v>
      </c>
      <c r="D39" s="19">
        <f t="shared" si="1"/>
        <v>106.82581943187876</v>
      </c>
    </row>
    <row r="40" spans="1:4" ht="12" customHeight="1">
      <c r="A40" s="18">
        <v>2005</v>
      </c>
      <c r="B40" s="19">
        <f>SUM(Oranges!B40,Tangerines!B40,Grapefruit!B40,Lemons!B40,Limes!B40)</f>
        <v>21.61771820774965</v>
      </c>
      <c r="C40" s="19">
        <f>SUM(Oranges!C40,Tangerines!C40,Grapefruit!C40,Lemons!C40,Limes!C40)</f>
        <v>78.5210695496061</v>
      </c>
      <c r="D40" s="19">
        <f aca="true" t="shared" si="2" ref="D40:D45">SUM(B40,C40)</f>
        <v>100.13878775735574</v>
      </c>
    </row>
    <row r="41" spans="1:4" ht="12" customHeight="1">
      <c r="A41" s="14">
        <v>2006</v>
      </c>
      <c r="B41" s="15">
        <f>SUM(Oranges!B41,Tangerines!B41,Grapefruit!B41,Lemons!B41,Limes!B41)</f>
        <v>21.632705410546265</v>
      </c>
      <c r="C41" s="15">
        <f>SUM(Oranges!C41,Tangerines!C41,Grapefruit!C41,Lemons!C41,Limes!C41)</f>
        <v>71.6937572648757</v>
      </c>
      <c r="D41" s="15">
        <f t="shared" si="2"/>
        <v>93.32646267542196</v>
      </c>
    </row>
    <row r="42" spans="1:4" ht="12" customHeight="1">
      <c r="A42" s="14">
        <v>2007</v>
      </c>
      <c r="B42" s="15">
        <f>SUM(Oranges!B42,Tangerines!B42,Grapefruit!B42,Lemons!B42,Limes!B42)</f>
        <v>17.93037767185946</v>
      </c>
      <c r="C42" s="15">
        <f>SUM(Oranges!C42,Tangerines!C42,Grapefruit!C42,Lemons!C42,Limes!C42)</f>
        <v>67.48451040070444</v>
      </c>
      <c r="D42" s="15">
        <f t="shared" si="2"/>
        <v>85.4148880725639</v>
      </c>
    </row>
    <row r="43" spans="1:4" ht="12" customHeight="1">
      <c r="A43" s="14">
        <v>2008</v>
      </c>
      <c r="B43" s="15">
        <f>SUM(Oranges!B43,Tangerines!B43,Grapefruit!B43,Lemons!B43,Limes!B43)</f>
        <v>20.603728708640922</v>
      </c>
      <c r="C43" s="15">
        <f>SUM(Oranges!C43,Tangerines!C43,Grapefruit!C43,Lemons!C43,Limes!C43)</f>
        <v>62.116252754898284</v>
      </c>
      <c r="D43" s="15">
        <f t="shared" si="2"/>
        <v>82.7199814635392</v>
      </c>
    </row>
    <row r="44" spans="1:4" ht="12" customHeight="1">
      <c r="A44" s="14">
        <v>2009</v>
      </c>
      <c r="B44" s="15">
        <f>SUM(Oranges!B44,Tangerines!B44,Grapefruit!B44,Lemons!B44,Limes!B44)</f>
        <v>20.677836426362664</v>
      </c>
      <c r="C44" s="15">
        <f>SUM(Oranges!C44,Tangerines!C44,Grapefruit!C44,Lemons!C44,Limes!C44)</f>
        <v>64.3808067007839</v>
      </c>
      <c r="D44" s="15">
        <f t="shared" si="2"/>
        <v>85.05864312714657</v>
      </c>
    </row>
    <row r="45" spans="1:4" ht="12" customHeight="1">
      <c r="A45" s="14">
        <v>2010</v>
      </c>
      <c r="B45" s="15">
        <f>SUM(Oranges!B45,Tangerines!B45,Grapefruit!B45,Lemons!B45,Limes!B45)</f>
        <v>21.574254119117686</v>
      </c>
      <c r="C45" s="15">
        <f>SUM(Oranges!C45,Tangerines!C45,Grapefruit!C45,Lemons!C45,Limes!C45)</f>
        <v>60.802609549330434</v>
      </c>
      <c r="D45" s="15">
        <f t="shared" si="2"/>
        <v>82.37686366844812</v>
      </c>
    </row>
    <row r="46" spans="1:4" ht="12" customHeight="1">
      <c r="A46" s="18">
        <v>2011</v>
      </c>
      <c r="B46" s="19">
        <f>SUM(Oranges!B46,Tangerines!B46,Grapefruit!B46,Lemons!B46,Limes!B46)</f>
        <v>22.77709887799444</v>
      </c>
      <c r="C46" s="19">
        <f>SUM(Oranges!C46,Tangerines!C46,Grapefruit!C46,Lemons!C46,Limes!C46)</f>
        <v>63.92134916111076</v>
      </c>
      <c r="D46" s="19">
        <f aca="true" t="shared" si="3" ref="D46:D51">SUM(B46,C46)</f>
        <v>86.6984480391052</v>
      </c>
    </row>
    <row r="47" spans="1:4" ht="12" customHeight="1">
      <c r="A47" s="18">
        <v>2012</v>
      </c>
      <c r="B47" s="19">
        <f>SUM(Oranges!B47,Tangerines!B47,Grapefruit!B47,Lemons!B47,Limes!B47)</f>
        <v>23.512040269761936</v>
      </c>
      <c r="C47" s="19">
        <f>SUM(Oranges!C47,Tangerines!C47,Grapefruit!C47,Lemons!C47,Limes!C47)</f>
        <v>52.659660177241705</v>
      </c>
      <c r="D47" s="19">
        <f t="shared" si="3"/>
        <v>76.17170044700364</v>
      </c>
    </row>
    <row r="48" spans="1:4" ht="12" customHeight="1">
      <c r="A48" s="18">
        <v>2013</v>
      </c>
      <c r="B48" s="19">
        <f>SUM(Oranges!B48,Tangerines!B48,Grapefruit!B48,Lemons!B48,Limes!B48)</f>
        <v>23.9485565730125</v>
      </c>
      <c r="C48" s="19">
        <f>SUM(Oranges!C48,Tangerines!C48,Grapefruit!C48,Lemons!C48,Limes!C48)</f>
        <v>55.177007221334186</v>
      </c>
      <c r="D48" s="19">
        <f t="shared" si="3"/>
        <v>79.12556379434669</v>
      </c>
    </row>
    <row r="49" spans="1:4" ht="12" customHeight="1">
      <c r="A49" s="18">
        <v>2014</v>
      </c>
      <c r="B49" s="19">
        <f>SUM(Oranges!B49,Tangerines!B49,Grapefruit!B49,Lemons!B49,Limes!B49)</f>
        <v>23.26032975710147</v>
      </c>
      <c r="C49" s="19">
        <f>SUM(Oranges!C49,Tangerines!C49,Grapefruit!C49,Lemons!C49,Limes!C49)</f>
        <v>52.669847343450336</v>
      </c>
      <c r="D49" s="19">
        <f t="shared" si="3"/>
        <v>75.9301771005518</v>
      </c>
    </row>
    <row r="50" spans="1:4" ht="12" customHeight="1">
      <c r="A50" s="21">
        <v>2015</v>
      </c>
      <c r="B50" s="22">
        <f>SUM(Oranges!B50,Tangerines!B50,Grapefruit!B50,Lemons!B50,Limes!B50)</f>
        <v>22.73357062231759</v>
      </c>
      <c r="C50" s="22">
        <f>SUM(Oranges!C50,Tangerines!C50,Grapefruit!C50,Lemons!C50,Limes!C50)</f>
        <v>52.164196725289486</v>
      </c>
      <c r="D50" s="22">
        <f t="shared" si="3"/>
        <v>74.89776734760707</v>
      </c>
    </row>
    <row r="51" spans="1:4" ht="12" customHeight="1">
      <c r="A51" s="29">
        <v>2016</v>
      </c>
      <c r="B51" s="30">
        <f>SUM(Oranges!B51,Tangerines!B51,Grapefruit!B51,Lemons!B51,Limes!B51)</f>
        <v>24.048760510987115</v>
      </c>
      <c r="C51" s="30">
        <f>SUM(Oranges!C51,Tangerines!C51,Grapefruit!C51,Lemons!C51,Limes!C51)</f>
        <v>52.57209675230544</v>
      </c>
      <c r="D51" s="30">
        <f t="shared" si="3"/>
        <v>76.62085726329255</v>
      </c>
    </row>
    <row r="52" spans="1:4" ht="12" customHeight="1">
      <c r="A52" s="41">
        <v>2017</v>
      </c>
      <c r="B52" s="42">
        <f>SUM(Oranges!B52,Tangerines!B52,Grapefruit!B52,Lemons!B52,Limes!B52)</f>
        <v>23.80662020788385</v>
      </c>
      <c r="C52" s="42">
        <f>SUM(Oranges!C52,Tangerines!C52,Grapefruit!C52,Lemons!C52,Limes!C52)</f>
        <v>49.58873533534369</v>
      </c>
      <c r="D52" s="42">
        <f>SUM(B52,C52)</f>
        <v>73.39535554322754</v>
      </c>
    </row>
    <row r="53" spans="1:4" ht="12" customHeight="1">
      <c r="A53" s="29">
        <v>2018</v>
      </c>
      <c r="B53" s="30">
        <f>SUM(Oranges!B53,Tangerines!B53,Grapefruit!B53,Lemons!B53,Limes!B53)</f>
        <v>23.952582469690633</v>
      </c>
      <c r="C53" s="30">
        <f>SUM(Oranges!C53,Tangerines!C53,Grapefruit!C53,Lemons!C53,Limes!C53)</f>
        <v>49.069162182336285</v>
      </c>
      <c r="D53" s="30">
        <f>SUM(B53,C53)</f>
        <v>73.02174465202691</v>
      </c>
    </row>
    <row r="54" spans="1:4" ht="12" customHeight="1">
      <c r="A54" s="52">
        <v>2019</v>
      </c>
      <c r="B54" s="53">
        <f>SUM(Oranges!B54,Tangerines!B54,Grapefruit!B54,Lemons!B54,Limes!B54)</f>
        <v>25.66680179363636</v>
      </c>
      <c r="C54" s="53">
        <f>SUM(Oranges!C54,Tangerines!C54,Grapefruit!C54,Lemons!C54,Limes!C54)</f>
        <v>47.86847171428779</v>
      </c>
      <c r="D54" s="53">
        <f>SUM(B54,C54)</f>
        <v>73.53527350792416</v>
      </c>
    </row>
    <row r="55" spans="1:4" ht="12" customHeight="1" thickBot="1">
      <c r="A55" s="31">
        <v>2020</v>
      </c>
      <c r="B55" s="32">
        <f>SUM(Oranges!B55,Tangerines!B55,Grapefruit!B55,Lemons!B55,Limes!B55)</f>
        <v>26.72225889310089</v>
      </c>
      <c r="C55" s="32">
        <f>SUM(Oranges!C55,Tangerines!C55,Grapefruit!C55,Lemons!C55,Limes!C55)</f>
        <v>46.69551130464872</v>
      </c>
      <c r="D55" s="32">
        <f>SUM(B55,C55)</f>
        <v>73.4177701977496</v>
      </c>
    </row>
    <row r="56" spans="1:4" ht="12" customHeight="1" thickTop="1">
      <c r="A56" s="90" t="s">
        <v>73</v>
      </c>
      <c r="B56" s="91"/>
      <c r="C56" s="91"/>
      <c r="D56" s="92"/>
    </row>
    <row r="57" spans="1:4" ht="12" customHeight="1">
      <c r="A57" s="24"/>
      <c r="B57" s="25"/>
      <c r="C57" s="25"/>
      <c r="D57" s="26"/>
    </row>
    <row r="58" spans="1:4" ht="12" customHeight="1">
      <c r="A58" s="63" t="s">
        <v>113</v>
      </c>
      <c r="B58" s="64"/>
      <c r="C58" s="64"/>
      <c r="D58" s="65"/>
    </row>
    <row r="59" spans="1:4" ht="12" customHeight="1">
      <c r="A59" s="83"/>
      <c r="B59" s="84"/>
      <c r="C59" s="84"/>
      <c r="D59" s="85"/>
    </row>
    <row r="60" spans="1:4" ht="12" customHeight="1">
      <c r="A60" s="83"/>
      <c r="B60" s="84"/>
      <c r="C60" s="84"/>
      <c r="D60" s="85"/>
    </row>
  </sheetData>
  <sheetProtection/>
  <mergeCells count="8">
    <mergeCell ref="A1:D1"/>
    <mergeCell ref="B4:D4"/>
    <mergeCell ref="A58:D60"/>
    <mergeCell ref="A2:A3"/>
    <mergeCell ref="B2:B3"/>
    <mergeCell ref="C2:C3"/>
    <mergeCell ref="D2:D3"/>
    <mergeCell ref="A56:D56"/>
  </mergeCells>
  <printOptions horizontalCentered="1" verticalCentered="1"/>
  <pageMargins left="0.5" right="0.5" top="0.58" bottom="0.52" header="0.5" footer="0.5"/>
  <pageSetup fitToHeight="1" fitToWidth="1" horizontalDpi="600" verticalDpi="600" orientation="portrait" r:id="rId1"/>
</worksheet>
</file>

<file path=xl/worksheets/sheet30.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
      <pane ySplit="4" topLeftCell="A5" activePane="bottomLeft" state="frozen"/>
      <selection pane="topLeft" activeCell="A1" sqref="A1"/>
      <selection pane="bottomLeft" activeCell="A1" sqref="A1:H1"/>
    </sheetView>
  </sheetViews>
  <sheetFormatPr defaultColWidth="12.7109375" defaultRowHeight="12" customHeight="1"/>
  <cols>
    <col min="1" max="1" width="12.7109375" style="8" customWidth="1"/>
    <col min="2" max="6" width="12.7109375" style="2" customWidth="1"/>
    <col min="7" max="20" width="12.7109375" style="3" customWidth="1"/>
    <col min="21" max="16384" width="12.7109375" style="4" customWidth="1"/>
  </cols>
  <sheetData>
    <row r="1" spans="1:8" ht="12" customHeight="1" thickBot="1">
      <c r="A1" s="58" t="s">
        <v>49</v>
      </c>
      <c r="B1" s="58"/>
      <c r="C1" s="58"/>
      <c r="D1" s="58"/>
      <c r="E1" s="58"/>
      <c r="F1" s="58"/>
      <c r="G1" s="58"/>
      <c r="H1" s="58"/>
    </row>
    <row r="2" spans="1:8" ht="12" customHeight="1" thickTop="1">
      <c r="A2" s="86" t="s">
        <v>3</v>
      </c>
      <c r="B2" s="112" t="s">
        <v>2</v>
      </c>
      <c r="C2" s="87" t="s">
        <v>0</v>
      </c>
      <c r="D2" s="13" t="s">
        <v>1</v>
      </c>
      <c r="E2" s="11"/>
      <c r="F2" s="11"/>
      <c r="G2" s="11"/>
      <c r="H2" s="11"/>
    </row>
    <row r="3" spans="1:8" ht="12" customHeight="1">
      <c r="A3" s="76"/>
      <c r="B3" s="78"/>
      <c r="C3" s="80"/>
      <c r="D3" s="5" t="s">
        <v>2</v>
      </c>
      <c r="E3" s="5" t="s">
        <v>4</v>
      </c>
      <c r="F3" s="20" t="s">
        <v>5</v>
      </c>
      <c r="G3" s="20" t="s">
        <v>6</v>
      </c>
      <c r="H3" s="7" t="s">
        <v>7</v>
      </c>
    </row>
    <row r="4" spans="1:8" ht="12" customHeight="1">
      <c r="A4" s="17"/>
      <c r="B4" s="59" t="s">
        <v>23</v>
      </c>
      <c r="C4" s="81"/>
      <c r="D4" s="81"/>
      <c r="E4" s="81"/>
      <c r="F4" s="81"/>
      <c r="G4" s="81"/>
      <c r="H4" s="82"/>
    </row>
    <row r="5" spans="1:8" ht="12" customHeight="1">
      <c r="A5" s="14">
        <v>1970</v>
      </c>
      <c r="B5" s="15">
        <f aca="true" t="shared" si="0" ref="B5:B33">SUM(C5,D5)</f>
        <v>5.158221021990936</v>
      </c>
      <c r="C5" s="15">
        <v>1.4757232311803836</v>
      </c>
      <c r="D5" s="15">
        <f>SUM(E5,F5,H5)</f>
        <v>3.6824977908105527</v>
      </c>
      <c r="E5" s="15">
        <v>0.19849779081055285</v>
      </c>
      <c r="F5" s="15">
        <v>1.69</v>
      </c>
      <c r="G5" s="15">
        <v>0.04776349413807229</v>
      </c>
      <c r="H5" s="15">
        <v>1.7939999999999998</v>
      </c>
    </row>
    <row r="6" spans="1:8" ht="12" customHeight="1">
      <c r="A6" s="18">
        <v>1971</v>
      </c>
      <c r="B6" s="19">
        <f t="shared" si="0"/>
        <v>4.585653286435319</v>
      </c>
      <c r="C6" s="19">
        <v>1.2828600459402586</v>
      </c>
      <c r="D6" s="19">
        <f aca="true" t="shared" si="1" ref="D6:D33">SUM(E6,F6,H6)</f>
        <v>3.3027932404950597</v>
      </c>
      <c r="E6" s="19">
        <v>0.23479324049505965</v>
      </c>
      <c r="F6" s="19">
        <v>1.56</v>
      </c>
      <c r="G6" s="19">
        <v>0.02102465075290979</v>
      </c>
      <c r="H6" s="19">
        <v>1.508</v>
      </c>
    </row>
    <row r="7" spans="1:8" ht="12" customHeight="1">
      <c r="A7" s="18">
        <v>1972</v>
      </c>
      <c r="B7" s="19">
        <f t="shared" si="0"/>
        <v>3.9100736080846508</v>
      </c>
      <c r="C7" s="19">
        <v>1.08529938636277</v>
      </c>
      <c r="D7" s="19">
        <f t="shared" si="1"/>
        <v>2.824774221721881</v>
      </c>
      <c r="E7" s="19">
        <v>0.12077422172188094</v>
      </c>
      <c r="F7" s="19">
        <v>1.43</v>
      </c>
      <c r="G7" s="19">
        <v>0.028671341997941836</v>
      </c>
      <c r="H7" s="19">
        <v>1.274</v>
      </c>
    </row>
    <row r="8" spans="1:8" ht="12" customHeight="1">
      <c r="A8" s="18">
        <v>1973</v>
      </c>
      <c r="B8" s="19">
        <f t="shared" si="0"/>
        <v>3.6748984515961176</v>
      </c>
      <c r="C8" s="19">
        <v>1.1490781420326648</v>
      </c>
      <c r="D8" s="19">
        <f t="shared" si="1"/>
        <v>2.5258203095634526</v>
      </c>
      <c r="E8" s="19">
        <v>0.18582030956345247</v>
      </c>
      <c r="F8" s="19">
        <v>0.9100000000000001</v>
      </c>
      <c r="G8" s="19">
        <v>0.033410567743701304</v>
      </c>
      <c r="H8" s="19">
        <v>1.4300000000000002</v>
      </c>
    </row>
    <row r="9" spans="1:8" ht="12" customHeight="1">
      <c r="A9" s="18">
        <v>1974</v>
      </c>
      <c r="B9" s="19">
        <f t="shared" si="0"/>
        <v>4.313483319325991</v>
      </c>
      <c r="C9" s="19">
        <v>1.5033621068579497</v>
      </c>
      <c r="D9" s="19">
        <f t="shared" si="1"/>
        <v>2.810121212468042</v>
      </c>
      <c r="E9" s="19">
        <v>0.1841212124680416</v>
      </c>
      <c r="F9" s="19">
        <v>1.3</v>
      </c>
      <c r="G9" s="19">
        <v>0.0342102555949386</v>
      </c>
      <c r="H9" s="19">
        <v>1.326</v>
      </c>
    </row>
    <row r="10" spans="1:8" ht="12" customHeight="1">
      <c r="A10" s="18">
        <v>1975</v>
      </c>
      <c r="B10" s="19">
        <f t="shared" si="0"/>
        <v>4.092084191773186</v>
      </c>
      <c r="C10" s="19">
        <v>1.3297958541113934</v>
      </c>
      <c r="D10" s="19">
        <f t="shared" si="1"/>
        <v>2.7622883376617926</v>
      </c>
      <c r="E10" s="19">
        <v>0.1622883376617926</v>
      </c>
      <c r="F10" s="19">
        <v>1.04</v>
      </c>
      <c r="G10" s="19">
        <v>0.02841095877725456</v>
      </c>
      <c r="H10" s="19">
        <v>1.56</v>
      </c>
    </row>
    <row r="11" spans="1:8" ht="12" customHeight="1">
      <c r="A11" s="14">
        <v>1976</v>
      </c>
      <c r="B11" s="15">
        <f t="shared" si="0"/>
        <v>4.019933908807358</v>
      </c>
      <c r="C11" s="15">
        <v>1.2507166280643014</v>
      </c>
      <c r="D11" s="15">
        <f t="shared" si="1"/>
        <v>2.7692172807430566</v>
      </c>
      <c r="E11" s="15">
        <v>0.22121728074305677</v>
      </c>
      <c r="F11" s="15">
        <v>1.17</v>
      </c>
      <c r="G11" s="15">
        <v>0.027059875708028525</v>
      </c>
      <c r="H11" s="15">
        <v>1.3780000000000001</v>
      </c>
    </row>
    <row r="12" spans="1:8" ht="12" customHeight="1">
      <c r="A12" s="14">
        <v>1977</v>
      </c>
      <c r="B12" s="15">
        <f t="shared" si="0"/>
        <v>4.404094744172748</v>
      </c>
      <c r="C12" s="15">
        <v>1.5451395983454341</v>
      </c>
      <c r="D12" s="15">
        <f t="shared" si="1"/>
        <v>2.8589551458273137</v>
      </c>
      <c r="E12" s="15">
        <v>0.1549551458273136</v>
      </c>
      <c r="F12" s="15">
        <v>1.43</v>
      </c>
      <c r="G12" s="15">
        <v>0.019288136978464304</v>
      </c>
      <c r="H12" s="15">
        <v>1.274</v>
      </c>
    </row>
    <row r="13" spans="1:8" ht="12" customHeight="1">
      <c r="A13" s="14">
        <v>1978</v>
      </c>
      <c r="B13" s="15">
        <f t="shared" si="0"/>
        <v>4.000704733926985</v>
      </c>
      <c r="C13" s="15">
        <v>1.5418828762045962</v>
      </c>
      <c r="D13" s="15">
        <f t="shared" si="1"/>
        <v>2.4588218577223886</v>
      </c>
      <c r="E13" s="15">
        <v>0.17082185772238861</v>
      </c>
      <c r="F13" s="15">
        <v>1.17</v>
      </c>
      <c r="G13" s="15">
        <v>0.01484376754947548</v>
      </c>
      <c r="H13" s="15">
        <v>1.118</v>
      </c>
    </row>
    <row r="14" spans="1:8" ht="12" customHeight="1">
      <c r="A14" s="14">
        <v>1979</v>
      </c>
      <c r="B14" s="15">
        <f t="shared" si="0"/>
        <v>4.040113662969878</v>
      </c>
      <c r="C14" s="15">
        <v>1.626269134211637</v>
      </c>
      <c r="D14" s="15">
        <f t="shared" si="1"/>
        <v>2.413844528758241</v>
      </c>
      <c r="E14" s="15">
        <v>0.12584452875824081</v>
      </c>
      <c r="F14" s="15">
        <v>1.3</v>
      </c>
      <c r="G14" s="15">
        <v>0.027264446468640992</v>
      </c>
      <c r="H14" s="15">
        <v>0.9880000000000001</v>
      </c>
    </row>
    <row r="15" spans="1:8" ht="12" customHeight="1">
      <c r="A15" s="14">
        <v>1980</v>
      </c>
      <c r="B15" s="15">
        <f t="shared" si="0"/>
        <v>3.946801478669684</v>
      </c>
      <c r="C15" s="15">
        <v>1.5404477310452036</v>
      </c>
      <c r="D15" s="15">
        <f t="shared" si="1"/>
        <v>2.4063537476244807</v>
      </c>
      <c r="E15" s="15">
        <v>0.1183537476244806</v>
      </c>
      <c r="F15" s="15">
        <v>1.17</v>
      </c>
      <c r="G15" s="15">
        <v>0.03160816068433117</v>
      </c>
      <c r="H15" s="15">
        <v>1.118</v>
      </c>
    </row>
    <row r="16" spans="1:8" ht="12" customHeight="1">
      <c r="A16" s="18">
        <v>1981</v>
      </c>
      <c r="B16" s="19">
        <f t="shared" si="0"/>
        <v>4.205366994945104</v>
      </c>
      <c r="C16" s="19">
        <v>1.7050346572971657</v>
      </c>
      <c r="D16" s="19">
        <f t="shared" si="1"/>
        <v>2.5003323376479383</v>
      </c>
      <c r="E16" s="19">
        <v>0.1343323376479379</v>
      </c>
      <c r="F16" s="19">
        <v>1.17</v>
      </c>
      <c r="G16" s="19">
        <v>0.021551011888713983</v>
      </c>
      <c r="H16" s="19">
        <v>1.1960000000000002</v>
      </c>
    </row>
    <row r="17" spans="1:8" ht="12" customHeight="1">
      <c r="A17" s="18">
        <v>1982</v>
      </c>
      <c r="B17" s="19">
        <f t="shared" si="0"/>
        <v>3.5817531892360477</v>
      </c>
      <c r="C17" s="19">
        <v>1.065085189587748</v>
      </c>
      <c r="D17" s="19">
        <f t="shared" si="1"/>
        <v>2.5166679996482997</v>
      </c>
      <c r="E17" s="19">
        <v>0.12466799964829958</v>
      </c>
      <c r="F17" s="19">
        <v>1.3</v>
      </c>
      <c r="G17" s="19">
        <v>0.027951487587644496</v>
      </c>
      <c r="H17" s="19">
        <v>1.092</v>
      </c>
    </row>
    <row r="18" spans="1:8" ht="12" customHeight="1">
      <c r="A18" s="18">
        <v>1983</v>
      </c>
      <c r="B18" s="19">
        <f t="shared" si="0"/>
        <v>3.777366468190464</v>
      </c>
      <c r="C18" s="19">
        <v>1.4135301122032204</v>
      </c>
      <c r="D18" s="19">
        <f t="shared" si="1"/>
        <v>2.3638363559872433</v>
      </c>
      <c r="E18" s="19">
        <v>0.10183635598724353</v>
      </c>
      <c r="F18" s="19">
        <v>1.04</v>
      </c>
      <c r="G18" s="19">
        <v>0.012590319538041971</v>
      </c>
      <c r="H18" s="19">
        <v>1.222</v>
      </c>
    </row>
    <row r="19" spans="1:8" ht="12" customHeight="1">
      <c r="A19" s="18">
        <v>1984</v>
      </c>
      <c r="B19" s="19">
        <f t="shared" si="0"/>
        <v>3.9591792965627306</v>
      </c>
      <c r="C19" s="19">
        <v>1.840506371959991</v>
      </c>
      <c r="D19" s="19">
        <f t="shared" si="1"/>
        <v>2.11867292460274</v>
      </c>
      <c r="E19" s="19">
        <v>0.09067292460273974</v>
      </c>
      <c r="F19" s="19">
        <v>0.78</v>
      </c>
      <c r="G19" s="19">
        <v>0.016974969113341343</v>
      </c>
      <c r="H19" s="19">
        <v>1.248</v>
      </c>
    </row>
    <row r="20" spans="1:8" ht="12" customHeight="1">
      <c r="A20" s="18">
        <v>1985</v>
      </c>
      <c r="B20" s="19">
        <f t="shared" si="0"/>
        <v>3.726072799872159</v>
      </c>
      <c r="C20" s="19">
        <v>1.4291597124957016</v>
      </c>
      <c r="D20" s="19">
        <f t="shared" si="1"/>
        <v>2.2969130873764576</v>
      </c>
      <c r="E20" s="19">
        <v>0.1129130873764574</v>
      </c>
      <c r="F20" s="19">
        <v>0.9100000000000001</v>
      </c>
      <c r="G20" s="19">
        <v>0.02127766641785412</v>
      </c>
      <c r="H20" s="19">
        <v>1.274</v>
      </c>
    </row>
    <row r="21" spans="1:8" ht="12" customHeight="1">
      <c r="A21" s="14">
        <v>1986</v>
      </c>
      <c r="B21" s="15">
        <f t="shared" si="0"/>
        <v>3.5077106629993615</v>
      </c>
      <c r="C21" s="15">
        <v>1.2929262708237237</v>
      </c>
      <c r="D21" s="15">
        <f t="shared" si="1"/>
        <v>2.2147843921756376</v>
      </c>
      <c r="E21" s="15">
        <v>0.10878439217563757</v>
      </c>
      <c r="F21" s="15">
        <v>0.9100000000000001</v>
      </c>
      <c r="G21" s="15">
        <v>0.018632791885344335</v>
      </c>
      <c r="H21" s="15">
        <v>1.1960000000000002</v>
      </c>
    </row>
    <row r="22" spans="1:8" ht="12" customHeight="1">
      <c r="A22" s="14">
        <v>1987</v>
      </c>
      <c r="B22" s="15">
        <f t="shared" si="0"/>
        <v>4.601265572440589</v>
      </c>
      <c r="C22" s="15">
        <v>1.911574768125731</v>
      </c>
      <c r="D22" s="15">
        <f t="shared" si="1"/>
        <v>2.689690804314858</v>
      </c>
      <c r="E22" s="15">
        <v>0.11569080431485779</v>
      </c>
      <c r="F22" s="15">
        <v>0.9100000000000001</v>
      </c>
      <c r="G22" s="15">
        <v>0.0029159321922208855</v>
      </c>
      <c r="H22" s="15">
        <v>1.6640000000000001</v>
      </c>
    </row>
    <row r="23" spans="1:8" ht="12" customHeight="1">
      <c r="A23" s="14">
        <v>1988</v>
      </c>
      <c r="B23" s="15">
        <f t="shared" si="0"/>
        <v>4.172045780036827</v>
      </c>
      <c r="C23" s="15">
        <v>1.7167181588516907</v>
      </c>
      <c r="D23" s="15">
        <f t="shared" si="1"/>
        <v>2.4553276211851367</v>
      </c>
      <c r="E23" s="15">
        <v>0.11532762118513679</v>
      </c>
      <c r="F23" s="15">
        <v>0.78</v>
      </c>
      <c r="G23" s="15">
        <v>0.008668644728411036</v>
      </c>
      <c r="H23" s="15">
        <v>1.56</v>
      </c>
    </row>
    <row r="24" spans="1:8" ht="12" customHeight="1">
      <c r="A24" s="14">
        <v>1989</v>
      </c>
      <c r="B24" s="15">
        <f t="shared" si="0"/>
        <v>3.9512238861112543</v>
      </c>
      <c r="C24" s="15">
        <v>1.4099505947230957</v>
      </c>
      <c r="D24" s="15">
        <f t="shared" si="1"/>
        <v>2.5412732913881584</v>
      </c>
      <c r="E24" s="15">
        <v>0.10760943892580019</v>
      </c>
      <c r="F24" s="15">
        <v>0.5096638524623585</v>
      </c>
      <c r="G24" s="15">
        <v>0.0033395056237921585</v>
      </c>
      <c r="H24" s="15">
        <v>1.924</v>
      </c>
    </row>
    <row r="25" spans="1:8" ht="12" customHeight="1">
      <c r="A25" s="14">
        <v>1990</v>
      </c>
      <c r="B25" s="15">
        <f t="shared" si="0"/>
        <v>3.7799284582833126</v>
      </c>
      <c r="C25" s="15">
        <v>1.5437768858042955</v>
      </c>
      <c r="D25" s="15">
        <f t="shared" si="1"/>
        <v>2.236151572479017</v>
      </c>
      <c r="E25" s="15">
        <v>0.08094278637765291</v>
      </c>
      <c r="F25" s="15">
        <v>0.517208786101364</v>
      </c>
      <c r="G25" s="15">
        <v>0.004717509155166073</v>
      </c>
      <c r="H25" s="15">
        <v>1.6380000000000001</v>
      </c>
    </row>
    <row r="26" spans="1:8" ht="12" customHeight="1">
      <c r="A26" s="18">
        <v>1991</v>
      </c>
      <c r="B26" s="19">
        <f t="shared" si="0"/>
        <v>3.6012472369978337</v>
      </c>
      <c r="C26" s="19">
        <v>1.4165164324064174</v>
      </c>
      <c r="D26" s="19">
        <f t="shared" si="1"/>
        <v>2.184730804591416</v>
      </c>
      <c r="E26" s="19">
        <v>0.05806983360877528</v>
      </c>
      <c r="F26" s="19">
        <v>0.4573230483262326</v>
      </c>
      <c r="G26" s="19">
        <v>0.0041894647978445165</v>
      </c>
      <c r="H26" s="19">
        <v>1.6693379226564085</v>
      </c>
    </row>
    <row r="27" spans="1:8" ht="12" customHeight="1">
      <c r="A27" s="18">
        <v>1992</v>
      </c>
      <c r="B27" s="19">
        <f t="shared" si="0"/>
        <v>3.6865699071788223</v>
      </c>
      <c r="C27" s="19">
        <v>1.7666586218440292</v>
      </c>
      <c r="D27" s="19">
        <f t="shared" si="1"/>
        <v>1.919911285334793</v>
      </c>
      <c r="E27" s="19">
        <v>0.10940305803357234</v>
      </c>
      <c r="F27" s="19">
        <v>0.4206847850135722</v>
      </c>
      <c r="G27" s="19">
        <v>0.005645207751056856</v>
      </c>
      <c r="H27" s="19">
        <v>1.3898234422876485</v>
      </c>
    </row>
    <row r="28" spans="1:8" ht="12" customHeight="1">
      <c r="A28" s="18">
        <v>1993</v>
      </c>
      <c r="B28" s="19">
        <f t="shared" si="0"/>
        <v>3.0135468274369357</v>
      </c>
      <c r="C28" s="19">
        <v>1.2688248064398377</v>
      </c>
      <c r="D28" s="19">
        <f t="shared" si="1"/>
        <v>1.7447220209970977</v>
      </c>
      <c r="E28" s="19">
        <v>0.07266414645843636</v>
      </c>
      <c r="F28" s="19">
        <v>0.5329623932665057</v>
      </c>
      <c r="G28" s="19">
        <v>0.003944592803212234</v>
      </c>
      <c r="H28" s="19">
        <v>1.1390954812721557</v>
      </c>
    </row>
    <row r="29" spans="1:8" ht="12" customHeight="1">
      <c r="A29" s="18">
        <v>1994</v>
      </c>
      <c r="B29" s="19">
        <f t="shared" si="0"/>
        <v>3.5558524754148135</v>
      </c>
      <c r="C29" s="19">
        <v>1.5988930897827176</v>
      </c>
      <c r="D29" s="19">
        <f t="shared" si="1"/>
        <v>1.956959385632096</v>
      </c>
      <c r="E29" s="19">
        <v>0.08608899839591984</v>
      </c>
      <c r="F29" s="19">
        <v>0.5263599088058208</v>
      </c>
      <c r="G29" s="19">
        <v>0.005290013513718703</v>
      </c>
      <c r="H29" s="19">
        <v>1.3445104784303552</v>
      </c>
    </row>
    <row r="30" spans="1:8" ht="12" customHeight="1">
      <c r="A30" s="18">
        <v>1995</v>
      </c>
      <c r="B30" s="19">
        <f t="shared" si="0"/>
        <v>2.759346062329625</v>
      </c>
      <c r="C30" s="19">
        <v>0.9278090614765322</v>
      </c>
      <c r="D30" s="19">
        <f t="shared" si="1"/>
        <v>1.831537000853093</v>
      </c>
      <c r="E30" s="19">
        <v>0.047441829226205705</v>
      </c>
      <c r="F30" s="19">
        <v>0.4672254443363236</v>
      </c>
      <c r="G30" s="19">
        <v>0.004612746992200542</v>
      </c>
      <c r="H30" s="19">
        <v>1.3168697272905636</v>
      </c>
    </row>
    <row r="31" spans="1:8" ht="12" customHeight="1">
      <c r="A31" s="14">
        <v>1996</v>
      </c>
      <c r="B31" s="15">
        <f t="shared" si="0"/>
        <v>3.641474576657695</v>
      </c>
      <c r="C31" s="15">
        <v>1.4282615225444717</v>
      </c>
      <c r="D31" s="15">
        <f t="shared" si="1"/>
        <v>2.2132130541132233</v>
      </c>
      <c r="E31" s="15">
        <v>0.04670690510666855</v>
      </c>
      <c r="F31" s="15">
        <v>0.42418588915296557</v>
      </c>
      <c r="G31" s="15">
        <v>0.007596331772148614</v>
      </c>
      <c r="H31" s="15">
        <v>1.7423202598535892</v>
      </c>
    </row>
    <row r="32" spans="1:8" ht="12" customHeight="1">
      <c r="A32" s="14">
        <v>1997</v>
      </c>
      <c r="B32" s="15">
        <f t="shared" si="0"/>
        <v>3.3256106569586534</v>
      </c>
      <c r="C32" s="15">
        <v>1.509739403177581</v>
      </c>
      <c r="D32" s="15">
        <f t="shared" si="1"/>
        <v>1.8158712537810724</v>
      </c>
      <c r="E32" s="15">
        <v>0.06801892649631389</v>
      </c>
      <c r="F32" s="15">
        <v>0.3766857588885328</v>
      </c>
      <c r="G32" s="15">
        <v>0.0034114293252037286</v>
      </c>
      <c r="H32" s="15">
        <v>1.3711665683962257</v>
      </c>
    </row>
    <row r="33" spans="1:8" ht="12" customHeight="1">
      <c r="A33" s="14">
        <v>1998</v>
      </c>
      <c r="B33" s="15">
        <f t="shared" si="0"/>
        <v>3.0322973337953907</v>
      </c>
      <c r="C33" s="15">
        <v>1.1781902468174492</v>
      </c>
      <c r="D33" s="15">
        <f t="shared" si="1"/>
        <v>1.8541070869779415</v>
      </c>
      <c r="E33" s="15">
        <v>0.05720702973623901</v>
      </c>
      <c r="F33" s="15">
        <v>0.3722640235085519</v>
      </c>
      <c r="G33" s="15">
        <v>0.006487296959600167</v>
      </c>
      <c r="H33" s="15">
        <v>1.4246360337331505</v>
      </c>
    </row>
    <row r="34" spans="1:8" ht="12" customHeight="1">
      <c r="A34" s="14">
        <v>1999</v>
      </c>
      <c r="B34" s="15">
        <f aca="true" t="shared" si="2" ref="B34:B39">SUM(C34,D34)</f>
        <v>2.7019222346156417</v>
      </c>
      <c r="C34" s="15">
        <v>1.2746360085214556</v>
      </c>
      <c r="D34" s="15">
        <f aca="true" t="shared" si="3" ref="D34:D39">SUM(E34,F34,H34)</f>
        <v>1.427286226094186</v>
      </c>
      <c r="E34" s="15">
        <v>0.04275368810924637</v>
      </c>
      <c r="F34" s="15">
        <v>0.34859542289800344</v>
      </c>
      <c r="G34" s="15">
        <v>0.004165774539465439</v>
      </c>
      <c r="H34" s="15">
        <v>1.0359371150869363</v>
      </c>
    </row>
    <row r="35" spans="1:8" ht="12" customHeight="1">
      <c r="A35" s="14">
        <v>2000</v>
      </c>
      <c r="B35" s="15">
        <f t="shared" si="2"/>
        <v>2.7511953848069357</v>
      </c>
      <c r="C35" s="15">
        <v>1.1895738937974754</v>
      </c>
      <c r="D35" s="15">
        <f t="shared" si="3"/>
        <v>1.5616214910094601</v>
      </c>
      <c r="E35" s="15">
        <v>0.04270475977585792</v>
      </c>
      <c r="F35" s="15">
        <v>0.3094007953529567</v>
      </c>
      <c r="G35" s="15">
        <v>0.005561839332825752</v>
      </c>
      <c r="H35" s="15">
        <v>1.2095159358806455</v>
      </c>
    </row>
    <row r="36" spans="1:8" ht="12" customHeight="1">
      <c r="A36" s="18">
        <v>2001</v>
      </c>
      <c r="B36" s="19">
        <f t="shared" si="2"/>
        <v>2.8938607202330413</v>
      </c>
      <c r="C36" s="19">
        <v>1.3259825690964224</v>
      </c>
      <c r="D36" s="19">
        <f t="shared" si="3"/>
        <v>1.5678781511366187</v>
      </c>
      <c r="E36" s="19">
        <v>0.03549278514974267</v>
      </c>
      <c r="F36" s="19">
        <v>0.3502196222232422</v>
      </c>
      <c r="G36" s="19">
        <v>0.005707495703106392</v>
      </c>
      <c r="H36" s="19">
        <v>1.1821657437636337</v>
      </c>
    </row>
    <row r="37" spans="1:8" ht="12" customHeight="1">
      <c r="A37" s="18">
        <v>2002</v>
      </c>
      <c r="B37" s="19">
        <f t="shared" si="2"/>
        <v>2.9782452520641867</v>
      </c>
      <c r="C37" s="19">
        <v>1.255567659406515</v>
      </c>
      <c r="D37" s="19">
        <f t="shared" si="3"/>
        <v>1.7226775926576714</v>
      </c>
      <c r="E37" s="19">
        <v>0.027983405958165647</v>
      </c>
      <c r="F37" s="19">
        <v>0.30124982321316707</v>
      </c>
      <c r="G37" s="19">
        <v>0.002785097471018343</v>
      </c>
      <c r="H37" s="19">
        <v>1.3934443634863387</v>
      </c>
    </row>
    <row r="38" spans="1:8" ht="12" customHeight="1">
      <c r="A38" s="18">
        <v>2003</v>
      </c>
      <c r="B38" s="19">
        <f t="shared" si="2"/>
        <v>2.7754275636736905</v>
      </c>
      <c r="C38" s="19">
        <v>1.2444240405034002</v>
      </c>
      <c r="D38" s="19">
        <f t="shared" si="3"/>
        <v>1.53100352317029</v>
      </c>
      <c r="E38" s="19">
        <v>0.026170694480002574</v>
      </c>
      <c r="F38" s="19">
        <v>0.3532675320047412</v>
      </c>
      <c r="G38" s="19">
        <v>0.007027586039806377</v>
      </c>
      <c r="H38" s="19">
        <v>1.1515652966855463</v>
      </c>
    </row>
    <row r="39" spans="1:8" ht="12" customHeight="1">
      <c r="A39" s="18">
        <v>2004</v>
      </c>
      <c r="B39" s="19">
        <f t="shared" si="2"/>
        <v>2.4706882305305755</v>
      </c>
      <c r="C39" s="19">
        <v>1.122280074074709</v>
      </c>
      <c r="D39" s="19">
        <f t="shared" si="3"/>
        <v>1.3484081564558665</v>
      </c>
      <c r="E39" s="19">
        <v>0.027004332734449098</v>
      </c>
      <c r="F39" s="19">
        <v>0.38250344028527616</v>
      </c>
      <c r="G39" s="19">
        <v>0.005464467374331808</v>
      </c>
      <c r="H39" s="19">
        <v>0.9389003834361412</v>
      </c>
    </row>
    <row r="40" spans="1:8" ht="12" customHeight="1">
      <c r="A40" s="18">
        <v>2005</v>
      </c>
      <c r="B40" s="19">
        <f aca="true" t="shared" si="4" ref="B40:B45">SUM(C40,D40)</f>
        <v>2.469037426385814</v>
      </c>
      <c r="C40" s="19">
        <v>1.1103148635384166</v>
      </c>
      <c r="D40" s="19">
        <f aca="true" t="shared" si="5" ref="D40:D45">SUM(E40,F40,H40)</f>
        <v>1.3587225628473973</v>
      </c>
      <c r="E40" s="19">
        <v>0.022527056846457144</v>
      </c>
      <c r="F40" s="19">
        <v>0.4183397349344604</v>
      </c>
      <c r="G40" s="19">
        <v>0.002844561814449866</v>
      </c>
      <c r="H40" s="19">
        <v>0.9178557710664798</v>
      </c>
    </row>
    <row r="41" spans="1:8" ht="12" customHeight="1">
      <c r="A41" s="14">
        <v>2006</v>
      </c>
      <c r="B41" s="15">
        <f t="shared" si="4"/>
        <v>2.245706171020185</v>
      </c>
      <c r="C41" s="15">
        <v>1.0169889663175062</v>
      </c>
      <c r="D41" s="15">
        <f t="shared" si="5"/>
        <v>1.2287172047026784</v>
      </c>
      <c r="E41" s="15">
        <v>0.026409424155326044</v>
      </c>
      <c r="F41" s="15">
        <v>0.4220620412285006</v>
      </c>
      <c r="G41" s="15">
        <v>0.014089159940611207</v>
      </c>
      <c r="H41" s="15">
        <v>0.7802457393188518</v>
      </c>
    </row>
    <row r="42" spans="1:8" ht="12" customHeight="1">
      <c r="A42" s="14">
        <v>2007</v>
      </c>
      <c r="B42" s="15">
        <f t="shared" si="4"/>
        <v>2.3364316871702915</v>
      </c>
      <c r="C42" s="15">
        <v>1.007960549067978</v>
      </c>
      <c r="D42" s="15">
        <f t="shared" si="5"/>
        <v>1.3284711381023135</v>
      </c>
      <c r="E42" s="15">
        <v>0.020406774416551594</v>
      </c>
      <c r="F42" s="15">
        <v>0.5463680585152708</v>
      </c>
      <c r="G42" s="15">
        <v>0.00431749367012349</v>
      </c>
      <c r="H42" s="15">
        <v>0.7616963051704911</v>
      </c>
    </row>
    <row r="43" spans="1:8" ht="12" customHeight="1">
      <c r="A43" s="14">
        <v>2008</v>
      </c>
      <c r="B43" s="15">
        <f t="shared" si="4"/>
        <v>2.2055947429445735</v>
      </c>
      <c r="C43" s="15">
        <v>0.923862751078411</v>
      </c>
      <c r="D43" s="15">
        <f t="shared" si="5"/>
        <v>1.2817319918661625</v>
      </c>
      <c r="E43" s="15">
        <v>0.01779614031425891</v>
      </c>
      <c r="F43" s="15">
        <v>0.5091464860777102</v>
      </c>
      <c r="G43" s="15">
        <v>0.0073053686244105975</v>
      </c>
      <c r="H43" s="15">
        <v>0.7547893654741934</v>
      </c>
    </row>
    <row r="44" spans="1:8" ht="12" customHeight="1">
      <c r="A44" s="14">
        <v>2009</v>
      </c>
      <c r="B44" s="15">
        <f t="shared" si="4"/>
        <v>1.9850725755672056</v>
      </c>
      <c r="C44" s="15">
        <v>0.7322635960336196</v>
      </c>
      <c r="D44" s="15">
        <f t="shared" si="5"/>
        <v>1.252808979533586</v>
      </c>
      <c r="E44" s="15">
        <v>0.017781659700595732</v>
      </c>
      <c r="F44" s="15">
        <v>0.4049510466276566</v>
      </c>
      <c r="G44" s="15">
        <v>0.005089393127437932</v>
      </c>
      <c r="H44" s="15">
        <v>0.8300762732053336</v>
      </c>
    </row>
    <row r="45" spans="1:8" ht="12" customHeight="1">
      <c r="A45" s="14">
        <v>2010</v>
      </c>
      <c r="B45" s="15">
        <f t="shared" si="4"/>
        <v>2.10148878742212</v>
      </c>
      <c r="C45" s="15">
        <v>0.783927753459041</v>
      </c>
      <c r="D45" s="15">
        <f t="shared" si="5"/>
        <v>1.3175610339630794</v>
      </c>
      <c r="E45" s="15">
        <v>0.012954689598616821</v>
      </c>
      <c r="F45" s="15">
        <v>0.4231552660882403</v>
      </c>
      <c r="G45" s="35">
        <v>0.0029467496322955387</v>
      </c>
      <c r="H45" s="15">
        <v>0.8814510782762223</v>
      </c>
    </row>
    <row r="46" spans="1:8" ht="12" customHeight="1">
      <c r="A46" s="18">
        <v>2011</v>
      </c>
      <c r="B46" s="19">
        <f aca="true" t="shared" si="6" ref="B46:B51">SUM(C46,D46)</f>
        <v>2.260972825401312</v>
      </c>
      <c r="C46" s="19">
        <v>0.8659434134611652</v>
      </c>
      <c r="D46" s="19">
        <f aca="true" t="shared" si="7" ref="D46:D51">SUM(E46,F46,H46)</f>
        <v>1.3950294119401467</v>
      </c>
      <c r="E46" s="19">
        <v>0.013243273395091328</v>
      </c>
      <c r="F46" s="19">
        <v>0.33617396341557204</v>
      </c>
      <c r="G46" s="36">
        <v>0.0036008138808682577</v>
      </c>
      <c r="H46" s="19">
        <v>1.0456121751294833</v>
      </c>
    </row>
    <row r="47" spans="1:8" ht="12" customHeight="1">
      <c r="A47" s="18">
        <v>2012</v>
      </c>
      <c r="B47" s="19">
        <f t="shared" si="6"/>
        <v>1.7802836646937368</v>
      </c>
      <c r="C47" s="19">
        <v>0.6251615037858239</v>
      </c>
      <c r="D47" s="19">
        <f t="shared" si="7"/>
        <v>1.155122160907913</v>
      </c>
      <c r="E47" s="19">
        <v>0.008085386426171156</v>
      </c>
      <c r="F47" s="19">
        <v>0.2650241846330223</v>
      </c>
      <c r="G47" s="36">
        <v>0.0035118202752175962</v>
      </c>
      <c r="H47" s="19">
        <v>0.8820125898487196</v>
      </c>
    </row>
    <row r="48" spans="1:8" ht="12" customHeight="1">
      <c r="A48" s="18">
        <v>2013</v>
      </c>
      <c r="B48" s="19">
        <f t="shared" si="6"/>
        <v>1.8322840244993113</v>
      </c>
      <c r="C48" s="19">
        <v>0.5432196982987698</v>
      </c>
      <c r="D48" s="19">
        <f t="shared" si="7"/>
        <v>1.2890643262005415</v>
      </c>
      <c r="E48" s="19">
        <v>0.012459249798266717</v>
      </c>
      <c r="F48" s="19">
        <v>0.2534065429050573</v>
      </c>
      <c r="G48" s="36">
        <v>0.004693217085988707</v>
      </c>
      <c r="H48" s="19">
        <v>1.0231985334972173</v>
      </c>
    </row>
    <row r="49" spans="1:8" ht="12" customHeight="1">
      <c r="A49" s="18">
        <v>2014</v>
      </c>
      <c r="B49" s="19">
        <f t="shared" si="6"/>
        <v>1.610424527631566</v>
      </c>
      <c r="C49" s="19">
        <v>0.5261055503842078</v>
      </c>
      <c r="D49" s="19">
        <f t="shared" si="7"/>
        <v>1.0843189772473583</v>
      </c>
      <c r="E49" s="19">
        <v>0.0081736376405994</v>
      </c>
      <c r="F49" s="19">
        <v>0.30433523376461197</v>
      </c>
      <c r="G49" s="36">
        <v>0.0024557331838393646</v>
      </c>
      <c r="H49" s="19">
        <v>0.7718101058421468</v>
      </c>
    </row>
    <row r="50" spans="1:8" ht="12" customHeight="1">
      <c r="A50" s="21">
        <v>2015</v>
      </c>
      <c r="B50" s="22">
        <f t="shared" si="6"/>
        <v>1.6924924576660967</v>
      </c>
      <c r="C50" s="22">
        <v>0.5575549608840418</v>
      </c>
      <c r="D50" s="22">
        <f t="shared" si="7"/>
        <v>1.134937496782055</v>
      </c>
      <c r="E50" s="22">
        <v>0.013220149223083814</v>
      </c>
      <c r="F50" s="22">
        <v>0.26744025897697576</v>
      </c>
      <c r="G50" s="37">
        <v>0.0018755218048062182</v>
      </c>
      <c r="H50" s="22">
        <v>0.8542770885819952</v>
      </c>
    </row>
    <row r="51" spans="1:8" ht="12" customHeight="1">
      <c r="A51" s="29">
        <v>2016</v>
      </c>
      <c r="B51" s="30">
        <f t="shared" si="6"/>
        <v>1.9323936285969974</v>
      </c>
      <c r="C51" s="30">
        <v>0.6604180501836592</v>
      </c>
      <c r="D51" s="30">
        <f t="shared" si="7"/>
        <v>1.2719755784133382</v>
      </c>
      <c r="E51" s="30">
        <v>0.0047938009022265434</v>
      </c>
      <c r="F51" s="30">
        <v>0.24245823692642063</v>
      </c>
      <c r="G51" s="39" t="s">
        <v>9</v>
      </c>
      <c r="H51" s="30">
        <v>1.024723540584691</v>
      </c>
    </row>
    <row r="52" spans="1:8" ht="12" customHeight="1">
      <c r="A52" s="41">
        <v>2017</v>
      </c>
      <c r="B52" s="42">
        <f>SUM(C52,D52)</f>
        <v>1.564444789559904</v>
      </c>
      <c r="C52" s="42">
        <v>0.6832710339350104</v>
      </c>
      <c r="D52" s="42">
        <f>SUM(E52,F52,H52)</f>
        <v>0.8811737556248936</v>
      </c>
      <c r="E52" s="42">
        <v>0.004956684422418079</v>
      </c>
      <c r="F52" s="42">
        <v>0.22850793028077723</v>
      </c>
      <c r="G52" s="51" t="s">
        <v>9</v>
      </c>
      <c r="H52" s="42">
        <v>0.6477091409216983</v>
      </c>
    </row>
    <row r="53" spans="1:8" ht="12" customHeight="1">
      <c r="A53" s="41">
        <v>2018</v>
      </c>
      <c r="B53" s="42">
        <f>SUM(C53,D53)</f>
        <v>1.6926373072850138</v>
      </c>
      <c r="C53" s="42">
        <v>0.6034104272609238</v>
      </c>
      <c r="D53" s="42">
        <f>SUM(E53,F53,H53)</f>
        <v>1.08922688002409</v>
      </c>
      <c r="E53" s="42">
        <v>0.004529339180536762</v>
      </c>
      <c r="F53" s="42">
        <v>0.21664969823852184</v>
      </c>
      <c r="G53" s="51" t="s">
        <v>9</v>
      </c>
      <c r="H53" s="42">
        <v>0.8680478426050315</v>
      </c>
    </row>
    <row r="54" spans="1:8" ht="12" customHeight="1" thickBot="1">
      <c r="A54" s="31">
        <v>2019</v>
      </c>
      <c r="B54" s="32">
        <f>SUM(C54,D54)</f>
        <v>1.617516378073222</v>
      </c>
      <c r="C54" s="32">
        <v>0.6123419213733468</v>
      </c>
      <c r="D54" s="32">
        <f>SUM(E54,F54,H54)</f>
        <v>1.0051744566998753</v>
      </c>
      <c r="E54" s="32">
        <v>0.004029046662563877</v>
      </c>
      <c r="F54" s="32">
        <v>0.21858731630724906</v>
      </c>
      <c r="G54" s="38" t="s">
        <v>9</v>
      </c>
      <c r="H54" s="32">
        <v>0.7825580937300624</v>
      </c>
    </row>
    <row r="55" spans="1:6" ht="12" customHeight="1" thickTop="1">
      <c r="A55" s="157" t="s">
        <v>17</v>
      </c>
      <c r="B55" s="158"/>
      <c r="C55" s="158"/>
      <c r="D55" s="159"/>
      <c r="E55" s="3"/>
      <c r="F55" s="3"/>
    </row>
    <row r="56" spans="1:8" ht="12" customHeight="1">
      <c r="A56" s="56"/>
      <c r="B56" s="56"/>
      <c r="C56" s="56"/>
      <c r="D56" s="56"/>
      <c r="E56" s="56"/>
      <c r="F56" s="56"/>
      <c r="G56" s="56"/>
      <c r="H56" s="56"/>
    </row>
    <row r="57" spans="1:8" ht="12" customHeight="1">
      <c r="A57" s="83" t="s">
        <v>113</v>
      </c>
      <c r="B57" s="84"/>
      <c r="C57" s="84"/>
      <c r="D57" s="84"/>
      <c r="E57" s="84"/>
      <c r="F57" s="84"/>
      <c r="G57" s="84"/>
      <c r="H57" s="85"/>
    </row>
    <row r="58" spans="1:8" ht="12" customHeight="1">
      <c r="A58" s="66"/>
      <c r="B58" s="67"/>
      <c r="C58" s="67"/>
      <c r="D58" s="67"/>
      <c r="E58" s="67"/>
      <c r="F58" s="67"/>
      <c r="G58" s="67"/>
      <c r="H58" s="68"/>
    </row>
  </sheetData>
  <sheetProtection/>
  <mergeCells count="7">
    <mergeCell ref="B4:H4"/>
    <mergeCell ref="A1:H1"/>
    <mergeCell ref="A57:H58"/>
    <mergeCell ref="A2:A3"/>
    <mergeCell ref="B2:B3"/>
    <mergeCell ref="C2:C3"/>
    <mergeCell ref="A55:D55"/>
  </mergeCells>
  <printOptions horizontalCentered="1" verticalCentered="1"/>
  <pageMargins left="0.5" right="0.5" top="0.58" bottom="0.52" header="0.5" footer="0.5"/>
  <pageSetup fitToHeight="1" fitToWidth="1" horizontalDpi="600" verticalDpi="600" orientation="portrait" scale="96" r:id="rId1"/>
</worksheet>
</file>

<file path=xl/worksheets/sheet31.xml><?xml version="1.0" encoding="utf-8"?>
<worksheet xmlns="http://schemas.openxmlformats.org/spreadsheetml/2006/main" xmlns:r="http://schemas.openxmlformats.org/officeDocument/2006/relationships">
  <sheetPr>
    <pageSetUpPr fitToPage="1"/>
  </sheetPr>
  <dimension ref="A1:D61"/>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48</v>
      </c>
      <c r="B1" s="58"/>
      <c r="C1" s="58"/>
      <c r="D1" s="58"/>
    </row>
    <row r="2" spans="1:4" ht="12" customHeight="1" thickTop="1">
      <c r="A2" s="86" t="s">
        <v>3</v>
      </c>
      <c r="B2" s="112" t="s">
        <v>2</v>
      </c>
      <c r="C2" s="87" t="s">
        <v>0</v>
      </c>
      <c r="D2" s="128" t="s">
        <v>13</v>
      </c>
    </row>
    <row r="3" spans="1:4" ht="12" customHeight="1">
      <c r="A3" s="76"/>
      <c r="B3" s="78"/>
      <c r="C3" s="80"/>
      <c r="D3" s="129"/>
    </row>
    <row r="4" spans="1:4" ht="12" customHeight="1">
      <c r="A4" s="17"/>
      <c r="B4" s="59" t="s">
        <v>22</v>
      </c>
      <c r="C4" s="81"/>
      <c r="D4" s="82"/>
    </row>
    <row r="5" spans="1:4" ht="12" customHeight="1">
      <c r="A5" s="14">
        <v>1970</v>
      </c>
      <c r="B5" s="15">
        <f aca="true" t="shared" si="0" ref="B5:B33">SUM(C5,D5)</f>
        <v>0.16795739617267816</v>
      </c>
      <c r="C5" s="15" t="s">
        <v>9</v>
      </c>
      <c r="D5" s="15">
        <v>0.16795739617267816</v>
      </c>
    </row>
    <row r="6" spans="1:4" ht="12" customHeight="1">
      <c r="A6" s="18">
        <v>1971</v>
      </c>
      <c r="B6" s="19">
        <f t="shared" si="0"/>
        <v>0.17242043522856965</v>
      </c>
      <c r="C6" s="19" t="s">
        <v>9</v>
      </c>
      <c r="D6" s="19">
        <v>0.17242043522856965</v>
      </c>
    </row>
    <row r="7" spans="1:4" ht="12" customHeight="1">
      <c r="A7" s="18">
        <v>1972</v>
      </c>
      <c r="B7" s="19">
        <f t="shared" si="0"/>
        <v>0.1275631741433853</v>
      </c>
      <c r="C7" s="19" t="s">
        <v>9</v>
      </c>
      <c r="D7" s="19">
        <v>0.1275631741433853</v>
      </c>
    </row>
    <row r="8" spans="1:4" ht="12" customHeight="1">
      <c r="A8" s="18">
        <v>1973</v>
      </c>
      <c r="B8" s="19">
        <f t="shared" si="0"/>
        <v>0.108018064357814</v>
      </c>
      <c r="C8" s="19" t="s">
        <v>9</v>
      </c>
      <c r="D8" s="19">
        <v>0.108018064357814</v>
      </c>
    </row>
    <row r="9" spans="1:4" ht="12" customHeight="1">
      <c r="A9" s="18">
        <v>1974</v>
      </c>
      <c r="B9" s="19">
        <f t="shared" si="0"/>
        <v>0.0991798142658075</v>
      </c>
      <c r="C9" s="19" t="s">
        <v>9</v>
      </c>
      <c r="D9" s="19">
        <v>0.0991798142658075</v>
      </c>
    </row>
    <row r="10" spans="1:4" ht="12" customHeight="1">
      <c r="A10" s="18">
        <v>1975</v>
      </c>
      <c r="B10" s="19">
        <f t="shared" si="0"/>
        <v>0.09859565779055714</v>
      </c>
      <c r="C10" s="19" t="s">
        <v>9</v>
      </c>
      <c r="D10" s="19">
        <v>0.09859565779055714</v>
      </c>
    </row>
    <row r="11" spans="1:4" ht="12" customHeight="1">
      <c r="A11" s="14">
        <v>1976</v>
      </c>
      <c r="B11" s="15">
        <f t="shared" si="0"/>
        <v>0.13484073657898962</v>
      </c>
      <c r="C11" s="15" t="s">
        <v>9</v>
      </c>
      <c r="D11" s="15">
        <v>0.13484073657898962</v>
      </c>
    </row>
    <row r="12" spans="1:4" ht="12" customHeight="1">
      <c r="A12" s="14">
        <v>1977</v>
      </c>
      <c r="B12" s="15">
        <f t="shared" si="0"/>
        <v>0.13778213667878986</v>
      </c>
      <c r="C12" s="15" t="s">
        <v>9</v>
      </c>
      <c r="D12" s="15">
        <v>0.13778213667878986</v>
      </c>
    </row>
    <row r="13" spans="1:4" ht="12" customHeight="1">
      <c r="A13" s="14">
        <v>1978</v>
      </c>
      <c r="B13" s="15">
        <f t="shared" si="0"/>
        <v>0.10802614731450907</v>
      </c>
      <c r="C13" s="15" t="s">
        <v>9</v>
      </c>
      <c r="D13" s="15">
        <v>0.10802614731450907</v>
      </c>
    </row>
    <row r="14" spans="1:4" ht="12" customHeight="1">
      <c r="A14" s="14">
        <v>1979</v>
      </c>
      <c r="B14" s="15">
        <f t="shared" si="0"/>
        <v>0.08071360334140544</v>
      </c>
      <c r="C14" s="15" t="s">
        <v>9</v>
      </c>
      <c r="D14" s="15">
        <v>0.08071360334140544</v>
      </c>
    </row>
    <row r="15" spans="1:4" ht="12" customHeight="1">
      <c r="A15" s="14">
        <v>1980</v>
      </c>
      <c r="B15" s="15">
        <f t="shared" si="0"/>
        <v>0.08483879750226149</v>
      </c>
      <c r="C15" s="15" t="s">
        <v>9</v>
      </c>
      <c r="D15" s="15">
        <v>0.08483879750226149</v>
      </c>
    </row>
    <row r="16" spans="1:4" ht="12" customHeight="1">
      <c r="A16" s="18">
        <v>1981</v>
      </c>
      <c r="B16" s="19">
        <f t="shared" si="0"/>
        <v>0.08492559769705085</v>
      </c>
      <c r="C16" s="19" t="s">
        <v>9</v>
      </c>
      <c r="D16" s="19">
        <v>0.08492559769705085</v>
      </c>
    </row>
    <row r="17" spans="1:4" ht="12" customHeight="1">
      <c r="A17" s="18">
        <v>1982</v>
      </c>
      <c r="B17" s="19">
        <f t="shared" si="0"/>
        <v>0.06873740244973903</v>
      </c>
      <c r="C17" s="19" t="s">
        <v>9</v>
      </c>
      <c r="D17" s="19">
        <v>0.06873740244973903</v>
      </c>
    </row>
    <row r="18" spans="1:4" ht="12" customHeight="1">
      <c r="A18" s="18">
        <v>1983</v>
      </c>
      <c r="B18" s="19">
        <f t="shared" si="0"/>
        <v>0.07842275305475299</v>
      </c>
      <c r="C18" s="19" t="s">
        <v>9</v>
      </c>
      <c r="D18" s="19">
        <v>0.07842275305475299</v>
      </c>
    </row>
    <row r="19" spans="1:4" ht="12" customHeight="1">
      <c r="A19" s="18">
        <v>1984</v>
      </c>
      <c r="B19" s="19">
        <f t="shared" si="0"/>
        <v>0.058642340954863176</v>
      </c>
      <c r="C19" s="19" t="s">
        <v>9</v>
      </c>
      <c r="D19" s="19">
        <v>0.058642340954863176</v>
      </c>
    </row>
    <row r="20" spans="1:4" ht="12" customHeight="1">
      <c r="A20" s="18">
        <v>1985</v>
      </c>
      <c r="B20" s="19">
        <f t="shared" si="0"/>
        <v>0.10303355614636887</v>
      </c>
      <c r="C20" s="19" t="s">
        <v>9</v>
      </c>
      <c r="D20" s="19">
        <v>0.10303355614636887</v>
      </c>
    </row>
    <row r="21" spans="1:4" ht="12" customHeight="1">
      <c r="A21" s="14">
        <v>1986</v>
      </c>
      <c r="B21" s="15">
        <f t="shared" si="0"/>
        <v>0.09598962813368737</v>
      </c>
      <c r="C21" s="15" t="s">
        <v>9</v>
      </c>
      <c r="D21" s="15">
        <v>0.09598962813368737</v>
      </c>
    </row>
    <row r="22" spans="1:4" ht="12" customHeight="1">
      <c r="A22" s="14">
        <v>1987</v>
      </c>
      <c r="B22" s="15">
        <f t="shared" si="0"/>
        <v>0.07611077247491799</v>
      </c>
      <c r="C22" s="15" t="s">
        <v>9</v>
      </c>
      <c r="D22" s="15">
        <v>0.07611077247491799</v>
      </c>
    </row>
    <row r="23" spans="1:4" ht="12" customHeight="1">
      <c r="A23" s="14">
        <v>1988</v>
      </c>
      <c r="B23" s="15">
        <f t="shared" si="0"/>
        <v>0.1240179413193155</v>
      </c>
      <c r="C23" s="15" t="s">
        <v>9</v>
      </c>
      <c r="D23" s="15">
        <v>0.1240179413193155</v>
      </c>
    </row>
    <row r="24" spans="1:4" ht="12" customHeight="1">
      <c r="A24" s="14">
        <v>1989</v>
      </c>
      <c r="B24" s="15">
        <f t="shared" si="0"/>
        <v>0.22816341925134537</v>
      </c>
      <c r="C24" s="15" t="s">
        <v>9</v>
      </c>
      <c r="D24" s="15">
        <v>0.22816341925134537</v>
      </c>
    </row>
    <row r="25" spans="1:4" ht="12" customHeight="1">
      <c r="A25" s="14">
        <v>1990</v>
      </c>
      <c r="B25" s="15">
        <f t="shared" si="0"/>
        <v>0.21069754435604499</v>
      </c>
      <c r="C25" s="15" t="s">
        <v>9</v>
      </c>
      <c r="D25" s="15">
        <v>0.21069754435604499</v>
      </c>
    </row>
    <row r="26" spans="1:4" ht="12" customHeight="1">
      <c r="A26" s="18">
        <v>1991</v>
      </c>
      <c r="B26" s="19">
        <f t="shared" si="0"/>
        <v>0.19966326579453872</v>
      </c>
      <c r="C26" s="19" t="s">
        <v>9</v>
      </c>
      <c r="D26" s="19">
        <v>0.19966326579453872</v>
      </c>
    </row>
    <row r="27" spans="1:4" ht="12" customHeight="1">
      <c r="A27" s="18">
        <v>1992</v>
      </c>
      <c r="B27" s="19">
        <f t="shared" si="0"/>
        <v>0.33182397069063996</v>
      </c>
      <c r="C27" s="19">
        <v>0.0412856449391578</v>
      </c>
      <c r="D27" s="19">
        <v>0.29053832575148214</v>
      </c>
    </row>
    <row r="28" spans="1:4" ht="12" customHeight="1">
      <c r="A28" s="18">
        <v>1993</v>
      </c>
      <c r="B28" s="19">
        <f t="shared" si="0"/>
        <v>0.3539714346660775</v>
      </c>
      <c r="C28" s="19">
        <v>0.05656496777391405</v>
      </c>
      <c r="D28" s="19">
        <v>0.29740646689216343</v>
      </c>
    </row>
    <row r="29" spans="1:4" ht="12" customHeight="1">
      <c r="A29" s="18">
        <v>1994</v>
      </c>
      <c r="B29" s="19">
        <f t="shared" si="0"/>
        <v>0.38998692620889897</v>
      </c>
      <c r="C29" s="19">
        <v>0.07564591186094535</v>
      </c>
      <c r="D29" s="19">
        <v>0.3143410143479536</v>
      </c>
    </row>
    <row r="30" spans="1:4" ht="12" customHeight="1">
      <c r="A30" s="18">
        <v>1995</v>
      </c>
      <c r="B30" s="19">
        <f t="shared" si="0"/>
        <v>0.3774852318584862</v>
      </c>
      <c r="C30" s="19">
        <v>0.050353820197931394</v>
      </c>
      <c r="D30" s="19">
        <v>0.3271314116605548</v>
      </c>
    </row>
    <row r="31" spans="1:4" ht="12" customHeight="1">
      <c r="A31" s="14">
        <v>1996</v>
      </c>
      <c r="B31" s="15">
        <f t="shared" si="0"/>
        <v>0.38519206524593763</v>
      </c>
      <c r="C31" s="15">
        <v>0.04538897525652009</v>
      </c>
      <c r="D31" s="15">
        <v>0.33980308998941755</v>
      </c>
    </row>
    <row r="32" spans="1:4" ht="12" customHeight="1">
      <c r="A32" s="14">
        <v>1997</v>
      </c>
      <c r="B32" s="15">
        <f t="shared" si="0"/>
        <v>0.3781482602129991</v>
      </c>
      <c r="C32" s="15">
        <v>0.04901548642053115</v>
      </c>
      <c r="D32" s="15">
        <v>0.3291327737924679</v>
      </c>
    </row>
    <row r="33" spans="1:4" ht="12" customHeight="1">
      <c r="A33" s="14">
        <v>1998</v>
      </c>
      <c r="B33" s="15">
        <f t="shared" si="0"/>
        <v>0.42189193106340656</v>
      </c>
      <c r="C33" s="15">
        <v>0.03753789648697101</v>
      </c>
      <c r="D33" s="15">
        <v>0.3843540345764355</v>
      </c>
    </row>
    <row r="34" spans="1:4" ht="12" customHeight="1">
      <c r="A34" s="14">
        <v>1999</v>
      </c>
      <c r="B34" s="15">
        <f aca="true" t="shared" si="1" ref="B34:B39">SUM(C34,D34)</f>
        <v>0.38978747011816817</v>
      </c>
      <c r="C34" s="15">
        <v>0.04809470553178538</v>
      </c>
      <c r="D34" s="15">
        <v>0.34169276458638276</v>
      </c>
    </row>
    <row r="35" spans="1:4" ht="12" customHeight="1">
      <c r="A35" s="14">
        <v>2000</v>
      </c>
      <c r="B35" s="15">
        <f t="shared" si="1"/>
        <v>0.44159471857858507</v>
      </c>
      <c r="C35" s="15">
        <v>0.055577324133718145</v>
      </c>
      <c r="D35" s="15">
        <v>0.38601739444486693</v>
      </c>
    </row>
    <row r="36" spans="1:4" ht="12" customHeight="1">
      <c r="A36" s="18">
        <v>2001</v>
      </c>
      <c r="B36" s="19">
        <f t="shared" si="1"/>
        <v>0.49372420381262994</v>
      </c>
      <c r="C36" s="19">
        <v>0.062318618622077285</v>
      </c>
      <c r="D36" s="19">
        <v>0.43140558519055267</v>
      </c>
    </row>
    <row r="37" spans="1:4" ht="12" customHeight="1">
      <c r="A37" s="18">
        <v>2002</v>
      </c>
      <c r="B37" s="19">
        <f t="shared" si="1"/>
        <v>0.3973124681442112</v>
      </c>
      <c r="C37" s="19">
        <v>0.05920926625218742</v>
      </c>
      <c r="D37" s="19">
        <v>0.33810320189202375</v>
      </c>
    </row>
    <row r="38" spans="1:4" ht="12" customHeight="1">
      <c r="A38" s="18">
        <v>2003</v>
      </c>
      <c r="B38" s="19">
        <f t="shared" si="1"/>
        <v>0.5654785148263237</v>
      </c>
      <c r="C38" s="19">
        <v>0.14393287236755137</v>
      </c>
      <c r="D38" s="19">
        <v>0.4215456424587723</v>
      </c>
    </row>
    <row r="39" spans="1:4" ht="12" customHeight="1">
      <c r="A39" s="18">
        <v>2004</v>
      </c>
      <c r="B39" s="19">
        <f t="shared" si="1"/>
        <v>0.4924128110031076</v>
      </c>
      <c r="C39" s="19">
        <v>0.12664023945456737</v>
      </c>
      <c r="D39" s="19">
        <v>0.3657725715485402</v>
      </c>
    </row>
    <row r="40" spans="1:4" ht="12" customHeight="1">
      <c r="A40" s="18">
        <v>2005</v>
      </c>
      <c r="B40" s="19">
        <f aca="true" t="shared" si="2" ref="B40:B45">SUM(C40,D40)</f>
        <v>0.5285843663757295</v>
      </c>
      <c r="C40" s="19">
        <v>0.09763577334908785</v>
      </c>
      <c r="D40" s="19">
        <v>0.4309485930266417</v>
      </c>
    </row>
    <row r="41" spans="1:4" ht="12" customHeight="1">
      <c r="A41" s="14">
        <v>2006</v>
      </c>
      <c r="B41" s="15">
        <f t="shared" si="2"/>
        <v>0.6618000439996863</v>
      </c>
      <c r="C41" s="15">
        <v>0.24952613421107134</v>
      </c>
      <c r="D41" s="15">
        <v>0.4122739097886149</v>
      </c>
    </row>
    <row r="42" spans="1:4" ht="12" customHeight="1">
      <c r="A42" s="14">
        <v>2007</v>
      </c>
      <c r="B42" s="15">
        <f t="shared" si="2"/>
        <v>0.6153332394402354</v>
      </c>
      <c r="C42" s="15">
        <v>0.18138636585961893</v>
      </c>
      <c r="D42" s="15">
        <v>0.4339468735806165</v>
      </c>
    </row>
    <row r="43" spans="1:4" ht="12" customHeight="1">
      <c r="A43" s="14">
        <v>2008</v>
      </c>
      <c r="B43" s="15">
        <f t="shared" si="2"/>
        <v>0.5139727685040312</v>
      </c>
      <c r="C43" s="15">
        <v>0.15486502718436962</v>
      </c>
      <c r="D43" s="15">
        <v>0.3591077413196615</v>
      </c>
    </row>
    <row r="44" spans="1:4" ht="12" customHeight="1">
      <c r="A44" s="14">
        <v>2009</v>
      </c>
      <c r="B44" s="15">
        <f t="shared" si="2"/>
        <v>0.6007723538736117</v>
      </c>
      <c r="C44" s="15">
        <v>0.2667138623976524</v>
      </c>
      <c r="D44" s="15">
        <v>0.33405849147595934</v>
      </c>
    </row>
    <row r="45" spans="1:4" ht="12" customHeight="1">
      <c r="A45" s="14">
        <v>2010</v>
      </c>
      <c r="B45" s="15">
        <f t="shared" si="2"/>
        <v>0.5882574545835719</v>
      </c>
      <c r="C45" s="15">
        <v>0.2038718821878436</v>
      </c>
      <c r="D45" s="15">
        <v>0.38438557239572835</v>
      </c>
    </row>
    <row r="46" spans="1:4" ht="12" customHeight="1">
      <c r="A46" s="18">
        <v>2011</v>
      </c>
      <c r="B46" s="19">
        <f aca="true" t="shared" si="3" ref="B46:B51">SUM(C46,D46)</f>
        <v>0.6892033376382714</v>
      </c>
      <c r="C46" s="19">
        <v>0.31439505042559424</v>
      </c>
      <c r="D46" s="19">
        <v>0.37480828721267706</v>
      </c>
    </row>
    <row r="47" spans="1:4" ht="12" customHeight="1">
      <c r="A47" s="18">
        <v>2012</v>
      </c>
      <c r="B47" s="19">
        <f t="shared" si="3"/>
        <v>0.7277368268456208</v>
      </c>
      <c r="C47" s="19">
        <v>0.32402654306527734</v>
      </c>
      <c r="D47" s="19">
        <v>0.4037102837803435</v>
      </c>
    </row>
    <row r="48" spans="1:4" ht="12" customHeight="1">
      <c r="A48" s="18">
        <v>2013</v>
      </c>
      <c r="B48" s="19">
        <f t="shared" si="3"/>
        <v>0.7594412084556357</v>
      </c>
      <c r="C48" s="19">
        <v>0.3781806673746856</v>
      </c>
      <c r="D48" s="19">
        <v>0.38126054108095014</v>
      </c>
    </row>
    <row r="49" spans="1:4" ht="12" customHeight="1">
      <c r="A49" s="18">
        <v>2014</v>
      </c>
      <c r="B49" s="19">
        <f t="shared" si="3"/>
        <v>1.2716724679594371</v>
      </c>
      <c r="C49" s="19">
        <v>0.7364854373757197</v>
      </c>
      <c r="D49" s="19">
        <v>0.5351870305837173</v>
      </c>
    </row>
    <row r="50" spans="1:4" ht="12" customHeight="1">
      <c r="A50" s="21">
        <v>2015</v>
      </c>
      <c r="B50" s="22">
        <f t="shared" si="3"/>
        <v>1.4920348843130475</v>
      </c>
      <c r="C50" s="22">
        <v>0.9064697679800328</v>
      </c>
      <c r="D50" s="22">
        <v>0.5855651163330147</v>
      </c>
    </row>
    <row r="51" spans="1:4" ht="12" customHeight="1">
      <c r="A51" s="29">
        <v>2016</v>
      </c>
      <c r="B51" s="30">
        <f t="shared" si="3"/>
        <v>1.2239043329460544</v>
      </c>
      <c r="C51" s="30">
        <v>0.7761385325378872</v>
      </c>
      <c r="D51" s="30">
        <v>0.44776580040816716</v>
      </c>
    </row>
    <row r="52" spans="1:4" ht="12" customHeight="1">
      <c r="A52" s="41">
        <v>2017</v>
      </c>
      <c r="B52" s="42">
        <f>SUM(C52,D52)</f>
        <v>1.2897091581746192</v>
      </c>
      <c r="C52" s="42">
        <v>0.8754316907469396</v>
      </c>
      <c r="D52" s="42">
        <v>0.41427746742767957</v>
      </c>
    </row>
    <row r="53" spans="1:4" ht="12" customHeight="1">
      <c r="A53" s="41">
        <v>2018</v>
      </c>
      <c r="B53" s="42">
        <f>SUM(C53,D53)</f>
        <v>1.2197097409526</v>
      </c>
      <c r="C53" s="42">
        <v>0.8120539107854667</v>
      </c>
      <c r="D53" s="42">
        <v>0.4076558301671334</v>
      </c>
    </row>
    <row r="54" spans="1:4" ht="12" customHeight="1" thickBot="1">
      <c r="A54" s="31">
        <v>2019</v>
      </c>
      <c r="B54" s="32">
        <f>SUM(C54,D54)</f>
        <v>1.3775100208015016</v>
      </c>
      <c r="C54" s="32">
        <v>0.8683690520140804</v>
      </c>
      <c r="D54" s="32">
        <v>0.5091409687874212</v>
      </c>
    </row>
    <row r="55" spans="1:4" ht="12" customHeight="1" thickTop="1">
      <c r="A55" s="116" t="s">
        <v>17</v>
      </c>
      <c r="B55" s="117"/>
      <c r="C55" s="117"/>
      <c r="D55" s="118"/>
    </row>
    <row r="56" spans="1:4" ht="12" customHeight="1">
      <c r="A56" s="122"/>
      <c r="B56" s="123"/>
      <c r="C56" s="123"/>
      <c r="D56" s="124"/>
    </row>
    <row r="57" spans="1:4" ht="12" customHeight="1">
      <c r="A57" s="119" t="s">
        <v>18</v>
      </c>
      <c r="B57" s="120"/>
      <c r="C57" s="120"/>
      <c r="D57" s="121"/>
    </row>
    <row r="58" spans="1:4" ht="12" customHeight="1">
      <c r="A58" s="122"/>
      <c r="B58" s="123"/>
      <c r="C58" s="123"/>
      <c r="D58" s="124"/>
    </row>
    <row r="59" spans="1:4" ht="12" customHeight="1">
      <c r="A59" s="63" t="s">
        <v>113</v>
      </c>
      <c r="B59" s="64"/>
      <c r="C59" s="64"/>
      <c r="D59" s="65"/>
    </row>
    <row r="60" spans="1:4" ht="12" customHeight="1">
      <c r="A60" s="83"/>
      <c r="B60" s="84"/>
      <c r="C60" s="84"/>
      <c r="D60" s="85"/>
    </row>
    <row r="61" spans="1:4" ht="12" customHeight="1">
      <c r="A61" s="83"/>
      <c r="B61" s="84"/>
      <c r="C61" s="84"/>
      <c r="D61" s="85"/>
    </row>
  </sheetData>
  <sheetProtection/>
  <mergeCells count="11">
    <mergeCell ref="D2:D3"/>
    <mergeCell ref="B4:D4"/>
    <mergeCell ref="A1:D1"/>
    <mergeCell ref="A59:D61"/>
    <mergeCell ref="A55:D55"/>
    <mergeCell ref="A56:D56"/>
    <mergeCell ref="A57:D57"/>
    <mergeCell ref="A58:D58"/>
    <mergeCell ref="A2:A3"/>
    <mergeCell ref="B2:B3"/>
    <mergeCell ref="C2:C3"/>
  </mergeCells>
  <printOptions horizontalCentered="1" verticalCentered="1"/>
  <pageMargins left="0.5" right="0.5" top="0.58" bottom="0.52" header="0.5" footer="0.5"/>
  <pageSetup fitToHeight="1" fitToWidth="1" horizontalDpi="600" verticalDpi="600" orientation="portrait" r:id="rId1"/>
</worksheet>
</file>

<file path=xl/worksheets/sheet32.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47</v>
      </c>
      <c r="B1" s="58"/>
      <c r="C1" s="58"/>
      <c r="D1" s="58"/>
    </row>
    <row r="2" spans="1:4" ht="12" customHeight="1" thickTop="1">
      <c r="A2" s="86" t="s">
        <v>3</v>
      </c>
      <c r="B2" s="112" t="s">
        <v>2</v>
      </c>
      <c r="C2" s="87" t="s">
        <v>0</v>
      </c>
      <c r="D2" s="128" t="s">
        <v>13</v>
      </c>
    </row>
    <row r="3" spans="1:4" ht="12" customHeight="1">
      <c r="A3" s="76"/>
      <c r="B3" s="78"/>
      <c r="C3" s="80"/>
      <c r="D3" s="129"/>
    </row>
    <row r="4" spans="1:4" ht="12" customHeight="1">
      <c r="A4" s="17"/>
      <c r="B4" s="59" t="s">
        <v>21</v>
      </c>
      <c r="C4" s="81"/>
      <c r="D4" s="82"/>
    </row>
    <row r="5" spans="1:4" ht="12" customHeight="1">
      <c r="A5" s="14">
        <v>1970</v>
      </c>
      <c r="B5" s="15">
        <f>SUM(C5,D5)</f>
        <v>2.9130366931314984</v>
      </c>
      <c r="C5" s="15">
        <v>1.7341942531650507</v>
      </c>
      <c r="D5" s="15">
        <v>1.1788424399664477</v>
      </c>
    </row>
    <row r="6" spans="1:4" ht="12" customHeight="1">
      <c r="A6" s="18">
        <v>1971</v>
      </c>
      <c r="B6" s="19">
        <f aca="true" t="shared" si="0" ref="B6:B33">SUM(C6,D6)</f>
        <v>3.101993152301106</v>
      </c>
      <c r="C6" s="19">
        <v>1.8303870250071028</v>
      </c>
      <c r="D6" s="19">
        <v>1.2716061272940031</v>
      </c>
    </row>
    <row r="7" spans="1:4" ht="12" customHeight="1">
      <c r="A7" s="18">
        <v>1972</v>
      </c>
      <c r="B7" s="19">
        <f t="shared" si="0"/>
        <v>2.8423457331249766</v>
      </c>
      <c r="C7" s="19">
        <v>1.666539619621146</v>
      </c>
      <c r="D7" s="19">
        <v>1.1758061135038305</v>
      </c>
    </row>
    <row r="8" spans="1:4" ht="12" customHeight="1">
      <c r="A8" s="18">
        <v>1973</v>
      </c>
      <c r="B8" s="19">
        <f t="shared" si="0"/>
        <v>2.6790933844244464</v>
      </c>
      <c r="C8" s="19">
        <v>1.580395358384967</v>
      </c>
      <c r="D8" s="19">
        <v>1.0986980260394794</v>
      </c>
    </row>
    <row r="9" spans="1:4" ht="12" customHeight="1">
      <c r="A9" s="18">
        <v>1974</v>
      </c>
      <c r="B9" s="19">
        <f t="shared" si="0"/>
        <v>2.886936882171949</v>
      </c>
      <c r="C9" s="19">
        <v>1.826947356607779</v>
      </c>
      <c r="D9" s="19">
        <v>1.05998952556417</v>
      </c>
    </row>
    <row r="10" spans="1:4" ht="12" customHeight="1">
      <c r="A10" s="18">
        <v>1975</v>
      </c>
      <c r="B10" s="19">
        <f t="shared" si="0"/>
        <v>3.0225861566029084</v>
      </c>
      <c r="C10" s="19">
        <v>1.797446903085108</v>
      </c>
      <c r="D10" s="19">
        <v>1.2251392535178005</v>
      </c>
    </row>
    <row r="11" spans="1:4" ht="12" customHeight="1">
      <c r="A11" s="14">
        <v>1976</v>
      </c>
      <c r="B11" s="15">
        <f t="shared" si="0"/>
        <v>2.7594973284105766</v>
      </c>
      <c r="C11" s="15">
        <v>1.6561561217235765</v>
      </c>
      <c r="D11" s="15">
        <v>1.1033412066869999</v>
      </c>
    </row>
    <row r="12" spans="1:4" ht="12" customHeight="1">
      <c r="A12" s="14">
        <v>1977</v>
      </c>
      <c r="B12" s="15">
        <f t="shared" si="0"/>
        <v>2.963548690286462</v>
      </c>
      <c r="C12" s="15">
        <v>1.912467819051122</v>
      </c>
      <c r="D12" s="15">
        <v>1.0510808712353399</v>
      </c>
    </row>
    <row r="13" spans="1:4" ht="12" customHeight="1">
      <c r="A13" s="14">
        <v>1978</v>
      </c>
      <c r="B13" s="15">
        <f t="shared" si="0"/>
        <v>3.291281982164117</v>
      </c>
      <c r="C13" s="15">
        <v>2.1225284722690207</v>
      </c>
      <c r="D13" s="15">
        <v>1.1687535098950963</v>
      </c>
    </row>
    <row r="14" spans="1:4" ht="12" customHeight="1">
      <c r="A14" s="14">
        <v>1979</v>
      </c>
      <c r="B14" s="15">
        <f t="shared" si="0"/>
        <v>2.984128324187421</v>
      </c>
      <c r="C14" s="15">
        <v>1.9017573482037724</v>
      </c>
      <c r="D14" s="15">
        <v>1.0823709759836484</v>
      </c>
    </row>
    <row r="15" spans="1:4" ht="12" customHeight="1">
      <c r="A15" s="14">
        <v>1980</v>
      </c>
      <c r="B15" s="15">
        <f t="shared" si="0"/>
        <v>3.187488824288838</v>
      </c>
      <c r="C15" s="15">
        <v>1.9651115814619324</v>
      </c>
      <c r="D15" s="15">
        <v>1.222377242826906</v>
      </c>
    </row>
    <row r="16" spans="1:4" ht="12" customHeight="1">
      <c r="A16" s="18">
        <v>1981</v>
      </c>
      <c r="B16" s="19">
        <f t="shared" si="0"/>
        <v>3.3370873085586563</v>
      </c>
      <c r="C16" s="19">
        <v>2.1731125470721757</v>
      </c>
      <c r="D16" s="19">
        <v>1.1639747614864806</v>
      </c>
    </row>
    <row r="17" spans="1:4" ht="12" customHeight="1">
      <c r="A17" s="18">
        <v>1982</v>
      </c>
      <c r="B17" s="19">
        <f t="shared" si="0"/>
        <v>3.425847330611401</v>
      </c>
      <c r="C17" s="19">
        <v>2.3687701345461436</v>
      </c>
      <c r="D17" s="19">
        <v>1.0570771960652574</v>
      </c>
    </row>
    <row r="18" spans="1:4" ht="12" customHeight="1">
      <c r="A18" s="18">
        <v>1983</v>
      </c>
      <c r="B18" s="19">
        <f t="shared" si="0"/>
        <v>3.4330736170921057</v>
      </c>
      <c r="C18" s="19">
        <v>2.321415920138963</v>
      </c>
      <c r="D18" s="19">
        <v>1.1116576969531429</v>
      </c>
    </row>
    <row r="19" spans="1:4" ht="12" customHeight="1">
      <c r="A19" s="18">
        <v>1984</v>
      </c>
      <c r="B19" s="19">
        <f t="shared" si="0"/>
        <v>4.036888232606156</v>
      </c>
      <c r="C19" s="19">
        <v>2.9640064650430715</v>
      </c>
      <c r="D19" s="19">
        <v>1.0728817675630848</v>
      </c>
    </row>
    <row r="20" spans="1:4" ht="12" customHeight="1">
      <c r="A20" s="18">
        <v>1985</v>
      </c>
      <c r="B20" s="19">
        <f t="shared" si="0"/>
        <v>4.035268256271334</v>
      </c>
      <c r="C20" s="19">
        <v>2.9859560692090277</v>
      </c>
      <c r="D20" s="19">
        <v>1.0493121870623066</v>
      </c>
    </row>
    <row r="21" spans="1:4" ht="12" customHeight="1">
      <c r="A21" s="14">
        <v>1986</v>
      </c>
      <c r="B21" s="15">
        <f t="shared" si="0"/>
        <v>4.009796593407049</v>
      </c>
      <c r="C21" s="15">
        <v>2.892524859651528</v>
      </c>
      <c r="D21" s="15">
        <v>1.1172717337555216</v>
      </c>
    </row>
    <row r="22" spans="1:4" ht="12" customHeight="1">
      <c r="A22" s="14">
        <v>1987</v>
      </c>
      <c r="B22" s="15">
        <f t="shared" si="0"/>
        <v>4.2492847729032475</v>
      </c>
      <c r="C22" s="15">
        <v>3.114788059504786</v>
      </c>
      <c r="D22" s="15">
        <v>1.1344967133984614</v>
      </c>
    </row>
    <row r="23" spans="1:4" ht="12" customHeight="1">
      <c r="A23" s="14">
        <v>1988</v>
      </c>
      <c r="B23" s="15">
        <f t="shared" si="0"/>
        <v>4.503287065190331</v>
      </c>
      <c r="C23" s="15">
        <v>3.3339999428620404</v>
      </c>
      <c r="D23" s="15">
        <v>1.1692871223282906</v>
      </c>
    </row>
    <row r="24" spans="1:4" ht="12" customHeight="1">
      <c r="A24" s="14">
        <v>1989</v>
      </c>
      <c r="B24" s="15">
        <f t="shared" si="0"/>
        <v>4.4791678494339955</v>
      </c>
      <c r="C24" s="15">
        <v>3.253297054281117</v>
      </c>
      <c r="D24" s="15">
        <v>1.2258707951528787</v>
      </c>
    </row>
    <row r="25" spans="1:4" ht="12" customHeight="1">
      <c r="A25" s="14">
        <v>1990</v>
      </c>
      <c r="B25" s="15">
        <f t="shared" si="0"/>
        <v>4.3562383908335836</v>
      </c>
      <c r="C25" s="15">
        <v>3.238506068795676</v>
      </c>
      <c r="D25" s="15">
        <v>1.1177323220379072</v>
      </c>
    </row>
    <row r="26" spans="1:4" ht="12" customHeight="1">
      <c r="A26" s="18">
        <v>1991</v>
      </c>
      <c r="B26" s="19">
        <f t="shared" si="0"/>
        <v>4.807481830744527</v>
      </c>
      <c r="C26" s="19">
        <v>3.567897338388043</v>
      </c>
      <c r="D26" s="19">
        <v>1.239584492356484</v>
      </c>
    </row>
    <row r="27" spans="1:4" ht="12" customHeight="1">
      <c r="A27" s="18">
        <v>1992</v>
      </c>
      <c r="B27" s="19">
        <f t="shared" si="0"/>
        <v>4.773436077448286</v>
      </c>
      <c r="C27" s="19">
        <v>3.586062734045949</v>
      </c>
      <c r="D27" s="19">
        <v>1.1873733434023372</v>
      </c>
    </row>
    <row r="28" spans="1:4" ht="12" customHeight="1">
      <c r="A28" s="18">
        <v>1993</v>
      </c>
      <c r="B28" s="19">
        <f t="shared" si="0"/>
        <v>4.7734178932201115</v>
      </c>
      <c r="C28" s="19">
        <v>3.6122495245048127</v>
      </c>
      <c r="D28" s="19">
        <v>1.1611683687152987</v>
      </c>
    </row>
    <row r="29" spans="1:4" ht="12" customHeight="1">
      <c r="A29" s="18">
        <v>1994</v>
      </c>
      <c r="B29" s="19">
        <f t="shared" si="0"/>
        <v>5.159243952990479</v>
      </c>
      <c r="C29" s="19">
        <v>4.04290605687909</v>
      </c>
      <c r="D29" s="19">
        <v>1.1163378961113894</v>
      </c>
    </row>
    <row r="30" spans="1:4" ht="12" customHeight="1">
      <c r="A30" s="18">
        <v>1995</v>
      </c>
      <c r="B30" s="19">
        <f t="shared" si="0"/>
        <v>5.37328124941382</v>
      </c>
      <c r="C30" s="19">
        <v>4.100646390828227</v>
      </c>
      <c r="D30" s="19">
        <v>1.272634858585593</v>
      </c>
    </row>
    <row r="31" spans="1:4" ht="12" customHeight="1">
      <c r="A31" s="14">
        <v>1996</v>
      </c>
      <c r="B31" s="15">
        <f t="shared" si="0"/>
        <v>5.580773620798986</v>
      </c>
      <c r="C31" s="15">
        <v>4.3159674709920015</v>
      </c>
      <c r="D31" s="15">
        <v>1.2648061498069842</v>
      </c>
    </row>
    <row r="32" spans="1:4" ht="12" customHeight="1">
      <c r="A32" s="14">
        <v>1997</v>
      </c>
      <c r="B32" s="15">
        <f t="shared" si="0"/>
        <v>5.183265374919388</v>
      </c>
      <c r="C32" s="15">
        <v>4.0963717242187965</v>
      </c>
      <c r="D32" s="15">
        <v>1.0868936507005922</v>
      </c>
    </row>
    <row r="33" spans="1:4" ht="12" customHeight="1">
      <c r="A33" s="14">
        <v>1998</v>
      </c>
      <c r="B33" s="15">
        <f t="shared" si="0"/>
        <v>5.164533944189921</v>
      </c>
      <c r="C33" s="15">
        <v>3.9153106495481964</v>
      </c>
      <c r="D33" s="15">
        <v>1.2492232946417254</v>
      </c>
    </row>
    <row r="34" spans="1:4" ht="12" customHeight="1">
      <c r="A34" s="14">
        <v>1999</v>
      </c>
      <c r="B34" s="15">
        <f aca="true" t="shared" si="1" ref="B34:B39">SUM(C34,D34)</f>
        <v>5.771271131635011</v>
      </c>
      <c r="C34" s="15">
        <v>4.567679167188816</v>
      </c>
      <c r="D34" s="15">
        <v>1.203591964446195</v>
      </c>
    </row>
    <row r="35" spans="1:4" ht="12" customHeight="1">
      <c r="A35" s="14">
        <v>2000</v>
      </c>
      <c r="B35" s="15">
        <f t="shared" si="1"/>
        <v>6.265200268038316</v>
      </c>
      <c r="C35" s="15">
        <v>4.862188172176284</v>
      </c>
      <c r="D35" s="15">
        <v>1.4030120958620322</v>
      </c>
    </row>
    <row r="36" spans="1:4" ht="12" customHeight="1">
      <c r="A36" s="18">
        <v>2001</v>
      </c>
      <c r="B36" s="19">
        <f t="shared" si="1"/>
        <v>5.843197965992095</v>
      </c>
      <c r="C36" s="19">
        <v>4.213911996942516</v>
      </c>
      <c r="D36" s="19">
        <v>1.6292859690495798</v>
      </c>
    </row>
    <row r="37" spans="1:4" ht="12" customHeight="1">
      <c r="A37" s="18">
        <v>2002</v>
      </c>
      <c r="B37" s="19">
        <f t="shared" si="1"/>
        <v>6.079414190601977</v>
      </c>
      <c r="C37" s="19">
        <v>4.648770570022192</v>
      </c>
      <c r="D37" s="19">
        <v>1.430643620579785</v>
      </c>
    </row>
    <row r="38" spans="1:4" ht="12" customHeight="1">
      <c r="A38" s="18">
        <v>2003</v>
      </c>
      <c r="B38" s="19">
        <f t="shared" si="1"/>
        <v>6.964220841499306</v>
      </c>
      <c r="C38" s="19">
        <v>5.28827578058227</v>
      </c>
      <c r="D38" s="19">
        <v>1.6759450609170354</v>
      </c>
    </row>
    <row r="39" spans="1:4" ht="12" customHeight="1">
      <c r="A39" s="18">
        <v>2004</v>
      </c>
      <c r="B39" s="19">
        <f t="shared" si="1"/>
        <v>6.962277276722121</v>
      </c>
      <c r="C39" s="19">
        <v>5.473549218788722</v>
      </c>
      <c r="D39" s="19">
        <v>1.4887280579333997</v>
      </c>
    </row>
    <row r="40" spans="1:4" ht="12" customHeight="1">
      <c r="A40" s="18">
        <v>2005</v>
      </c>
      <c r="B40" s="19">
        <f aca="true" t="shared" si="2" ref="B40:B45">SUM(C40,D40)</f>
        <v>7.7228329805192555</v>
      </c>
      <c r="C40" s="19">
        <v>5.8277044161974105</v>
      </c>
      <c r="D40" s="19">
        <v>1.8951285643218454</v>
      </c>
    </row>
    <row r="41" spans="1:4" ht="12" customHeight="1">
      <c r="A41" s="14">
        <v>2006</v>
      </c>
      <c r="B41" s="15">
        <f t="shared" si="2"/>
        <v>8.007971247825951</v>
      </c>
      <c r="C41" s="15">
        <v>6.138018412130002</v>
      </c>
      <c r="D41" s="15">
        <v>1.86995283569595</v>
      </c>
    </row>
    <row r="42" spans="1:4" ht="12" customHeight="1">
      <c r="A42" s="14">
        <v>2007</v>
      </c>
      <c r="B42" s="15">
        <f t="shared" si="2"/>
        <v>7.953845948594104</v>
      </c>
      <c r="C42" s="15">
        <v>6.260405026468581</v>
      </c>
      <c r="D42" s="15">
        <v>1.6934409221255238</v>
      </c>
    </row>
    <row r="43" spans="1:4" ht="12" customHeight="1">
      <c r="A43" s="14">
        <v>2008</v>
      </c>
      <c r="B43" s="15">
        <f t="shared" si="2"/>
        <v>8.223838105949866</v>
      </c>
      <c r="C43" s="15">
        <v>6.446637345869479</v>
      </c>
      <c r="D43" s="15">
        <v>1.7772007600803867</v>
      </c>
    </row>
    <row r="44" spans="1:4" ht="12" customHeight="1">
      <c r="A44" s="14">
        <v>2009</v>
      </c>
      <c r="B44" s="15">
        <f t="shared" si="2"/>
        <v>8.710956123952437</v>
      </c>
      <c r="C44" s="15">
        <v>7.166741780655144</v>
      </c>
      <c r="D44" s="15">
        <v>1.5442143432972932</v>
      </c>
    </row>
    <row r="45" spans="1:4" ht="12" customHeight="1">
      <c r="A45" s="14">
        <v>2010</v>
      </c>
      <c r="B45" s="15">
        <f t="shared" si="2"/>
        <v>9.15699937889131</v>
      </c>
      <c r="C45" s="15">
        <v>7.225835569045998</v>
      </c>
      <c r="D45" s="15">
        <v>1.9311638098453128</v>
      </c>
    </row>
    <row r="46" spans="1:4" ht="12" customHeight="1">
      <c r="A46" s="18">
        <v>2011</v>
      </c>
      <c r="B46" s="19">
        <f aca="true" t="shared" si="3" ref="B46:B51">SUM(C46,D46)</f>
        <v>9.008941638081637</v>
      </c>
      <c r="C46" s="19">
        <v>7.360739718770205</v>
      </c>
      <c r="D46" s="19">
        <v>1.6482019193114334</v>
      </c>
    </row>
    <row r="47" spans="1:4" ht="12" customHeight="1">
      <c r="A47" s="18">
        <v>2012</v>
      </c>
      <c r="B47" s="19">
        <f t="shared" si="3"/>
        <v>9.810652692277667</v>
      </c>
      <c r="C47" s="19">
        <v>7.972903940005161</v>
      </c>
      <c r="D47" s="19">
        <v>1.8377487522725058</v>
      </c>
    </row>
    <row r="48" spans="1:4" ht="12" customHeight="1">
      <c r="A48" s="18">
        <v>2013</v>
      </c>
      <c r="B48" s="19">
        <f t="shared" si="3"/>
        <v>9.750476823236147</v>
      </c>
      <c r="C48" s="19">
        <v>8.007553887091511</v>
      </c>
      <c r="D48" s="19">
        <v>1.742922936144635</v>
      </c>
    </row>
    <row r="49" spans="1:4" ht="12" customHeight="1">
      <c r="A49" s="18">
        <v>2014</v>
      </c>
      <c r="B49" s="19">
        <f t="shared" si="3"/>
        <v>9.880336285454485</v>
      </c>
      <c r="C49" s="19">
        <v>7.962276003893629</v>
      </c>
      <c r="D49" s="19">
        <v>1.9180602815608556</v>
      </c>
    </row>
    <row r="50" spans="1:4" ht="12" customHeight="1">
      <c r="A50" s="18">
        <v>2015</v>
      </c>
      <c r="B50" s="19">
        <f t="shared" si="3"/>
        <v>9.645088382125993</v>
      </c>
      <c r="C50" s="19">
        <v>7.723419617776696</v>
      </c>
      <c r="D50" s="19">
        <v>1.9216687643492965</v>
      </c>
    </row>
    <row r="51" spans="1:4" ht="12" customHeight="1">
      <c r="A51" s="29">
        <v>2016</v>
      </c>
      <c r="B51" s="30">
        <f t="shared" si="3"/>
        <v>9.16886342443272</v>
      </c>
      <c r="C51" s="30">
        <v>7.3953857315726745</v>
      </c>
      <c r="D51" s="30">
        <v>1.7734776928600462</v>
      </c>
    </row>
    <row r="52" spans="1:4" ht="12" customHeight="1">
      <c r="A52" s="29">
        <v>2017</v>
      </c>
      <c r="B52" s="30">
        <f>SUM(C52,D52)</f>
        <v>8.562623041210829</v>
      </c>
      <c r="C52" s="30">
        <v>6.8077500262218384</v>
      </c>
      <c r="D52" s="30">
        <v>1.7548730149889904</v>
      </c>
    </row>
    <row r="53" spans="1:4" ht="12" customHeight="1">
      <c r="A53" s="29">
        <v>2018</v>
      </c>
      <c r="B53" s="30">
        <f>SUM(C53,D53)</f>
        <v>8.207938286802495</v>
      </c>
      <c r="C53" s="30">
        <v>6.40595908043771</v>
      </c>
      <c r="D53" s="30">
        <v>1.8019792063647855</v>
      </c>
    </row>
    <row r="54" spans="1:4" ht="12" customHeight="1" thickBot="1">
      <c r="A54" s="29">
        <v>2019</v>
      </c>
      <c r="B54" s="30">
        <f>SUM(C54,D54)</f>
        <v>7.652164920362072</v>
      </c>
      <c r="C54" s="30">
        <v>5.798137236153621</v>
      </c>
      <c r="D54" s="30">
        <v>1.8540276842084513</v>
      </c>
    </row>
    <row r="55" spans="1:4" ht="12" customHeight="1" thickTop="1">
      <c r="A55" s="69" t="s">
        <v>18</v>
      </c>
      <c r="B55" s="70"/>
      <c r="C55" s="70"/>
      <c r="D55" s="71"/>
    </row>
    <row r="56" spans="1:4" ht="12" customHeight="1">
      <c r="A56" s="72"/>
      <c r="B56" s="73"/>
      <c r="C56" s="73"/>
      <c r="D56" s="74"/>
    </row>
    <row r="57" spans="1:4" ht="12" customHeight="1">
      <c r="A57" s="63" t="s">
        <v>113</v>
      </c>
      <c r="B57" s="64"/>
      <c r="C57" s="64"/>
      <c r="D57" s="65"/>
    </row>
    <row r="58" spans="1:4" ht="12" customHeight="1">
      <c r="A58" s="83"/>
      <c r="B58" s="84"/>
      <c r="C58" s="84"/>
      <c r="D58" s="85"/>
    </row>
    <row r="59" spans="1:4" ht="12" customHeight="1">
      <c r="A59" s="83"/>
      <c r="B59" s="84"/>
      <c r="C59" s="84"/>
      <c r="D59" s="85"/>
    </row>
  </sheetData>
  <sheetProtection/>
  <mergeCells count="9">
    <mergeCell ref="B4:D4"/>
    <mergeCell ref="A1:D1"/>
    <mergeCell ref="A55:D55"/>
    <mergeCell ref="A56:D56"/>
    <mergeCell ref="A57:D59"/>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33.xml><?xml version="1.0" encoding="utf-8"?>
<worksheet xmlns="http://schemas.openxmlformats.org/spreadsheetml/2006/main" xmlns:r="http://schemas.openxmlformats.org/officeDocument/2006/relationships">
  <sheetPr>
    <pageSetUpPr fitToPage="1"/>
  </sheetPr>
  <dimension ref="A1:D59"/>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46</v>
      </c>
      <c r="B1" s="58"/>
      <c r="C1" s="58"/>
      <c r="D1" s="58"/>
    </row>
    <row r="2" spans="1:4" ht="12" customHeight="1" thickTop="1">
      <c r="A2" s="86" t="s">
        <v>3</v>
      </c>
      <c r="B2" s="112" t="s">
        <v>2</v>
      </c>
      <c r="C2" s="87" t="s">
        <v>0</v>
      </c>
      <c r="D2" s="88" t="s">
        <v>1</v>
      </c>
    </row>
    <row r="3" spans="1:4" ht="12" customHeight="1">
      <c r="A3" s="76"/>
      <c r="B3" s="78"/>
      <c r="C3" s="80"/>
      <c r="D3" s="89"/>
    </row>
    <row r="4" spans="1:4" ht="12" customHeight="1">
      <c r="A4" s="17"/>
      <c r="B4" s="59" t="s">
        <v>20</v>
      </c>
      <c r="C4" s="81"/>
      <c r="D4" s="82"/>
    </row>
    <row r="5" spans="1:4" ht="12" customHeight="1">
      <c r="A5" s="14">
        <v>1970</v>
      </c>
      <c r="B5" s="15">
        <f>SUM(C5,D5)</f>
        <v>13.485579267697952</v>
      </c>
      <c r="C5" s="15">
        <v>13.485579267697952</v>
      </c>
      <c r="D5" s="15" t="s">
        <v>9</v>
      </c>
    </row>
    <row r="6" spans="1:4" ht="12" customHeight="1">
      <c r="A6" s="18">
        <v>1971</v>
      </c>
      <c r="B6" s="19">
        <f aca="true" t="shared" si="0" ref="B6:B33">SUM(C6,D6)</f>
        <v>13.039916016969965</v>
      </c>
      <c r="C6" s="19">
        <v>13.039916016969965</v>
      </c>
      <c r="D6" s="19" t="s">
        <v>9</v>
      </c>
    </row>
    <row r="7" spans="1:4" ht="12" customHeight="1">
      <c r="A7" s="18">
        <v>1972</v>
      </c>
      <c r="B7" s="19">
        <f t="shared" si="0"/>
        <v>12.31138754430766</v>
      </c>
      <c r="C7" s="19">
        <v>12.31138754430766</v>
      </c>
      <c r="D7" s="19" t="s">
        <v>9</v>
      </c>
    </row>
    <row r="8" spans="1:4" ht="12" customHeight="1">
      <c r="A8" s="18">
        <v>1973</v>
      </c>
      <c r="B8" s="19">
        <f t="shared" si="0"/>
        <v>12.737340084658982</v>
      </c>
      <c r="C8" s="19">
        <v>12.737340084658982</v>
      </c>
      <c r="D8" s="19" t="s">
        <v>9</v>
      </c>
    </row>
    <row r="9" spans="1:4" ht="12" customHeight="1">
      <c r="A9" s="18">
        <v>1974</v>
      </c>
      <c r="B9" s="19">
        <f t="shared" si="0"/>
        <v>11.317104192579984</v>
      </c>
      <c r="C9" s="19">
        <v>11.317104192579984</v>
      </c>
      <c r="D9" s="19" t="s">
        <v>9</v>
      </c>
    </row>
    <row r="10" spans="1:4" ht="12" customHeight="1">
      <c r="A10" s="18">
        <v>1975</v>
      </c>
      <c r="B10" s="19">
        <f t="shared" si="0"/>
        <v>11.4384575849759</v>
      </c>
      <c r="C10" s="19">
        <v>11.4384575849759</v>
      </c>
      <c r="D10" s="19" t="s">
        <v>9</v>
      </c>
    </row>
    <row r="11" spans="1:4" ht="12" customHeight="1">
      <c r="A11" s="14">
        <v>1976</v>
      </c>
      <c r="B11" s="15">
        <f t="shared" si="0"/>
        <v>12.626670030041051</v>
      </c>
      <c r="C11" s="15">
        <v>12.626670030041051</v>
      </c>
      <c r="D11" s="15" t="s">
        <v>9</v>
      </c>
    </row>
    <row r="12" spans="1:4" ht="12" customHeight="1">
      <c r="A12" s="14">
        <v>1977</v>
      </c>
      <c r="B12" s="15">
        <f t="shared" si="0"/>
        <v>12.618954862671918</v>
      </c>
      <c r="C12" s="15">
        <v>12.618954862671918</v>
      </c>
      <c r="D12" s="15" t="s">
        <v>9</v>
      </c>
    </row>
    <row r="13" spans="1:4" ht="12" customHeight="1">
      <c r="A13" s="14">
        <v>1978</v>
      </c>
      <c r="B13" s="15">
        <f t="shared" si="0"/>
        <v>11.890805759597455</v>
      </c>
      <c r="C13" s="15">
        <v>11.890805759597455</v>
      </c>
      <c r="D13" s="15" t="s">
        <v>9</v>
      </c>
    </row>
    <row r="14" spans="1:4" ht="12" customHeight="1">
      <c r="A14" s="14">
        <v>1979</v>
      </c>
      <c r="B14" s="15">
        <f t="shared" si="0"/>
        <v>11.396265801692918</v>
      </c>
      <c r="C14" s="15">
        <v>11.396265801692918</v>
      </c>
      <c r="D14" s="15" t="s">
        <v>9</v>
      </c>
    </row>
    <row r="15" spans="1:4" ht="12" customHeight="1">
      <c r="A15" s="14">
        <v>1980</v>
      </c>
      <c r="B15" s="15">
        <f t="shared" si="0"/>
        <v>10.650523436059125</v>
      </c>
      <c r="C15" s="15">
        <v>10.650523436059125</v>
      </c>
      <c r="D15" s="15" t="s">
        <v>9</v>
      </c>
    </row>
    <row r="16" spans="1:4" ht="12" customHeight="1">
      <c r="A16" s="18">
        <v>1981</v>
      </c>
      <c r="B16" s="19">
        <f t="shared" si="0"/>
        <v>11.652310341528748</v>
      </c>
      <c r="C16" s="19">
        <v>11.652310341528748</v>
      </c>
      <c r="D16" s="19" t="s">
        <v>9</v>
      </c>
    </row>
    <row r="17" spans="1:4" ht="12" customHeight="1">
      <c r="A17" s="18">
        <v>1982</v>
      </c>
      <c r="B17" s="19">
        <f t="shared" si="0"/>
        <v>12.478730166933692</v>
      </c>
      <c r="C17" s="19">
        <v>12.478730166933692</v>
      </c>
      <c r="D17" s="19" t="s">
        <v>9</v>
      </c>
    </row>
    <row r="18" spans="1:4" ht="12" customHeight="1">
      <c r="A18" s="18">
        <v>1983</v>
      </c>
      <c r="B18" s="19">
        <f t="shared" si="0"/>
        <v>11.313131916673424</v>
      </c>
      <c r="C18" s="19">
        <v>11.313131916673424</v>
      </c>
      <c r="D18" s="19" t="s">
        <v>9</v>
      </c>
    </row>
    <row r="19" spans="1:4" ht="12" customHeight="1">
      <c r="A19" s="18">
        <v>1984</v>
      </c>
      <c r="B19" s="19">
        <f t="shared" si="0"/>
        <v>14.422301462250578</v>
      </c>
      <c r="C19" s="19">
        <v>14.422301462250578</v>
      </c>
      <c r="D19" s="19" t="s">
        <v>9</v>
      </c>
    </row>
    <row r="20" spans="1:4" ht="12" customHeight="1">
      <c r="A20" s="18">
        <v>1985</v>
      </c>
      <c r="B20" s="19">
        <f t="shared" si="0"/>
        <v>13.50009057895046</v>
      </c>
      <c r="C20" s="19">
        <v>13.50009057895046</v>
      </c>
      <c r="D20" s="19" t="s">
        <v>9</v>
      </c>
    </row>
    <row r="21" spans="1:4" ht="12" customHeight="1">
      <c r="A21" s="14">
        <v>1986</v>
      </c>
      <c r="B21" s="15">
        <f t="shared" si="0"/>
        <v>12.752031385699622</v>
      </c>
      <c r="C21" s="15">
        <v>12.752031385699622</v>
      </c>
      <c r="D21" s="15" t="s">
        <v>9</v>
      </c>
    </row>
    <row r="22" spans="1:4" ht="12" customHeight="1">
      <c r="A22" s="14">
        <v>1987</v>
      </c>
      <c r="B22" s="15">
        <f t="shared" si="0"/>
        <v>12.98435569430487</v>
      </c>
      <c r="C22" s="15">
        <v>12.98435569430487</v>
      </c>
      <c r="D22" s="15" t="s">
        <v>9</v>
      </c>
    </row>
    <row r="23" spans="1:4" ht="12" customHeight="1">
      <c r="A23" s="14">
        <v>1988</v>
      </c>
      <c r="B23" s="15">
        <f t="shared" si="0"/>
        <v>13.545576909734267</v>
      </c>
      <c r="C23" s="15">
        <v>13.545576909734267</v>
      </c>
      <c r="D23" s="15" t="s">
        <v>9</v>
      </c>
    </row>
    <row r="24" spans="1:4" ht="12" customHeight="1">
      <c r="A24" s="14">
        <v>1989</v>
      </c>
      <c r="B24" s="15">
        <f t="shared" si="0"/>
        <v>13.62326171859207</v>
      </c>
      <c r="C24" s="15">
        <v>13.62326171859207</v>
      </c>
      <c r="D24" s="15" t="s">
        <v>9</v>
      </c>
    </row>
    <row r="25" spans="1:4" ht="12" customHeight="1">
      <c r="A25" s="14">
        <v>1990</v>
      </c>
      <c r="B25" s="15">
        <f t="shared" si="0"/>
        <v>13.27839420785825</v>
      </c>
      <c r="C25" s="15">
        <v>13.27839420785825</v>
      </c>
      <c r="D25" s="15" t="s">
        <v>9</v>
      </c>
    </row>
    <row r="26" spans="1:4" ht="12" customHeight="1">
      <c r="A26" s="18">
        <v>1991</v>
      </c>
      <c r="B26" s="19">
        <f t="shared" si="0"/>
        <v>12.72834981636574</v>
      </c>
      <c r="C26" s="19">
        <v>12.72834981636574</v>
      </c>
      <c r="D26" s="19" t="s">
        <v>9</v>
      </c>
    </row>
    <row r="27" spans="1:4" ht="12" customHeight="1">
      <c r="A27" s="18">
        <v>1992</v>
      </c>
      <c r="B27" s="19">
        <f t="shared" si="0"/>
        <v>14.704853900830694</v>
      </c>
      <c r="C27" s="19">
        <v>14.704853900830694</v>
      </c>
      <c r="D27" s="19" t="s">
        <v>9</v>
      </c>
    </row>
    <row r="28" spans="1:4" ht="12" customHeight="1">
      <c r="A28" s="18">
        <v>1993</v>
      </c>
      <c r="B28" s="19">
        <f t="shared" si="0"/>
        <v>14.188180115655799</v>
      </c>
      <c r="C28" s="19">
        <v>14.188180115655799</v>
      </c>
      <c r="D28" s="19" t="s">
        <v>9</v>
      </c>
    </row>
    <row r="29" spans="1:4" ht="12" customHeight="1">
      <c r="A29" s="18">
        <v>1994</v>
      </c>
      <c r="B29" s="19">
        <f t="shared" si="0"/>
        <v>15.001661405426745</v>
      </c>
      <c r="C29" s="19">
        <v>15.001661405426745</v>
      </c>
      <c r="D29" s="19" t="s">
        <v>9</v>
      </c>
    </row>
    <row r="30" spans="1:4" ht="12" customHeight="1">
      <c r="A30" s="18">
        <v>1995</v>
      </c>
      <c r="B30" s="19">
        <f t="shared" si="0"/>
        <v>15.155196738408668</v>
      </c>
      <c r="C30" s="19">
        <v>15.155196738408668</v>
      </c>
      <c r="D30" s="19" t="s">
        <v>9</v>
      </c>
    </row>
    <row r="31" spans="1:4" ht="12" customHeight="1">
      <c r="A31" s="14">
        <v>1996</v>
      </c>
      <c r="B31" s="15">
        <f t="shared" si="0"/>
        <v>16.584940259653575</v>
      </c>
      <c r="C31" s="15">
        <v>16.584940259653575</v>
      </c>
      <c r="D31" s="15" t="s">
        <v>9</v>
      </c>
    </row>
    <row r="32" spans="1:4" ht="12" customHeight="1">
      <c r="A32" s="14">
        <v>1997</v>
      </c>
      <c r="B32" s="15">
        <f t="shared" si="0"/>
        <v>15.490785645189659</v>
      </c>
      <c r="C32" s="15">
        <v>15.490785645189659</v>
      </c>
      <c r="D32" s="15" t="s">
        <v>9</v>
      </c>
    </row>
    <row r="33" spans="1:4" ht="12" customHeight="1">
      <c r="A33" s="14">
        <v>1998</v>
      </c>
      <c r="B33" s="15">
        <f t="shared" si="0"/>
        <v>14.341537830251887</v>
      </c>
      <c r="C33" s="15">
        <v>14.341537830251887</v>
      </c>
      <c r="D33" s="15" t="s">
        <v>9</v>
      </c>
    </row>
    <row r="34" spans="1:4" ht="12" customHeight="1">
      <c r="A34" s="14">
        <v>1999</v>
      </c>
      <c r="B34" s="15">
        <f aca="true" t="shared" si="1" ref="B34:B39">SUM(C34,D34)</f>
        <v>15.210585316600728</v>
      </c>
      <c r="C34" s="15">
        <v>15.210585316600728</v>
      </c>
      <c r="D34" s="15" t="s">
        <v>9</v>
      </c>
    </row>
    <row r="35" spans="1:4" ht="12" customHeight="1">
      <c r="A35" s="14">
        <v>2000</v>
      </c>
      <c r="B35" s="15">
        <f t="shared" si="1"/>
        <v>13.818319220213539</v>
      </c>
      <c r="C35" s="15">
        <v>13.818319220213539</v>
      </c>
      <c r="D35" s="15" t="s">
        <v>9</v>
      </c>
    </row>
    <row r="36" spans="1:4" ht="12" customHeight="1">
      <c r="A36" s="18">
        <v>2001</v>
      </c>
      <c r="B36" s="19">
        <f t="shared" si="1"/>
        <v>15.007957631370921</v>
      </c>
      <c r="C36" s="19">
        <v>15.007957631370921</v>
      </c>
      <c r="D36" s="19" t="s">
        <v>9</v>
      </c>
    </row>
    <row r="37" spans="1:4" ht="12" customHeight="1">
      <c r="A37" s="18">
        <v>2002</v>
      </c>
      <c r="B37" s="19">
        <f t="shared" si="1"/>
        <v>14.04126318012495</v>
      </c>
      <c r="C37" s="19">
        <v>14.04126318012495</v>
      </c>
      <c r="D37" s="19" t="s">
        <v>9</v>
      </c>
    </row>
    <row r="38" spans="1:4" ht="12" customHeight="1">
      <c r="A38" s="18">
        <v>2003</v>
      </c>
      <c r="B38" s="19">
        <f t="shared" si="1"/>
        <v>13.542037003595157</v>
      </c>
      <c r="C38" s="19">
        <v>13.542037003595157</v>
      </c>
      <c r="D38" s="19" t="s">
        <v>9</v>
      </c>
    </row>
    <row r="39" spans="1:4" ht="12" customHeight="1">
      <c r="A39" s="18">
        <v>2004</v>
      </c>
      <c r="B39" s="19">
        <f t="shared" si="1"/>
        <v>12.985880538984814</v>
      </c>
      <c r="C39" s="19">
        <v>12.985880538984814</v>
      </c>
      <c r="D39" s="19" t="s">
        <v>9</v>
      </c>
    </row>
    <row r="40" spans="1:4" ht="12" customHeight="1">
      <c r="A40" s="18">
        <v>2005</v>
      </c>
      <c r="B40" s="19">
        <f aca="true" t="shared" si="2" ref="B40:B45">SUM(C40,D40)</f>
        <v>13.54624715216322</v>
      </c>
      <c r="C40" s="19">
        <v>13.54624715216322</v>
      </c>
      <c r="D40" s="19" t="s">
        <v>9</v>
      </c>
    </row>
    <row r="41" spans="1:4" ht="12" customHeight="1">
      <c r="A41" s="14">
        <v>2006</v>
      </c>
      <c r="B41" s="15">
        <f t="shared" si="2"/>
        <v>15.116042800932085</v>
      </c>
      <c r="C41" s="15">
        <v>15.116042800932085</v>
      </c>
      <c r="D41" s="15" t="s">
        <v>9</v>
      </c>
    </row>
    <row r="42" spans="1:4" ht="12" customHeight="1">
      <c r="A42" s="14">
        <v>2007</v>
      </c>
      <c r="B42" s="15">
        <f t="shared" si="2"/>
        <v>14.409052850132404</v>
      </c>
      <c r="C42" s="15">
        <v>14.409052850132404</v>
      </c>
      <c r="D42" s="15" t="s">
        <v>9</v>
      </c>
    </row>
    <row r="43" spans="1:4" ht="12" customHeight="1">
      <c r="A43" s="14">
        <v>2008</v>
      </c>
      <c r="B43" s="15">
        <f t="shared" si="2"/>
        <v>15.564499932301015</v>
      </c>
      <c r="C43" s="15">
        <v>15.564499932301015</v>
      </c>
      <c r="D43" s="15" t="s">
        <v>9</v>
      </c>
    </row>
    <row r="44" spans="1:4" ht="12" customHeight="1">
      <c r="A44" s="14">
        <v>2009</v>
      </c>
      <c r="B44" s="15">
        <f t="shared" si="2"/>
        <v>14.922551773080123</v>
      </c>
      <c r="C44" s="15">
        <v>14.922551773080123</v>
      </c>
      <c r="D44" s="15" t="s">
        <v>9</v>
      </c>
    </row>
    <row r="45" spans="1:4" ht="12" customHeight="1">
      <c r="A45" s="14">
        <v>2010</v>
      </c>
      <c r="B45" s="15">
        <f t="shared" si="2"/>
        <v>15.70315627721031</v>
      </c>
      <c r="C45" s="15">
        <v>15.70315627721031</v>
      </c>
      <c r="D45" s="15" t="s">
        <v>9</v>
      </c>
    </row>
    <row r="46" spans="1:4" ht="12" customHeight="1">
      <c r="A46" s="18">
        <v>2011</v>
      </c>
      <c r="B46" s="19">
        <f aca="true" t="shared" si="3" ref="B46:B51">SUM(C46,D46)</f>
        <v>13.827285337004172</v>
      </c>
      <c r="C46" s="19">
        <v>13.827285337004172</v>
      </c>
      <c r="D46" s="19" t="s">
        <v>9</v>
      </c>
    </row>
    <row r="47" spans="1:4" ht="12" customHeight="1">
      <c r="A47" s="18">
        <v>2012</v>
      </c>
      <c r="B47" s="19">
        <f t="shared" si="3"/>
        <v>13.889862048455049</v>
      </c>
      <c r="C47" s="19">
        <v>13.889862048455049</v>
      </c>
      <c r="D47" s="19" t="s">
        <v>9</v>
      </c>
    </row>
    <row r="48" spans="1:4" ht="12" customHeight="1">
      <c r="A48" s="18">
        <v>2013</v>
      </c>
      <c r="B48" s="19">
        <f t="shared" si="3"/>
        <v>14.480651362533138</v>
      </c>
      <c r="C48" s="19">
        <v>14.480651362533138</v>
      </c>
      <c r="D48" s="19" t="s">
        <v>9</v>
      </c>
    </row>
    <row r="49" spans="1:4" ht="12" customHeight="1">
      <c r="A49" s="18">
        <v>2014</v>
      </c>
      <c r="B49" s="19">
        <f t="shared" si="3"/>
        <v>13.90838929947083</v>
      </c>
      <c r="C49" s="19">
        <v>13.90838929947083</v>
      </c>
      <c r="D49" s="19" t="s">
        <v>9</v>
      </c>
    </row>
    <row r="50" spans="1:4" ht="12" customHeight="1">
      <c r="A50" s="21">
        <v>2015</v>
      </c>
      <c r="B50" s="22">
        <f t="shared" si="3"/>
        <v>14.867917632511313</v>
      </c>
      <c r="C50" s="22">
        <v>14.867917632511313</v>
      </c>
      <c r="D50" s="22" t="s">
        <v>9</v>
      </c>
    </row>
    <row r="51" spans="1:4" ht="12" customHeight="1">
      <c r="A51" s="29">
        <v>2016</v>
      </c>
      <c r="B51" s="30">
        <f t="shared" si="3"/>
        <v>16.547040616697416</v>
      </c>
      <c r="C51" s="30">
        <v>16.547040616697416</v>
      </c>
      <c r="D51" s="30" t="s">
        <v>9</v>
      </c>
    </row>
    <row r="52" spans="1:4" ht="12" customHeight="1">
      <c r="A52" s="41">
        <v>2017</v>
      </c>
      <c r="B52" s="42">
        <f>SUM(C52,D52)</f>
        <v>16.16980503273571</v>
      </c>
      <c r="C52" s="42">
        <v>16.16980503273571</v>
      </c>
      <c r="D52" s="42" t="s">
        <v>9</v>
      </c>
    </row>
    <row r="53" spans="1:4" ht="12" customHeight="1">
      <c r="A53" s="41">
        <v>2018</v>
      </c>
      <c r="B53" s="42">
        <f>SUM(C53,D53)</f>
        <v>15.712108981416526</v>
      </c>
      <c r="C53" s="42">
        <v>15.712108981416526</v>
      </c>
      <c r="D53" s="42" t="s">
        <v>9</v>
      </c>
    </row>
    <row r="54" spans="1:4" ht="12" customHeight="1" thickBot="1">
      <c r="A54" s="31">
        <v>2019</v>
      </c>
      <c r="B54" s="32">
        <f>SUM(C54,D54)</f>
        <v>15.446917130608735</v>
      </c>
      <c r="C54" s="32">
        <v>15.446917130608735</v>
      </c>
      <c r="D54" s="32" t="s">
        <v>9</v>
      </c>
    </row>
    <row r="55" spans="1:4" ht="12" customHeight="1" thickTop="1">
      <c r="A55" s="157" t="s">
        <v>17</v>
      </c>
      <c r="B55" s="158"/>
      <c r="C55" s="158"/>
      <c r="D55" s="159"/>
    </row>
    <row r="56" spans="1:4" ht="12" customHeight="1">
      <c r="A56" s="178"/>
      <c r="B56" s="179"/>
      <c r="C56" s="179"/>
      <c r="D56" s="180"/>
    </row>
    <row r="57" spans="1:4" ht="12" customHeight="1">
      <c r="A57" s="109" t="s">
        <v>113</v>
      </c>
      <c r="B57" s="110"/>
      <c r="C57" s="110"/>
      <c r="D57" s="111"/>
    </row>
    <row r="58" spans="1:4" ht="12" customHeight="1">
      <c r="A58" s="109"/>
      <c r="B58" s="110"/>
      <c r="C58" s="110"/>
      <c r="D58" s="111"/>
    </row>
    <row r="59" spans="1:4" ht="12" customHeight="1">
      <c r="A59" s="109"/>
      <c r="B59" s="110"/>
      <c r="C59" s="110"/>
      <c r="D59" s="111"/>
    </row>
  </sheetData>
  <sheetProtection/>
  <mergeCells count="9">
    <mergeCell ref="A1:D1"/>
    <mergeCell ref="B4:D4"/>
    <mergeCell ref="A57:D59"/>
    <mergeCell ref="A55:D55"/>
    <mergeCell ref="A56:D56"/>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5" ht="12" customHeight="1" thickBot="1">
      <c r="A1" s="58" t="s">
        <v>70</v>
      </c>
      <c r="B1" s="58"/>
      <c r="C1" s="58"/>
      <c r="D1" s="58"/>
      <c r="E1" s="57"/>
    </row>
    <row r="2" spans="1:4" ht="12" customHeight="1" thickTop="1">
      <c r="A2" s="86" t="s">
        <v>3</v>
      </c>
      <c r="B2" s="87" t="s">
        <v>0</v>
      </c>
      <c r="C2" s="87" t="s">
        <v>13</v>
      </c>
      <c r="D2" s="88" t="s">
        <v>2</v>
      </c>
    </row>
    <row r="3" spans="1:4" ht="12" customHeight="1">
      <c r="A3" s="76"/>
      <c r="B3" s="80"/>
      <c r="C3" s="80"/>
      <c r="D3" s="89"/>
    </row>
    <row r="4" spans="1:4" ht="12" customHeight="1">
      <c r="A4" s="17"/>
      <c r="B4" s="59" t="s">
        <v>21</v>
      </c>
      <c r="C4" s="81"/>
      <c r="D4" s="82"/>
    </row>
    <row r="5" spans="1:4" ht="12" customHeight="1">
      <c r="A5" s="14">
        <v>1970</v>
      </c>
      <c r="B5" s="15">
        <v>16.08706571991495</v>
      </c>
      <c r="C5" s="15">
        <v>67.67599855500926</v>
      </c>
      <c r="D5" s="15">
        <f>SUM(B5,C5)</f>
        <v>83.7630642749242</v>
      </c>
    </row>
    <row r="6" spans="1:4" ht="12" customHeight="1">
      <c r="A6" s="18">
        <v>1971</v>
      </c>
      <c r="B6" s="19">
        <v>15.68944096387863</v>
      </c>
      <c r="C6" s="19">
        <v>68.06751951629504</v>
      </c>
      <c r="D6" s="19">
        <f aca="true" t="shared" si="0" ref="D6:D33">SUM(B6,C6)</f>
        <v>83.75696048017366</v>
      </c>
    </row>
    <row r="7" spans="1:4" ht="12" customHeight="1">
      <c r="A7" s="18">
        <v>1972</v>
      </c>
      <c r="B7" s="19">
        <v>14.414710142165644</v>
      </c>
      <c r="C7" s="19">
        <v>72.1561827609267</v>
      </c>
      <c r="D7" s="19">
        <f t="shared" si="0"/>
        <v>86.57089290309234</v>
      </c>
    </row>
    <row r="8" spans="1:4" ht="12" customHeight="1">
      <c r="A8" s="18">
        <v>1973</v>
      </c>
      <c r="B8" s="19">
        <v>14.350593886998666</v>
      </c>
      <c r="C8" s="19">
        <v>69.92808807362277</v>
      </c>
      <c r="D8" s="19">
        <f t="shared" si="0"/>
        <v>84.27868196062144</v>
      </c>
    </row>
    <row r="9" spans="1:4" ht="12" customHeight="1">
      <c r="A9" s="18">
        <v>1974</v>
      </c>
      <c r="B9" s="19">
        <v>14.352432033069288</v>
      </c>
      <c r="C9" s="19">
        <v>72.77875136146186</v>
      </c>
      <c r="D9" s="19">
        <f t="shared" si="0"/>
        <v>87.13118339453115</v>
      </c>
    </row>
    <row r="10" spans="1:4" ht="12" customHeight="1">
      <c r="A10" s="18">
        <v>1975</v>
      </c>
      <c r="B10" s="19">
        <v>15.805170090705786</v>
      </c>
      <c r="C10" s="19">
        <v>78.97350145445417</v>
      </c>
      <c r="D10" s="19">
        <f t="shared" si="0"/>
        <v>94.77867154515995</v>
      </c>
    </row>
    <row r="11" spans="1:4" ht="12" customHeight="1">
      <c r="A11" s="14">
        <v>1976</v>
      </c>
      <c r="B11" s="15">
        <v>14.67681794207352</v>
      </c>
      <c r="C11" s="15">
        <v>87.47735472170531</v>
      </c>
      <c r="D11" s="15">
        <f t="shared" si="0"/>
        <v>102.15417266377884</v>
      </c>
    </row>
    <row r="12" spans="1:4" ht="12" customHeight="1">
      <c r="A12" s="14">
        <v>1977</v>
      </c>
      <c r="B12" s="15">
        <v>13.375151539917999</v>
      </c>
      <c r="C12" s="15">
        <v>95.57375443544699</v>
      </c>
      <c r="D12" s="15">
        <f t="shared" si="0"/>
        <v>108.94890597536498</v>
      </c>
    </row>
    <row r="13" spans="1:4" ht="12" customHeight="1">
      <c r="A13" s="14">
        <v>1978</v>
      </c>
      <c r="B13" s="15">
        <v>13.38556057236561</v>
      </c>
      <c r="C13" s="15">
        <v>78.73166459687546</v>
      </c>
      <c r="D13" s="15">
        <f t="shared" si="0"/>
        <v>92.11722516924107</v>
      </c>
    </row>
    <row r="14" spans="1:4" ht="12" customHeight="1">
      <c r="A14" s="14">
        <v>1979</v>
      </c>
      <c r="B14" s="15">
        <v>11.44333163004599</v>
      </c>
      <c r="C14" s="15">
        <v>74.97303859015187</v>
      </c>
      <c r="D14" s="15">
        <f t="shared" si="0"/>
        <v>86.41637022019786</v>
      </c>
    </row>
    <row r="15" spans="1:4" ht="12" customHeight="1">
      <c r="A15" s="14">
        <v>1980</v>
      </c>
      <c r="B15" s="15">
        <v>14.243186987871388</v>
      </c>
      <c r="C15" s="15">
        <v>81.43905702955028</v>
      </c>
      <c r="D15" s="15">
        <f t="shared" si="0"/>
        <v>95.68224401742167</v>
      </c>
    </row>
    <row r="16" spans="1:4" ht="12" customHeight="1">
      <c r="A16" s="18">
        <v>1981</v>
      </c>
      <c r="B16" s="19">
        <v>12.340337267248199</v>
      </c>
      <c r="C16" s="19">
        <v>83.19156935730874</v>
      </c>
      <c r="D16" s="19">
        <f t="shared" si="0"/>
        <v>95.53190662455694</v>
      </c>
    </row>
    <row r="17" spans="1:4" ht="12" customHeight="1">
      <c r="A17" s="18">
        <v>1982</v>
      </c>
      <c r="B17" s="19">
        <v>11.669026823091635</v>
      </c>
      <c r="C17" s="19">
        <v>75.31443893939326</v>
      </c>
      <c r="D17" s="19">
        <f t="shared" si="0"/>
        <v>86.98346576248488</v>
      </c>
    </row>
    <row r="18" spans="1:4" ht="12" customHeight="1">
      <c r="A18" s="18">
        <v>1983</v>
      </c>
      <c r="B18" s="19">
        <v>15.013516454907453</v>
      </c>
      <c r="C18" s="19">
        <v>91.42237442592759</v>
      </c>
      <c r="D18" s="19">
        <f t="shared" si="0"/>
        <v>106.43589088083505</v>
      </c>
    </row>
    <row r="19" spans="1:4" ht="12" customHeight="1">
      <c r="A19" s="18">
        <v>1984</v>
      </c>
      <c r="B19" s="19">
        <v>11.86008343628886</v>
      </c>
      <c r="C19" s="19">
        <v>80.59649241638209</v>
      </c>
      <c r="D19" s="19">
        <f t="shared" si="0"/>
        <v>92.45657585267095</v>
      </c>
    </row>
    <row r="20" spans="1:4" ht="12" customHeight="1">
      <c r="A20" s="18">
        <v>1985</v>
      </c>
      <c r="B20" s="19">
        <v>11.682906577876928</v>
      </c>
      <c r="C20" s="19">
        <v>78.71103455981488</v>
      </c>
      <c r="D20" s="19">
        <f t="shared" si="0"/>
        <v>90.3939411376918</v>
      </c>
    </row>
    <row r="21" spans="1:4" ht="12" customHeight="1">
      <c r="A21" s="14">
        <v>1986</v>
      </c>
      <c r="B21" s="15">
        <v>13.52724900374401</v>
      </c>
      <c r="C21" s="15">
        <v>82.97645343900076</v>
      </c>
      <c r="D21" s="15">
        <f t="shared" si="0"/>
        <v>96.50370244274478</v>
      </c>
    </row>
    <row r="22" spans="1:4" ht="12" customHeight="1">
      <c r="A22" s="14">
        <v>1987</v>
      </c>
      <c r="B22" s="15">
        <v>13.140055353289071</v>
      </c>
      <c r="C22" s="15">
        <v>68.52547333305809</v>
      </c>
      <c r="D22" s="15">
        <f t="shared" si="0"/>
        <v>81.66552868634716</v>
      </c>
    </row>
    <row r="23" spans="1:4" ht="12" customHeight="1">
      <c r="A23" s="14">
        <v>1988</v>
      </c>
      <c r="B23" s="15">
        <v>13.899478003926196</v>
      </c>
      <c r="C23" s="15">
        <v>65.71812671667584</v>
      </c>
      <c r="D23" s="15">
        <f t="shared" si="0"/>
        <v>79.61760472060203</v>
      </c>
    </row>
    <row r="24" spans="1:4" ht="12" customHeight="1">
      <c r="A24" s="14">
        <v>1989</v>
      </c>
      <c r="B24" s="15">
        <v>12.167674717597492</v>
      </c>
      <c r="C24" s="15">
        <v>67.7407749690396</v>
      </c>
      <c r="D24" s="15">
        <f t="shared" si="0"/>
        <v>79.9084496866371</v>
      </c>
    </row>
    <row r="25" spans="1:4" ht="12" customHeight="1">
      <c r="A25" s="14">
        <v>1990</v>
      </c>
      <c r="B25" s="15">
        <v>12.565909199942428</v>
      </c>
      <c r="C25" s="15">
        <v>62.53906390169646</v>
      </c>
      <c r="D25" s="15">
        <f t="shared" si="0"/>
        <v>75.10497310163889</v>
      </c>
    </row>
    <row r="26" spans="1:4" ht="12" customHeight="1">
      <c r="A26" s="18">
        <v>1991</v>
      </c>
      <c r="B26" s="19">
        <v>8.427976314927827</v>
      </c>
      <c r="C26" s="19">
        <v>73.71505894675043</v>
      </c>
      <c r="D26" s="19">
        <f t="shared" si="0"/>
        <v>82.14303526167826</v>
      </c>
    </row>
    <row r="27" spans="1:4" ht="12" customHeight="1">
      <c r="A27" s="18">
        <v>1992</v>
      </c>
      <c r="B27" s="19">
        <v>12.837750200471788</v>
      </c>
      <c r="C27" s="19">
        <v>63.60136945679688</v>
      </c>
      <c r="D27" s="19">
        <f t="shared" si="0"/>
        <v>76.43911965726866</v>
      </c>
    </row>
    <row r="28" spans="1:4" ht="12" customHeight="1">
      <c r="A28" s="18">
        <v>1993</v>
      </c>
      <c r="B28" s="19">
        <v>14.137872471230141</v>
      </c>
      <c r="C28" s="19">
        <v>74.4174064249706</v>
      </c>
      <c r="D28" s="19">
        <f t="shared" si="0"/>
        <v>88.55527889620073</v>
      </c>
    </row>
    <row r="29" spans="1:4" ht="12" customHeight="1">
      <c r="A29" s="18">
        <v>1994</v>
      </c>
      <c r="B29" s="19">
        <v>12.917190513065794</v>
      </c>
      <c r="C29" s="19">
        <v>75.37091952538174</v>
      </c>
      <c r="D29" s="19">
        <f t="shared" si="0"/>
        <v>88.28811003844753</v>
      </c>
    </row>
    <row r="30" spans="1:4" ht="12" customHeight="1">
      <c r="A30" s="18">
        <v>1995</v>
      </c>
      <c r="B30" s="19">
        <v>11.823275884707586</v>
      </c>
      <c r="C30" s="19">
        <v>69.86109087388012</v>
      </c>
      <c r="D30" s="19">
        <f t="shared" si="0"/>
        <v>81.6843667585877</v>
      </c>
    </row>
    <row r="31" spans="1:4" ht="12" customHeight="1">
      <c r="A31" s="14">
        <v>1996</v>
      </c>
      <c r="B31" s="15">
        <v>12.568953561244053</v>
      </c>
      <c r="C31" s="15">
        <v>78.17765626647783</v>
      </c>
      <c r="D31" s="15">
        <f t="shared" si="0"/>
        <v>90.74660982772188</v>
      </c>
    </row>
    <row r="32" spans="1:4" ht="12" customHeight="1">
      <c r="A32" s="14">
        <v>1997</v>
      </c>
      <c r="B32" s="15">
        <v>13.905892741982765</v>
      </c>
      <c r="C32" s="15">
        <v>74.40427849979116</v>
      </c>
      <c r="D32" s="15">
        <f t="shared" si="0"/>
        <v>88.31017124177393</v>
      </c>
    </row>
    <row r="33" spans="1:4" ht="12" customHeight="1">
      <c r="A33" s="14">
        <v>1998</v>
      </c>
      <c r="B33" s="15">
        <v>14.60478423845137</v>
      </c>
      <c r="C33" s="15">
        <v>89.40710556662253</v>
      </c>
      <c r="D33" s="15">
        <f t="shared" si="0"/>
        <v>104.0118898050739</v>
      </c>
    </row>
    <row r="34" spans="1:4" ht="12" customHeight="1">
      <c r="A34" s="14">
        <v>1999</v>
      </c>
      <c r="B34" s="15">
        <v>8.380616774378343</v>
      </c>
      <c r="C34" s="15">
        <v>73.09463626238589</v>
      </c>
      <c r="D34" s="15">
        <f aca="true" t="shared" si="1" ref="D34:D39">SUM(B34,C34)</f>
        <v>81.47525303676423</v>
      </c>
    </row>
    <row r="35" spans="1:4" ht="12" customHeight="1">
      <c r="A35" s="14">
        <v>2000</v>
      </c>
      <c r="B35" s="15">
        <v>11.648882303710657</v>
      </c>
      <c r="C35" s="15">
        <v>80.32160647902543</v>
      </c>
      <c r="D35" s="15">
        <f t="shared" si="1"/>
        <v>91.97048878273608</v>
      </c>
    </row>
    <row r="36" spans="1:4" ht="12" customHeight="1">
      <c r="A36" s="18">
        <v>2001</v>
      </c>
      <c r="B36" s="19">
        <v>11.876550011901307</v>
      </c>
      <c r="C36" s="19">
        <v>75.33840689122704</v>
      </c>
      <c r="D36" s="19">
        <f t="shared" si="1"/>
        <v>87.21495690312834</v>
      </c>
    </row>
    <row r="37" spans="1:4" ht="12" customHeight="1">
      <c r="A37" s="18">
        <v>2002</v>
      </c>
      <c r="B37" s="19">
        <v>11.744268018454308</v>
      </c>
      <c r="C37" s="19">
        <v>72.5211828271393</v>
      </c>
      <c r="D37" s="19">
        <f t="shared" si="1"/>
        <v>84.2654508455936</v>
      </c>
    </row>
    <row r="38" spans="1:4" ht="12" customHeight="1">
      <c r="A38" s="18">
        <v>2003</v>
      </c>
      <c r="B38" s="19">
        <v>11.89581632579869</v>
      </c>
      <c r="C38" s="19">
        <v>71.20663304085845</v>
      </c>
      <c r="D38" s="19">
        <f t="shared" si="1"/>
        <v>83.10244936665714</v>
      </c>
    </row>
    <row r="39" spans="1:4" ht="12" customHeight="1">
      <c r="A39" s="18">
        <v>2004</v>
      </c>
      <c r="B39" s="19">
        <v>10.803085470499475</v>
      </c>
      <c r="C39" s="19">
        <v>73.1841600625954</v>
      </c>
      <c r="D39" s="19">
        <f t="shared" si="1"/>
        <v>83.98724553309486</v>
      </c>
    </row>
    <row r="40" spans="1:4" ht="12" customHeight="1">
      <c r="A40" s="18">
        <v>2005</v>
      </c>
      <c r="B40" s="19">
        <v>11.428656457125609</v>
      </c>
      <c r="C40" s="19">
        <v>69.1672429748566</v>
      </c>
      <c r="D40" s="19">
        <f aca="true" t="shared" si="2" ref="D40:D45">SUM(B40,C40)</f>
        <v>80.59589943198222</v>
      </c>
    </row>
    <row r="41" spans="1:4" ht="12" customHeight="1">
      <c r="A41" s="14">
        <v>2006</v>
      </c>
      <c r="B41" s="15">
        <v>10.243935907665454</v>
      </c>
      <c r="C41" s="15">
        <v>62.80565904106045</v>
      </c>
      <c r="D41" s="15">
        <f t="shared" si="2"/>
        <v>73.04959494872591</v>
      </c>
    </row>
    <row r="42" spans="1:4" ht="12" customHeight="1">
      <c r="A42" s="14">
        <v>2007</v>
      </c>
      <c r="B42" s="15">
        <v>7.460431109714301</v>
      </c>
      <c r="C42" s="15">
        <v>58.00086521992281</v>
      </c>
      <c r="D42" s="15">
        <f t="shared" si="2"/>
        <v>65.46129632963711</v>
      </c>
    </row>
    <row r="43" spans="1:4" ht="12" customHeight="1">
      <c r="A43" s="14">
        <v>2008</v>
      </c>
      <c r="B43" s="15">
        <v>9.928279004024578</v>
      </c>
      <c r="C43" s="15">
        <v>52.64229725405858</v>
      </c>
      <c r="D43" s="15">
        <f t="shared" si="2"/>
        <v>62.570576258083165</v>
      </c>
    </row>
    <row r="44" spans="1:4" ht="12" customHeight="1">
      <c r="A44" s="14">
        <v>2009</v>
      </c>
      <c r="B44" s="15">
        <v>9.059010160818485</v>
      </c>
      <c r="C44" s="15">
        <v>54.479910524772976</v>
      </c>
      <c r="D44" s="15">
        <f t="shared" si="2"/>
        <v>63.538920685591464</v>
      </c>
    </row>
    <row r="45" spans="1:4" ht="12" customHeight="1">
      <c r="A45" s="14">
        <v>2010</v>
      </c>
      <c r="B45" s="15">
        <v>9.683199126681467</v>
      </c>
      <c r="C45" s="15">
        <v>51.67285639861745</v>
      </c>
      <c r="D45" s="15">
        <f t="shared" si="2"/>
        <v>61.35605552529891</v>
      </c>
    </row>
    <row r="46" spans="1:4" ht="12" customHeight="1">
      <c r="A46" s="18">
        <v>2011</v>
      </c>
      <c r="B46" s="19">
        <v>9.966965832502265</v>
      </c>
      <c r="C46" s="19">
        <v>53.10018088679362</v>
      </c>
      <c r="D46" s="19">
        <f aca="true" t="shared" si="3" ref="D46:D52">SUM(B46,C46)</f>
        <v>63.06714671929589</v>
      </c>
    </row>
    <row r="47" spans="1:4" ht="12" customHeight="1">
      <c r="A47" s="18">
        <v>2012</v>
      </c>
      <c r="B47" s="19">
        <v>10.471345240873026</v>
      </c>
      <c r="C47" s="19">
        <v>43.7653313804719</v>
      </c>
      <c r="D47" s="19">
        <f t="shared" si="3"/>
        <v>54.23667662134493</v>
      </c>
    </row>
    <row r="48" spans="1:4" ht="12" customHeight="1">
      <c r="A48" s="18">
        <v>2013</v>
      </c>
      <c r="B48" s="19">
        <v>10.391272055984638</v>
      </c>
      <c r="C48" s="19">
        <v>45.62006642784105</v>
      </c>
      <c r="D48" s="19">
        <f t="shared" si="3"/>
        <v>56.01133848382569</v>
      </c>
    </row>
    <row r="49" spans="1:4" ht="12" customHeight="1">
      <c r="A49" s="18">
        <v>2014</v>
      </c>
      <c r="B49" s="19">
        <v>9.383749873652976</v>
      </c>
      <c r="C49" s="19">
        <v>44.332080606468004</v>
      </c>
      <c r="D49" s="19">
        <f t="shared" si="3"/>
        <v>53.71583048012098</v>
      </c>
    </row>
    <row r="50" spans="1:4" ht="12" customHeight="1">
      <c r="A50" s="21">
        <v>2015</v>
      </c>
      <c r="B50" s="22">
        <v>8.67628356780831</v>
      </c>
      <c r="C50" s="22">
        <v>42.21508092353754</v>
      </c>
      <c r="D50" s="22">
        <f t="shared" si="3"/>
        <v>50.891364491345854</v>
      </c>
    </row>
    <row r="51" spans="1:4" ht="12" customHeight="1">
      <c r="A51" s="29">
        <v>2016</v>
      </c>
      <c r="B51" s="30">
        <v>9.17933548920603</v>
      </c>
      <c r="C51" s="30">
        <v>42.824902695491105</v>
      </c>
      <c r="D51" s="30">
        <f t="shared" si="3"/>
        <v>52.00423818469714</v>
      </c>
    </row>
    <row r="52" spans="1:4" ht="12" customHeight="1">
      <c r="A52" s="29">
        <v>2017</v>
      </c>
      <c r="B52" s="30">
        <v>8.03505157518143</v>
      </c>
      <c r="C52" s="30">
        <v>39.309038275720575</v>
      </c>
      <c r="D52" s="30">
        <f t="shared" si="3"/>
        <v>47.34408985090201</v>
      </c>
    </row>
    <row r="53" spans="1:4" ht="12" customHeight="1">
      <c r="A53" s="41">
        <v>2018</v>
      </c>
      <c r="B53" s="42">
        <v>8.201356023640189</v>
      </c>
      <c r="C53" s="42">
        <v>40.2643639590831</v>
      </c>
      <c r="D53" s="42">
        <f>SUM(B53,C53)</f>
        <v>48.465719982723286</v>
      </c>
    </row>
    <row r="54" spans="1:4" ht="12" customHeight="1">
      <c r="A54" s="29">
        <v>2019</v>
      </c>
      <c r="B54" s="30">
        <v>8.460587735241466</v>
      </c>
      <c r="C54" s="30">
        <v>37.733980252433305</v>
      </c>
      <c r="D54" s="30">
        <f>SUM(B54,C54)</f>
        <v>46.19456798767477</v>
      </c>
    </row>
    <row r="55" spans="1:4" ht="12" customHeight="1" thickBot="1">
      <c r="A55" s="43">
        <v>2020</v>
      </c>
      <c r="B55" s="44">
        <v>9.35375117709344</v>
      </c>
      <c r="C55" s="44">
        <v>37.50006851550965</v>
      </c>
      <c r="D55" s="44">
        <f>SUM(B55,C55)</f>
        <v>46.853819692603096</v>
      </c>
    </row>
    <row r="56" spans="1:4" ht="12" customHeight="1" thickTop="1">
      <c r="A56" s="93" t="s">
        <v>16</v>
      </c>
      <c r="B56" s="94"/>
      <c r="C56" s="94"/>
      <c r="D56" s="95"/>
    </row>
    <row r="57" spans="1:4" ht="12" customHeight="1">
      <c r="A57" s="96"/>
      <c r="B57" s="97"/>
      <c r="C57" s="97"/>
      <c r="D57" s="98"/>
    </row>
    <row r="58" spans="1:4" ht="12" customHeight="1">
      <c r="A58" s="64" t="s">
        <v>113</v>
      </c>
      <c r="B58" s="64"/>
      <c r="C58" s="64"/>
      <c r="D58" s="64"/>
    </row>
    <row r="59" spans="1:4" ht="12" customHeight="1">
      <c r="A59" s="84"/>
      <c r="B59" s="84"/>
      <c r="C59" s="84"/>
      <c r="D59" s="84"/>
    </row>
    <row r="60" spans="1:4" ht="12" customHeight="1">
      <c r="A60" s="84"/>
      <c r="B60" s="84"/>
      <c r="C60" s="84"/>
      <c r="D60" s="84"/>
    </row>
  </sheetData>
  <sheetProtection/>
  <mergeCells count="9">
    <mergeCell ref="A1:D1"/>
    <mergeCell ref="A58:D60"/>
    <mergeCell ref="B4:D4"/>
    <mergeCell ref="A56:D56"/>
    <mergeCell ref="A57:D57"/>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E60"/>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3" width="12.7109375" style="2" customWidth="1"/>
    <col min="4" max="4" width="14.00390625" style="2" customWidth="1"/>
    <col min="5" max="20" width="12.7109375" style="3" customWidth="1"/>
    <col min="21" max="16384" width="12.7109375" style="4" customWidth="1"/>
  </cols>
  <sheetData>
    <row r="1" spans="1:5" ht="12" customHeight="1" thickBot="1">
      <c r="A1" s="58" t="s">
        <v>69</v>
      </c>
      <c r="B1" s="58"/>
      <c r="C1" s="58"/>
      <c r="D1" s="58"/>
      <c r="E1" s="57"/>
    </row>
    <row r="2" spans="1:4" ht="12" customHeight="1" thickTop="1">
      <c r="A2" s="86" t="s">
        <v>3</v>
      </c>
      <c r="B2" s="87" t="s">
        <v>0</v>
      </c>
      <c r="C2" s="87" t="s">
        <v>13</v>
      </c>
      <c r="D2" s="88" t="s">
        <v>2</v>
      </c>
    </row>
    <row r="3" spans="1:4" ht="12" customHeight="1">
      <c r="A3" s="76"/>
      <c r="B3" s="80"/>
      <c r="C3" s="80"/>
      <c r="D3" s="89"/>
    </row>
    <row r="4" spans="1:4" ht="12" customHeight="1">
      <c r="A4" s="17"/>
      <c r="B4" s="59" t="s">
        <v>40</v>
      </c>
      <c r="C4" s="81"/>
      <c r="D4" s="82"/>
    </row>
    <row r="5" spans="1:4" ht="12" customHeight="1">
      <c r="A5" s="14">
        <v>1970</v>
      </c>
      <c r="B5" s="15">
        <v>2.0358982111854553</v>
      </c>
      <c r="C5" s="15">
        <v>0.9550504262333457</v>
      </c>
      <c r="D5" s="15">
        <f aca="true" t="shared" si="0" ref="D5:D33">SUM(B5,C5)</f>
        <v>2.990948637418801</v>
      </c>
    </row>
    <row r="6" spans="1:4" ht="12" customHeight="1">
      <c r="A6" s="18">
        <v>1971</v>
      </c>
      <c r="B6" s="19">
        <v>2.325906164373666</v>
      </c>
      <c r="C6" s="19">
        <v>1.1559705481529994</v>
      </c>
      <c r="D6" s="19">
        <f t="shared" si="0"/>
        <v>3.4818767125266654</v>
      </c>
    </row>
    <row r="7" spans="1:4" ht="12" customHeight="1">
      <c r="A7" s="18">
        <v>1972</v>
      </c>
      <c r="B7" s="19">
        <v>2.0677144871746007</v>
      </c>
      <c r="C7" s="19">
        <v>1.4923819415329498</v>
      </c>
      <c r="D7" s="19">
        <f t="shared" si="0"/>
        <v>3.5600964287075505</v>
      </c>
    </row>
    <row r="8" spans="1:4" ht="12" customHeight="1">
      <c r="A8" s="18">
        <v>1973</v>
      </c>
      <c r="B8" s="19">
        <v>2.060931815071564</v>
      </c>
      <c r="C8" s="19">
        <v>1.4710087820715498</v>
      </c>
      <c r="D8" s="19">
        <f t="shared" si="0"/>
        <v>3.531940597143114</v>
      </c>
    </row>
    <row r="9" spans="1:4" ht="12" customHeight="1">
      <c r="A9" s="18">
        <v>1974</v>
      </c>
      <c r="B9" s="19">
        <v>2.229745527322379</v>
      </c>
      <c r="C9" s="19">
        <v>1.4040420099694182</v>
      </c>
      <c r="D9" s="19">
        <f t="shared" si="0"/>
        <v>3.633787537291797</v>
      </c>
    </row>
    <row r="10" spans="1:4" ht="12" customHeight="1">
      <c r="A10" s="18">
        <v>1975</v>
      </c>
      <c r="B10" s="19">
        <v>2.547841628351691</v>
      </c>
      <c r="C10" s="19">
        <v>1.6218925513837377</v>
      </c>
      <c r="D10" s="19">
        <f t="shared" si="0"/>
        <v>4.169734179735428</v>
      </c>
    </row>
    <row r="11" spans="1:4" ht="12" customHeight="1">
      <c r="A11" s="14">
        <v>1976</v>
      </c>
      <c r="B11" s="15">
        <v>2.356456532208132</v>
      </c>
      <c r="C11" s="15">
        <v>2.033205677987479</v>
      </c>
      <c r="D11" s="15">
        <f t="shared" si="0"/>
        <v>4.3896622101956115</v>
      </c>
    </row>
    <row r="12" spans="1:4" ht="12" customHeight="1">
      <c r="A12" s="14">
        <v>1977</v>
      </c>
      <c r="B12" s="15">
        <v>2.641425905493578</v>
      </c>
      <c r="C12" s="15">
        <v>1.7098924350364828</v>
      </c>
      <c r="D12" s="15">
        <f t="shared" si="0"/>
        <v>4.35131834053006</v>
      </c>
    </row>
    <row r="13" spans="1:4" ht="12" customHeight="1">
      <c r="A13" s="14">
        <v>1978</v>
      </c>
      <c r="B13" s="15">
        <v>2.0678617157490398</v>
      </c>
      <c r="C13" s="15">
        <v>1.9917110317406834</v>
      </c>
      <c r="D13" s="15">
        <f t="shared" si="0"/>
        <v>4.059572747489723</v>
      </c>
    </row>
    <row r="14" spans="1:4" ht="12" customHeight="1">
      <c r="A14" s="14">
        <v>1979</v>
      </c>
      <c r="B14" s="15">
        <v>2.0161827108928927</v>
      </c>
      <c r="C14" s="15">
        <v>1.9038235098087135</v>
      </c>
      <c r="D14" s="15">
        <f t="shared" si="0"/>
        <v>3.920006220701606</v>
      </c>
    </row>
    <row r="15" spans="1:4" ht="12" customHeight="1">
      <c r="A15" s="14">
        <v>1980</v>
      </c>
      <c r="B15" s="15">
        <v>2.07446191117843</v>
      </c>
      <c r="C15" s="15">
        <v>2.8533852085400877</v>
      </c>
      <c r="D15" s="15">
        <f t="shared" si="0"/>
        <v>4.927847119718518</v>
      </c>
    </row>
    <row r="16" spans="1:4" ht="12" customHeight="1">
      <c r="A16" s="18">
        <v>1981</v>
      </c>
      <c r="B16" s="19">
        <v>1.9405891504600798</v>
      </c>
      <c r="C16" s="19">
        <v>2.0219728133724115</v>
      </c>
      <c r="D16" s="19">
        <f t="shared" si="0"/>
        <v>3.962561963832491</v>
      </c>
    </row>
    <row r="17" spans="1:4" ht="12" customHeight="1">
      <c r="A17" s="18">
        <v>1982</v>
      </c>
      <c r="B17" s="19">
        <v>2.0614721487042806</v>
      </c>
      <c r="C17" s="19">
        <v>2.4740081313418436</v>
      </c>
      <c r="D17" s="19">
        <f t="shared" si="0"/>
        <v>4.535480280046125</v>
      </c>
    </row>
    <row r="18" spans="1:4" ht="12" customHeight="1">
      <c r="A18" s="18">
        <v>1983</v>
      </c>
      <c r="B18" s="19">
        <v>2.189642492979132</v>
      </c>
      <c r="C18" s="19">
        <v>1.6927791316520633</v>
      </c>
      <c r="D18" s="19">
        <f t="shared" si="0"/>
        <v>3.882421624631195</v>
      </c>
    </row>
    <row r="19" spans="1:4" ht="12" customHeight="1">
      <c r="A19" s="18">
        <v>1984</v>
      </c>
      <c r="B19" s="19">
        <v>2.046514078054342</v>
      </c>
      <c r="C19" s="19">
        <v>1.6008174386920981</v>
      </c>
      <c r="D19" s="19">
        <f t="shared" si="0"/>
        <v>3.6473315167464397</v>
      </c>
    </row>
    <row r="20" spans="1:4" ht="12" customHeight="1">
      <c r="A20" s="18">
        <v>1985</v>
      </c>
      <c r="B20" s="19">
        <v>1.4889732030602725</v>
      </c>
      <c r="C20" s="19">
        <v>1.39235782040207</v>
      </c>
      <c r="D20" s="19">
        <f t="shared" si="0"/>
        <v>2.8813310234623426</v>
      </c>
    </row>
    <row r="21" spans="1:4" ht="12" customHeight="1">
      <c r="A21" s="14">
        <v>1986</v>
      </c>
      <c r="B21" s="15">
        <v>1.5998172243854427</v>
      </c>
      <c r="C21" s="15">
        <v>1.140136546284869</v>
      </c>
      <c r="D21" s="15">
        <f t="shared" si="0"/>
        <v>2.7399537706703114</v>
      </c>
    </row>
    <row r="22" spans="1:4" ht="12" customHeight="1">
      <c r="A22" s="14">
        <v>1987</v>
      </c>
      <c r="B22" s="15">
        <v>1.7749459903082334</v>
      </c>
      <c r="C22" s="15">
        <v>1.5794014925619018</v>
      </c>
      <c r="D22" s="15">
        <f t="shared" si="0"/>
        <v>3.354347482870135</v>
      </c>
    </row>
    <row r="23" spans="1:4" ht="12" customHeight="1">
      <c r="A23" s="14">
        <v>1988</v>
      </c>
      <c r="B23" s="15">
        <v>1.768468329187722</v>
      </c>
      <c r="C23" s="15">
        <v>1.5583154096995768</v>
      </c>
      <c r="D23" s="15">
        <f t="shared" si="0"/>
        <v>3.3267837388872987</v>
      </c>
    </row>
    <row r="24" spans="1:4" ht="12" customHeight="1">
      <c r="A24" s="14">
        <v>1989</v>
      </c>
      <c r="B24" s="15">
        <v>1.73453800234738</v>
      </c>
      <c r="C24" s="15">
        <v>1.5872759175554494</v>
      </c>
      <c r="D24" s="15">
        <f t="shared" si="0"/>
        <v>3.321813919902829</v>
      </c>
    </row>
    <row r="25" spans="1:4" ht="12" customHeight="1">
      <c r="A25" s="14">
        <v>1990</v>
      </c>
      <c r="B25" s="15">
        <v>1.3214065057684132</v>
      </c>
      <c r="C25" s="15">
        <v>1.091017829925632</v>
      </c>
      <c r="D25" s="15">
        <f t="shared" si="0"/>
        <v>2.412424335694045</v>
      </c>
    </row>
    <row r="26" spans="1:4" ht="12" customHeight="1">
      <c r="A26" s="18">
        <v>1991</v>
      </c>
      <c r="B26" s="19">
        <v>1.3766796974957336</v>
      </c>
      <c r="C26" s="19">
        <v>0.9475360785675939</v>
      </c>
      <c r="D26" s="19">
        <f t="shared" si="0"/>
        <v>2.3242157760633275</v>
      </c>
    </row>
    <row r="27" spans="1:4" ht="12" customHeight="1">
      <c r="A27" s="18">
        <v>1992</v>
      </c>
      <c r="B27" s="19">
        <v>1.9266599888859723</v>
      </c>
      <c r="C27" s="19">
        <v>1.0039660740931207</v>
      </c>
      <c r="D27" s="19">
        <f t="shared" si="0"/>
        <v>2.9306260629790932</v>
      </c>
    </row>
    <row r="28" spans="1:4" ht="12" customHeight="1">
      <c r="A28" s="18">
        <v>1993</v>
      </c>
      <c r="B28" s="19">
        <v>1.8604919321045947</v>
      </c>
      <c r="C28" s="19">
        <v>1.123340140056992</v>
      </c>
      <c r="D28" s="19">
        <f t="shared" si="0"/>
        <v>2.9838320721615865</v>
      </c>
    </row>
    <row r="29" spans="1:4" ht="12" customHeight="1">
      <c r="A29" s="18">
        <v>1994</v>
      </c>
      <c r="B29" s="19">
        <v>2.0955280471698297</v>
      </c>
      <c r="C29" s="19">
        <v>1.4268917204227547</v>
      </c>
      <c r="D29" s="19">
        <f t="shared" si="0"/>
        <v>3.5224197675925843</v>
      </c>
    </row>
    <row r="30" spans="1:4" ht="12" customHeight="1">
      <c r="A30" s="18">
        <v>1995</v>
      </c>
      <c r="B30" s="19">
        <v>1.9866915530027125</v>
      </c>
      <c r="C30" s="19">
        <v>1.251745731405145</v>
      </c>
      <c r="D30" s="19">
        <f t="shared" si="0"/>
        <v>3.2384372844078575</v>
      </c>
    </row>
    <row r="31" spans="1:4" ht="12" customHeight="1">
      <c r="A31" s="14">
        <v>1996</v>
      </c>
      <c r="B31" s="15">
        <v>2.1487354307616653</v>
      </c>
      <c r="C31" s="15">
        <v>1.2440395569326679</v>
      </c>
      <c r="D31" s="15">
        <f t="shared" si="0"/>
        <v>3.392774987694333</v>
      </c>
    </row>
    <row r="32" spans="1:4" ht="12" customHeight="1">
      <c r="A32" s="14">
        <v>1997</v>
      </c>
      <c r="B32" s="15">
        <v>2.5193687758698275</v>
      </c>
      <c r="C32" s="15">
        <v>2.000615935121501</v>
      </c>
      <c r="D32" s="15">
        <f t="shared" si="0"/>
        <v>4.519984710991329</v>
      </c>
    </row>
    <row r="33" spans="1:4" ht="12" customHeight="1">
      <c r="A33" s="14">
        <v>1998</v>
      </c>
      <c r="B33" s="15">
        <v>2.1662804435586063</v>
      </c>
      <c r="C33" s="15">
        <v>1.4782120273232957</v>
      </c>
      <c r="D33" s="15">
        <f t="shared" si="0"/>
        <v>3.644492470881902</v>
      </c>
    </row>
    <row r="34" spans="1:4" ht="12" customHeight="1">
      <c r="A34" s="14">
        <v>1999</v>
      </c>
      <c r="B34" s="15">
        <v>2.3007370995727157</v>
      </c>
      <c r="C34" s="15">
        <v>1.2008318287335569</v>
      </c>
      <c r="D34" s="15">
        <f aca="true" t="shared" si="1" ref="D34:D39">SUM(B34,C34)</f>
        <v>3.5015689283062725</v>
      </c>
    </row>
    <row r="35" spans="1:4" ht="12" customHeight="1">
      <c r="A35" s="14">
        <v>2000</v>
      </c>
      <c r="B35" s="15">
        <v>2.8620941317997763</v>
      </c>
      <c r="C35" s="15">
        <v>1.6160939156666911</v>
      </c>
      <c r="D35" s="15">
        <f t="shared" si="1"/>
        <v>4.4781880474664675</v>
      </c>
    </row>
    <row r="36" spans="1:4" ht="12" customHeight="1">
      <c r="A36" s="18">
        <v>2001</v>
      </c>
      <c r="B36" s="19">
        <v>2.719340143336702</v>
      </c>
      <c r="C36" s="19">
        <v>1.2193620840286161</v>
      </c>
      <c r="D36" s="19">
        <f t="shared" si="1"/>
        <v>3.938702227365318</v>
      </c>
    </row>
    <row r="37" spans="1:4" ht="12" customHeight="1">
      <c r="A37" s="18">
        <v>2002</v>
      </c>
      <c r="B37" s="19">
        <v>2.5535549085159133</v>
      </c>
      <c r="C37" s="19">
        <v>1.3136017739210455</v>
      </c>
      <c r="D37" s="19">
        <f t="shared" si="1"/>
        <v>3.867156682436959</v>
      </c>
    </row>
    <row r="38" spans="1:4" ht="12" customHeight="1">
      <c r="A38" s="18">
        <v>2003</v>
      </c>
      <c r="B38" s="19">
        <v>2.7200933744248252</v>
      </c>
      <c r="C38" s="19">
        <v>1.1611148647549703</v>
      </c>
      <c r="D38" s="19">
        <f t="shared" si="1"/>
        <v>3.8812082391797955</v>
      </c>
    </row>
    <row r="39" spans="1:4" ht="12" customHeight="1">
      <c r="A39" s="18">
        <v>2004</v>
      </c>
      <c r="B39" s="19">
        <v>2.765655090575144</v>
      </c>
      <c r="C39" s="19">
        <v>0.930355199409425</v>
      </c>
      <c r="D39" s="19">
        <f t="shared" si="1"/>
        <v>3.696010289984569</v>
      </c>
    </row>
    <row r="40" spans="1:4" ht="12" customHeight="1">
      <c r="A40" s="18">
        <v>2005</v>
      </c>
      <c r="B40" s="19">
        <v>2.502770250711448</v>
      </c>
      <c r="C40" s="19">
        <v>0.8105205003868243</v>
      </c>
      <c r="D40" s="19">
        <f aca="true" t="shared" si="2" ref="D40:D45">SUM(B40,C40)</f>
        <v>3.3132907510982723</v>
      </c>
    </row>
    <row r="41" spans="1:4" ht="12" customHeight="1">
      <c r="A41" s="14">
        <v>2006</v>
      </c>
      <c r="B41" s="15">
        <v>2.679566511696871</v>
      </c>
      <c r="C41" s="15">
        <v>1.133076022048134</v>
      </c>
      <c r="D41" s="15">
        <f t="shared" si="2"/>
        <v>3.812642533745005</v>
      </c>
    </row>
    <row r="42" spans="1:4" ht="12" customHeight="1">
      <c r="A42" s="14">
        <v>2007</v>
      </c>
      <c r="B42" s="15">
        <v>2.555310519672878</v>
      </c>
      <c r="C42" s="15">
        <v>0.9744575597673457</v>
      </c>
      <c r="D42" s="15">
        <f t="shared" si="2"/>
        <v>3.529768079440224</v>
      </c>
    </row>
    <row r="43" spans="1:4" ht="12" customHeight="1">
      <c r="A43" s="14">
        <v>2008</v>
      </c>
      <c r="B43" s="15">
        <v>3.0718263352574526</v>
      </c>
      <c r="C43" s="15">
        <v>1.3002228057705452</v>
      </c>
      <c r="D43" s="15">
        <f t="shared" si="2"/>
        <v>4.372049141027998</v>
      </c>
    </row>
    <row r="44" spans="1:4" ht="12" customHeight="1">
      <c r="A44" s="14">
        <v>2009</v>
      </c>
      <c r="B44" s="15">
        <v>3.1529694951274916</v>
      </c>
      <c r="C44" s="15">
        <v>0.7970838975664687</v>
      </c>
      <c r="D44" s="15">
        <f t="shared" si="2"/>
        <v>3.9500533926939605</v>
      </c>
    </row>
    <row r="45" spans="1:4" ht="12" customHeight="1">
      <c r="A45" s="14">
        <v>2010</v>
      </c>
      <c r="B45" s="15">
        <v>3.7679441322666998</v>
      </c>
      <c r="C45" s="15">
        <v>1.0096490884574674</v>
      </c>
      <c r="D45" s="15">
        <f t="shared" si="2"/>
        <v>4.777593220724167</v>
      </c>
    </row>
    <row r="46" spans="1:4" ht="12" customHeight="1">
      <c r="A46" s="18">
        <v>2011</v>
      </c>
      <c r="B46" s="19">
        <v>4.129295453871003</v>
      </c>
      <c r="C46" s="19">
        <v>1.1189236802664215</v>
      </c>
      <c r="D46" s="19">
        <f aca="true" t="shared" si="3" ref="D46:D52">SUM(B46,C46)</f>
        <v>5.2482191341374245</v>
      </c>
    </row>
    <row r="47" spans="1:4" ht="12" customHeight="1">
      <c r="A47" s="18">
        <v>2012</v>
      </c>
      <c r="B47" s="19">
        <v>4.15729787985429</v>
      </c>
      <c r="C47" s="19">
        <v>1.045747696202292</v>
      </c>
      <c r="D47" s="19">
        <f t="shared" si="3"/>
        <v>5.2030455760565815</v>
      </c>
    </row>
    <row r="48" spans="1:4" ht="12" customHeight="1">
      <c r="A48" s="18">
        <v>2013</v>
      </c>
      <c r="B48" s="19">
        <v>4.4758008800621925</v>
      </c>
      <c r="C48" s="19">
        <v>0.9047731128121166</v>
      </c>
      <c r="D48" s="19">
        <f t="shared" si="3"/>
        <v>5.380573992874309</v>
      </c>
    </row>
    <row r="49" spans="1:4" ht="12" customHeight="1">
      <c r="A49" s="18">
        <v>2014</v>
      </c>
      <c r="B49" s="19">
        <v>4.984469754616161</v>
      </c>
      <c r="C49" s="19">
        <v>0.9027175239338954</v>
      </c>
      <c r="D49" s="19">
        <f t="shared" si="3"/>
        <v>5.887187278550057</v>
      </c>
    </row>
    <row r="50" spans="1:4" ht="12" customHeight="1">
      <c r="A50" s="21">
        <v>2015</v>
      </c>
      <c r="B50" s="22">
        <v>5.205712488296915</v>
      </c>
      <c r="C50" s="22">
        <v>1.5225914844584612</v>
      </c>
      <c r="D50" s="22">
        <f t="shared" si="3"/>
        <v>6.728303972755376</v>
      </c>
    </row>
    <row r="51" spans="1:4" ht="12" customHeight="1">
      <c r="A51" s="29">
        <v>2016</v>
      </c>
      <c r="B51" s="30">
        <v>5.269058495037308</v>
      </c>
      <c r="C51" s="30">
        <v>1.9585128727054268</v>
      </c>
      <c r="D51" s="30">
        <f t="shared" si="3"/>
        <v>7.227571367742735</v>
      </c>
    </row>
    <row r="52" spans="1:4" ht="12" customHeight="1">
      <c r="A52" s="29">
        <v>2017</v>
      </c>
      <c r="B52" s="30">
        <v>5.843266346807761</v>
      </c>
      <c r="C52" s="30">
        <v>2.093349868082089</v>
      </c>
      <c r="D52" s="30">
        <f t="shared" si="3"/>
        <v>7.93661621488985</v>
      </c>
    </row>
    <row r="53" spans="1:4" ht="12" customHeight="1">
      <c r="A53" s="41">
        <v>2018</v>
      </c>
      <c r="B53" s="42">
        <v>5.908849365741431</v>
      </c>
      <c r="C53" s="42">
        <v>1.1534180044353797</v>
      </c>
      <c r="D53" s="42">
        <f>SUM(B53,C53)</f>
        <v>7.06226737017681</v>
      </c>
    </row>
    <row r="54" spans="1:4" s="4" customFormat="1" ht="12" customHeight="1">
      <c r="A54" s="29">
        <v>2019</v>
      </c>
      <c r="B54" s="30">
        <v>6.78644714856761</v>
      </c>
      <c r="C54" s="30">
        <v>1.6392826364135136</v>
      </c>
      <c r="D54" s="30">
        <f>SUM(B54,C54)</f>
        <v>8.425729784981122</v>
      </c>
    </row>
    <row r="55" spans="1:4" s="4" customFormat="1" ht="12" customHeight="1" thickBot="1">
      <c r="A55" s="43">
        <v>2020</v>
      </c>
      <c r="B55" s="44">
        <v>6.613941566265527</v>
      </c>
      <c r="C55" s="44">
        <v>1.3282249012300742</v>
      </c>
      <c r="D55" s="44">
        <f>SUM(B55,C55)</f>
        <v>7.942166467495602</v>
      </c>
    </row>
    <row r="56" spans="1:4" s="4" customFormat="1" ht="12" customHeight="1" thickTop="1">
      <c r="A56" s="99" t="s">
        <v>16</v>
      </c>
      <c r="B56" s="100"/>
      <c r="C56" s="100"/>
      <c r="D56" s="101"/>
    </row>
    <row r="57" spans="1:4" s="4" customFormat="1" ht="12" customHeight="1">
      <c r="A57" s="102"/>
      <c r="B57" s="103"/>
      <c r="C57" s="103"/>
      <c r="D57" s="104"/>
    </row>
    <row r="58" spans="1:4" s="4" customFormat="1" ht="12" customHeight="1">
      <c r="A58" s="64" t="s">
        <v>113</v>
      </c>
      <c r="B58" s="64"/>
      <c r="C58" s="64"/>
      <c r="D58" s="64"/>
    </row>
    <row r="59" spans="1:4" s="4" customFormat="1" ht="12" customHeight="1">
      <c r="A59" s="84"/>
      <c r="B59" s="84"/>
      <c r="C59" s="84"/>
      <c r="D59" s="84"/>
    </row>
    <row r="60" spans="1:4" s="4" customFormat="1" ht="12" customHeight="1">
      <c r="A60" s="84"/>
      <c r="B60" s="84"/>
      <c r="C60" s="84"/>
      <c r="D60" s="84"/>
    </row>
  </sheetData>
  <sheetProtection/>
  <mergeCells count="9">
    <mergeCell ref="A1:D1"/>
    <mergeCell ref="A58:D60"/>
    <mergeCell ref="A56:D56"/>
    <mergeCell ref="A57:D57"/>
    <mergeCell ref="B4:D4"/>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D60"/>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68</v>
      </c>
      <c r="B1" s="58"/>
      <c r="C1" s="58"/>
      <c r="D1" s="58"/>
    </row>
    <row r="2" spans="1:4" ht="12" customHeight="1" thickTop="1">
      <c r="A2" s="86" t="s">
        <v>3</v>
      </c>
      <c r="B2" s="87" t="s">
        <v>0</v>
      </c>
      <c r="C2" s="87" t="s">
        <v>13</v>
      </c>
      <c r="D2" s="88" t="s">
        <v>2</v>
      </c>
    </row>
    <row r="3" spans="1:4" ht="12" customHeight="1">
      <c r="A3" s="76"/>
      <c r="B3" s="80"/>
      <c r="C3" s="80"/>
      <c r="D3" s="89"/>
    </row>
    <row r="4" spans="1:4" ht="12" customHeight="1">
      <c r="A4" s="17"/>
      <c r="B4" s="59" t="s">
        <v>39</v>
      </c>
      <c r="C4" s="81"/>
      <c r="D4" s="82"/>
    </row>
    <row r="5" spans="1:4" ht="12" customHeight="1">
      <c r="A5" s="14">
        <v>1970</v>
      </c>
      <c r="B5" s="15">
        <v>8.21547321792111</v>
      </c>
      <c r="C5" s="15">
        <v>11.23680147751436</v>
      </c>
      <c r="D5" s="15">
        <f aca="true" t="shared" si="0" ref="D5:D33">SUM(B5,C5)</f>
        <v>19.45227469543547</v>
      </c>
    </row>
    <row r="6" spans="1:4" ht="12" customHeight="1">
      <c r="A6" s="18">
        <v>1971</v>
      </c>
      <c r="B6" s="19">
        <v>8.548971743531625</v>
      </c>
      <c r="C6" s="19">
        <v>12.656009353386425</v>
      </c>
      <c r="D6" s="19">
        <f t="shared" si="0"/>
        <v>21.20498109691805</v>
      </c>
    </row>
    <row r="7" spans="1:4" ht="12" customHeight="1">
      <c r="A7" s="18">
        <v>1972</v>
      </c>
      <c r="B7" s="19">
        <v>8.564707515424786</v>
      </c>
      <c r="C7" s="19">
        <v>12.471515642498291</v>
      </c>
      <c r="D7" s="19">
        <f t="shared" si="0"/>
        <v>21.036223157923075</v>
      </c>
    </row>
    <row r="8" spans="1:4" ht="12" customHeight="1">
      <c r="A8" s="18">
        <v>1973</v>
      </c>
      <c r="B8" s="19">
        <v>8.569471763395503</v>
      </c>
      <c r="C8" s="19">
        <v>13.042433948819294</v>
      </c>
      <c r="D8" s="19">
        <f t="shared" si="0"/>
        <v>21.6119057122148</v>
      </c>
    </row>
    <row r="9" spans="1:4" ht="12" customHeight="1">
      <c r="A9" s="18">
        <v>1974</v>
      </c>
      <c r="B9" s="19">
        <v>8.210456859466873</v>
      </c>
      <c r="C9" s="19">
        <v>12.294701064359607</v>
      </c>
      <c r="D9" s="19">
        <f t="shared" si="0"/>
        <v>20.50515792382648</v>
      </c>
    </row>
    <row r="10" spans="1:4" ht="12" customHeight="1">
      <c r="A10" s="18">
        <v>1975</v>
      </c>
      <c r="B10" s="19">
        <v>8.3578683391414</v>
      </c>
      <c r="C10" s="19">
        <v>13.190326850237584</v>
      </c>
      <c r="D10" s="19">
        <f t="shared" si="0"/>
        <v>21.548195189378983</v>
      </c>
    </row>
    <row r="11" spans="1:4" ht="12" customHeight="1">
      <c r="A11" s="14">
        <v>1976</v>
      </c>
      <c r="B11" s="15">
        <v>9.260991731730348</v>
      </c>
      <c r="C11" s="15">
        <v>10.448555961605278</v>
      </c>
      <c r="D11" s="15">
        <f t="shared" si="0"/>
        <v>19.709547693335626</v>
      </c>
    </row>
    <row r="12" spans="1:4" ht="12" customHeight="1">
      <c r="A12" s="14">
        <v>1977</v>
      </c>
      <c r="B12" s="15">
        <v>7.726994830709146</v>
      </c>
      <c r="C12" s="15">
        <v>14.378876363868955</v>
      </c>
      <c r="D12" s="15">
        <f t="shared" si="0"/>
        <v>22.1058711945781</v>
      </c>
    </row>
    <row r="13" spans="1:4" ht="12" customHeight="1">
      <c r="A13" s="14">
        <v>1978</v>
      </c>
      <c r="B13" s="15">
        <v>8.345020024652674</v>
      </c>
      <c r="C13" s="15">
        <v>16.00980526695042</v>
      </c>
      <c r="D13" s="15">
        <f t="shared" si="0"/>
        <v>24.354825291603092</v>
      </c>
    </row>
    <row r="14" spans="1:4" ht="12" customHeight="1">
      <c r="A14" s="14">
        <v>1979</v>
      </c>
      <c r="B14" s="15">
        <v>7.292135885466687</v>
      </c>
      <c r="C14" s="15">
        <v>14.086415692614468</v>
      </c>
      <c r="D14" s="15">
        <f t="shared" si="0"/>
        <v>21.378551578081154</v>
      </c>
    </row>
    <row r="15" spans="1:4" ht="12" customHeight="1">
      <c r="A15" s="14">
        <v>1980</v>
      </c>
      <c r="B15" s="15">
        <v>7.297221032364617</v>
      </c>
      <c r="C15" s="15">
        <v>10.20188921391832</v>
      </c>
      <c r="D15" s="15">
        <f t="shared" si="0"/>
        <v>17.49911024628294</v>
      </c>
    </row>
    <row r="16" spans="1:4" ht="12" customHeight="1">
      <c r="A16" s="18">
        <v>1981</v>
      </c>
      <c r="B16" s="19">
        <v>6.652786574472455</v>
      </c>
      <c r="C16" s="19">
        <v>13.034268922100777</v>
      </c>
      <c r="D16" s="19">
        <f t="shared" si="0"/>
        <v>19.687055496573233</v>
      </c>
    </row>
    <row r="17" spans="1:4" ht="12" customHeight="1">
      <c r="A17" s="18">
        <v>1982</v>
      </c>
      <c r="B17" s="19">
        <v>7.201343675510586</v>
      </c>
      <c r="C17" s="19">
        <v>12.192624458632116</v>
      </c>
      <c r="D17" s="19">
        <f t="shared" si="0"/>
        <v>19.393968134142703</v>
      </c>
    </row>
    <row r="18" spans="1:4" ht="12" customHeight="1">
      <c r="A18" s="18">
        <v>1983</v>
      </c>
      <c r="B18" s="19">
        <v>7.836359194589448</v>
      </c>
      <c r="C18" s="19">
        <v>11.534205481337303</v>
      </c>
      <c r="D18" s="19">
        <f t="shared" si="0"/>
        <v>19.37056467592675</v>
      </c>
    </row>
    <row r="19" spans="1:4" ht="12" customHeight="1">
      <c r="A19" s="18">
        <v>1984</v>
      </c>
      <c r="B19" s="19">
        <v>5.980750685047901</v>
      </c>
      <c r="C19" s="19">
        <v>6.228417311807842</v>
      </c>
      <c r="D19" s="19">
        <f t="shared" si="0"/>
        <v>12.209167996855744</v>
      </c>
    </row>
    <row r="20" spans="1:4" ht="12" customHeight="1">
      <c r="A20" s="18">
        <v>1985</v>
      </c>
      <c r="B20" s="19">
        <v>5.5065777283676125</v>
      </c>
      <c r="C20" s="19">
        <v>11.11924596995744</v>
      </c>
      <c r="D20" s="19">
        <f t="shared" si="0"/>
        <v>16.625823698325053</v>
      </c>
    </row>
    <row r="21" spans="1:4" ht="12" customHeight="1">
      <c r="A21" s="14">
        <v>1986</v>
      </c>
      <c r="B21" s="15">
        <v>6.132545756516078</v>
      </c>
      <c r="C21" s="15">
        <v>8.485345455247618</v>
      </c>
      <c r="D21" s="15">
        <f t="shared" si="0"/>
        <v>14.617891211763695</v>
      </c>
    </row>
    <row r="22" spans="1:4" ht="12" customHeight="1">
      <c r="A22" s="14">
        <v>1987</v>
      </c>
      <c r="B22" s="15">
        <v>6.345411607054229</v>
      </c>
      <c r="C22" s="15">
        <v>11.535279954982041</v>
      </c>
      <c r="D22" s="15">
        <f t="shared" si="0"/>
        <v>17.88069156203627</v>
      </c>
    </row>
    <row r="23" spans="1:4" ht="12" customHeight="1">
      <c r="A23" s="14">
        <v>1988</v>
      </c>
      <c r="B23" s="15">
        <v>6.688254413253492</v>
      </c>
      <c r="C23" s="15">
        <v>6.065685059381498</v>
      </c>
      <c r="D23" s="15">
        <f t="shared" si="0"/>
        <v>12.75393947263499</v>
      </c>
    </row>
    <row r="24" spans="1:4" ht="12" customHeight="1">
      <c r="A24" s="14">
        <v>1989</v>
      </c>
      <c r="B24" s="15">
        <v>6.60399067515758</v>
      </c>
      <c r="C24" s="15">
        <v>9.70491517154389</v>
      </c>
      <c r="D24" s="15">
        <f t="shared" si="0"/>
        <v>16.30890584670147</v>
      </c>
    </row>
    <row r="25" spans="1:4" ht="12" customHeight="1">
      <c r="A25" s="14">
        <v>1990</v>
      </c>
      <c r="B25" s="15">
        <v>4.591504831918411</v>
      </c>
      <c r="C25" s="15">
        <v>14.652925405130025</v>
      </c>
      <c r="D25" s="15">
        <f t="shared" si="0"/>
        <v>19.244430237048437</v>
      </c>
    </row>
    <row r="26" spans="1:4" ht="12" customHeight="1">
      <c r="A26" s="18">
        <v>1991</v>
      </c>
      <c r="B26" s="19">
        <v>5.857773860708486</v>
      </c>
      <c r="C26" s="19">
        <v>8.55383335623694</v>
      </c>
      <c r="D26" s="19">
        <f t="shared" si="0"/>
        <v>14.411607216945425</v>
      </c>
    </row>
    <row r="27" spans="1:4" ht="12" customHeight="1">
      <c r="A27" s="18">
        <v>1992</v>
      </c>
      <c r="B27" s="19">
        <v>5.919687007766035</v>
      </c>
      <c r="C27" s="19">
        <v>6.561816545164156</v>
      </c>
      <c r="D27" s="19">
        <f t="shared" si="0"/>
        <v>12.48150355293019</v>
      </c>
    </row>
    <row r="28" spans="1:4" ht="12" customHeight="1">
      <c r="A28" s="18">
        <v>1993</v>
      </c>
      <c r="B28" s="19">
        <v>6.191998577387418</v>
      </c>
      <c r="C28" s="19">
        <v>8.467512266864668</v>
      </c>
      <c r="D28" s="19">
        <f t="shared" si="0"/>
        <v>14.659510844252086</v>
      </c>
    </row>
    <row r="29" spans="1:4" ht="12" customHeight="1">
      <c r="A29" s="18">
        <v>1994</v>
      </c>
      <c r="B29" s="19">
        <v>6.0674483332633375</v>
      </c>
      <c r="C29" s="19">
        <v>10.12399385828425</v>
      </c>
      <c r="D29" s="19">
        <f t="shared" si="0"/>
        <v>16.191442191547587</v>
      </c>
    </row>
    <row r="30" spans="1:4" ht="12" customHeight="1">
      <c r="A30" s="18">
        <v>1995</v>
      </c>
      <c r="B30" s="19">
        <v>5.9941934169420925</v>
      </c>
      <c r="C30" s="19">
        <v>9.788310156846382</v>
      </c>
      <c r="D30" s="19">
        <f t="shared" si="0"/>
        <v>15.782503573788475</v>
      </c>
    </row>
    <row r="31" spans="1:4" ht="12" customHeight="1">
      <c r="A31" s="14">
        <v>1996</v>
      </c>
      <c r="B31" s="15">
        <v>5.841988282721303</v>
      </c>
      <c r="C31" s="15">
        <v>9.247847495957936</v>
      </c>
      <c r="D31" s="15">
        <f t="shared" si="0"/>
        <v>15.08983577867924</v>
      </c>
    </row>
    <row r="32" spans="1:4" ht="12" customHeight="1">
      <c r="A32" s="14">
        <v>1997</v>
      </c>
      <c r="B32" s="15">
        <v>6.175257959905657</v>
      </c>
      <c r="C32" s="15">
        <v>8.996485286994012</v>
      </c>
      <c r="D32" s="15">
        <f t="shared" si="0"/>
        <v>15.17174324689967</v>
      </c>
    </row>
    <row r="33" spans="1:4" ht="12" customHeight="1">
      <c r="A33" s="14">
        <v>1998</v>
      </c>
      <c r="B33" s="15">
        <v>5.930549183252859</v>
      </c>
      <c r="C33" s="15">
        <v>9.683677510631705</v>
      </c>
      <c r="D33" s="15">
        <f t="shared" si="0"/>
        <v>15.614226693884564</v>
      </c>
    </row>
    <row r="34" spans="1:4" ht="12" customHeight="1">
      <c r="A34" s="14">
        <v>1999</v>
      </c>
      <c r="B34" s="15">
        <v>5.745131214226574</v>
      </c>
      <c r="C34" s="15">
        <v>8.895629812117518</v>
      </c>
      <c r="D34" s="15">
        <f aca="true" t="shared" si="1" ref="D34:D39">SUM(B34,C34)</f>
        <v>14.64076102634409</v>
      </c>
    </row>
    <row r="35" spans="1:4" ht="12" customHeight="1">
      <c r="A35" s="14">
        <v>2000</v>
      </c>
      <c r="B35" s="15">
        <v>5.087348741529526</v>
      </c>
      <c r="C35" s="15">
        <v>8.129307153379065</v>
      </c>
      <c r="D35" s="15">
        <f t="shared" si="1"/>
        <v>13.216655894908591</v>
      </c>
    </row>
    <row r="36" spans="1:4" ht="12" customHeight="1">
      <c r="A36" s="18">
        <v>2001</v>
      </c>
      <c r="B36" s="19">
        <v>4.845846375774007</v>
      </c>
      <c r="C36" s="19">
        <v>8.37629028455156</v>
      </c>
      <c r="D36" s="19">
        <f t="shared" si="1"/>
        <v>13.222136660325567</v>
      </c>
    </row>
    <row r="37" spans="1:4" ht="12" customHeight="1">
      <c r="A37" s="18">
        <v>2002</v>
      </c>
      <c r="B37" s="19">
        <v>4.627982037679737</v>
      </c>
      <c r="C37" s="19">
        <v>7.004799853846034</v>
      </c>
      <c r="D37" s="19">
        <f t="shared" si="1"/>
        <v>11.63278189152577</v>
      </c>
    </row>
    <row r="38" spans="1:4" ht="12" customHeight="1">
      <c r="A38" s="18">
        <v>2003</v>
      </c>
      <c r="B38" s="19">
        <v>4.098442137025178</v>
      </c>
      <c r="C38" s="19">
        <v>5.973067678675394</v>
      </c>
      <c r="D38" s="19">
        <f t="shared" si="1"/>
        <v>10.071509815700573</v>
      </c>
    </row>
    <row r="39" spans="1:4" ht="12" customHeight="1">
      <c r="A39" s="18">
        <v>2004</v>
      </c>
      <c r="B39" s="19">
        <v>4.140898692157406</v>
      </c>
      <c r="C39" s="19">
        <v>5.972344228448023</v>
      </c>
      <c r="D39" s="19">
        <f t="shared" si="1"/>
        <v>10.11324292060543</v>
      </c>
    </row>
    <row r="40" spans="1:4" ht="12" customHeight="1">
      <c r="A40" s="18">
        <v>2005</v>
      </c>
      <c r="B40" s="19">
        <v>2.649295535884629</v>
      </c>
      <c r="C40" s="19">
        <v>3.615117605403897</v>
      </c>
      <c r="D40" s="19">
        <f aca="true" t="shared" si="2" ref="D40:D45">SUM(B40,C40)</f>
        <v>6.264413141288526</v>
      </c>
    </row>
    <row r="41" spans="1:4" ht="12" customHeight="1">
      <c r="A41" s="14">
        <v>2006</v>
      </c>
      <c r="B41" s="15">
        <v>2.306942496600087</v>
      </c>
      <c r="C41" s="15">
        <v>3.1633668085587576</v>
      </c>
      <c r="D41" s="15">
        <f t="shared" si="2"/>
        <v>5.470309305158844</v>
      </c>
    </row>
    <row r="42" spans="1:4" ht="12" customHeight="1">
      <c r="A42" s="14">
        <v>2007</v>
      </c>
      <c r="B42" s="15">
        <v>2.836917006404146</v>
      </c>
      <c r="C42" s="15">
        <v>4.3151534378283465</v>
      </c>
      <c r="D42" s="15">
        <f t="shared" si="2"/>
        <v>7.152070444232493</v>
      </c>
    </row>
    <row r="43" spans="1:4" ht="12" customHeight="1">
      <c r="A43" s="14">
        <v>2008</v>
      </c>
      <c r="B43" s="15">
        <v>3.1561000234891208</v>
      </c>
      <c r="C43" s="15">
        <v>4.23317787325587</v>
      </c>
      <c r="D43" s="15">
        <f t="shared" si="2"/>
        <v>7.389277896744991</v>
      </c>
    </row>
    <row r="44" spans="1:4" ht="12" customHeight="1">
      <c r="A44" s="14">
        <v>2009</v>
      </c>
      <c r="B44" s="15">
        <v>2.7952344601084333</v>
      </c>
      <c r="C44" s="15">
        <v>3.806508569131555</v>
      </c>
      <c r="D44" s="15">
        <f t="shared" si="2"/>
        <v>6.601743029239989</v>
      </c>
    </row>
    <row r="45" spans="1:4" ht="12" customHeight="1">
      <c r="A45" s="14">
        <v>2010</v>
      </c>
      <c r="B45" s="15">
        <v>2.763437391154859</v>
      </c>
      <c r="C45" s="15">
        <v>3.2142001259830564</v>
      </c>
      <c r="D45" s="15">
        <f t="shared" si="2"/>
        <v>5.977637517137915</v>
      </c>
    </row>
    <row r="46" spans="1:4" ht="12" customHeight="1">
      <c r="A46" s="18">
        <v>2011</v>
      </c>
      <c r="B46" s="19">
        <v>2.713681915052767</v>
      </c>
      <c r="C46" s="19">
        <v>3.53414812911326</v>
      </c>
      <c r="D46" s="19">
        <f aca="true" t="shared" si="3" ref="D46:D52">SUM(B46,C46)</f>
        <v>6.247830044166028</v>
      </c>
    </row>
    <row r="47" spans="1:4" ht="12" customHeight="1">
      <c r="A47" s="18">
        <v>2012</v>
      </c>
      <c r="B47" s="19">
        <v>2.3714291849410434</v>
      </c>
      <c r="C47" s="19">
        <v>2.6984352923985058</v>
      </c>
      <c r="D47" s="19">
        <f t="shared" si="3"/>
        <v>5.069864477339549</v>
      </c>
    </row>
    <row r="48" spans="1:4" ht="12" customHeight="1">
      <c r="A48" s="18">
        <v>2013</v>
      </c>
      <c r="B48" s="19">
        <v>2.637049023483447</v>
      </c>
      <c r="C48" s="19">
        <v>3.073987161518698</v>
      </c>
      <c r="D48" s="19">
        <f t="shared" si="3"/>
        <v>5.711036185002145</v>
      </c>
    </row>
    <row r="49" spans="1:4" ht="12" customHeight="1">
      <c r="A49" s="18">
        <v>2014</v>
      </c>
      <c r="B49" s="19">
        <v>2.4001959519576275</v>
      </c>
      <c r="C49" s="19">
        <v>2.747058632912952</v>
      </c>
      <c r="D49" s="19">
        <f t="shared" si="3"/>
        <v>5.147254584870579</v>
      </c>
    </row>
    <row r="50" spans="1:4" ht="12" customHeight="1">
      <c r="A50" s="21">
        <v>2015</v>
      </c>
      <c r="B50" s="22">
        <v>2.236139302926325</v>
      </c>
      <c r="C50" s="22">
        <v>2.2295914537100483</v>
      </c>
      <c r="D50" s="22">
        <f t="shared" si="3"/>
        <v>4.465730756636374</v>
      </c>
    </row>
    <row r="51" spans="1:4" ht="12" customHeight="1">
      <c r="A51" s="29">
        <v>2016</v>
      </c>
      <c r="B51" s="30">
        <v>1.973516448802144</v>
      </c>
      <c r="C51" s="30">
        <v>1.8750609445081479</v>
      </c>
      <c r="D51" s="30">
        <f t="shared" si="3"/>
        <v>3.8485773933102916</v>
      </c>
    </row>
    <row r="52" spans="1:4" ht="12" customHeight="1">
      <c r="A52" s="29">
        <v>2017</v>
      </c>
      <c r="B52" s="30">
        <v>1.9156973886503321</v>
      </c>
      <c r="C52" s="30">
        <v>1.6897087049179156</v>
      </c>
      <c r="D52" s="30">
        <f t="shared" si="3"/>
        <v>3.6054060935682477</v>
      </c>
    </row>
    <row r="53" spans="1:4" ht="12" customHeight="1">
      <c r="A53" s="41">
        <v>2018</v>
      </c>
      <c r="B53" s="42">
        <v>1.5572944620069</v>
      </c>
      <c r="C53" s="42">
        <v>1.4335992066425456</v>
      </c>
      <c r="D53" s="42">
        <f>SUM(B53,C53)</f>
        <v>2.990893668649446</v>
      </c>
    </row>
    <row r="54" spans="1:4" s="4" customFormat="1" ht="12" customHeight="1">
      <c r="A54" s="29">
        <v>2019</v>
      </c>
      <c r="B54" s="30">
        <v>1.4332102064009518</v>
      </c>
      <c r="C54" s="30">
        <v>2.1794231132149315</v>
      </c>
      <c r="D54" s="30">
        <f>SUM(B54,C54)</f>
        <v>3.6126333196158833</v>
      </c>
    </row>
    <row r="55" spans="1:4" s="4" customFormat="1" ht="12" customHeight="1" thickBot="1">
      <c r="A55" s="43">
        <v>2020</v>
      </c>
      <c r="B55" s="44">
        <v>1.533100173075733</v>
      </c>
      <c r="C55" s="44">
        <v>1.353114971285015</v>
      </c>
      <c r="D55" s="53">
        <f>SUM(B55,C55)</f>
        <v>2.886215144360748</v>
      </c>
    </row>
    <row r="56" spans="1:4" s="4" customFormat="1" ht="12" customHeight="1" thickTop="1">
      <c r="A56" s="99" t="s">
        <v>16</v>
      </c>
      <c r="B56" s="100"/>
      <c r="C56" s="100"/>
      <c r="D56" s="101"/>
    </row>
    <row r="57" spans="1:4" s="4" customFormat="1" ht="12" customHeight="1">
      <c r="A57" s="105"/>
      <c r="B57" s="106"/>
      <c r="C57" s="106"/>
      <c r="D57" s="107"/>
    </row>
    <row r="58" spans="1:4" s="4" customFormat="1" ht="12" customHeight="1">
      <c r="A58" s="63" t="s">
        <v>113</v>
      </c>
      <c r="B58" s="64"/>
      <c r="C58" s="64"/>
      <c r="D58" s="65"/>
    </row>
    <row r="59" spans="1:4" s="4" customFormat="1" ht="12" customHeight="1">
      <c r="A59" s="83"/>
      <c r="B59" s="84"/>
      <c r="C59" s="84"/>
      <c r="D59" s="85"/>
    </row>
    <row r="60" spans="1:4" s="4" customFormat="1" ht="12" customHeight="1">
      <c r="A60" s="83"/>
      <c r="B60" s="84"/>
      <c r="C60" s="84"/>
      <c r="D60" s="85"/>
    </row>
  </sheetData>
  <sheetProtection/>
  <mergeCells count="9">
    <mergeCell ref="B4:D4"/>
    <mergeCell ref="A1:D1"/>
    <mergeCell ref="A56:D56"/>
    <mergeCell ref="A57:D57"/>
    <mergeCell ref="A58:D60"/>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D60"/>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45</v>
      </c>
      <c r="B1" s="58"/>
      <c r="C1" s="58"/>
      <c r="D1" s="58"/>
    </row>
    <row r="2" spans="1:4" ht="12" customHeight="1" thickTop="1">
      <c r="A2" s="86" t="s">
        <v>3</v>
      </c>
      <c r="B2" s="87" t="s">
        <v>0</v>
      </c>
      <c r="C2" s="87" t="s">
        <v>13</v>
      </c>
      <c r="D2" s="88" t="s">
        <v>2</v>
      </c>
    </row>
    <row r="3" spans="1:4" ht="12" customHeight="1">
      <c r="A3" s="76"/>
      <c r="B3" s="80"/>
      <c r="C3" s="80"/>
      <c r="D3" s="89"/>
    </row>
    <row r="4" spans="1:4" ht="12" customHeight="1">
      <c r="A4" s="17"/>
      <c r="B4" s="59" t="s">
        <v>38</v>
      </c>
      <c r="C4" s="81"/>
      <c r="D4" s="82"/>
    </row>
    <row r="5" spans="1:4" ht="12" customHeight="1">
      <c r="A5" s="14">
        <v>1970</v>
      </c>
      <c r="B5" s="15">
        <v>2.0579742848873432</v>
      </c>
      <c r="C5" s="15">
        <v>2.1655360193084094</v>
      </c>
      <c r="D5" s="15">
        <f aca="true" t="shared" si="0" ref="D5:D33">SUM(B5,C5)</f>
        <v>4.223510304195752</v>
      </c>
    </row>
    <row r="6" spans="1:4" ht="12" customHeight="1">
      <c r="A6" s="18">
        <v>1971</v>
      </c>
      <c r="B6" s="19">
        <v>2.2545116387201767</v>
      </c>
      <c r="C6" s="19">
        <v>2.46212819544138</v>
      </c>
      <c r="D6" s="19">
        <f t="shared" si="0"/>
        <v>4.7166398341615565</v>
      </c>
    </row>
    <row r="7" spans="1:4" ht="12" customHeight="1">
      <c r="A7" s="18">
        <v>1972</v>
      </c>
      <c r="B7" s="19">
        <v>1.866099934423718</v>
      </c>
      <c r="C7" s="19">
        <v>2.5410673138136195</v>
      </c>
      <c r="D7" s="19">
        <f t="shared" si="0"/>
        <v>4.407167248237338</v>
      </c>
    </row>
    <row r="8" spans="1:4" ht="12" customHeight="1">
      <c r="A8" s="18">
        <v>1973</v>
      </c>
      <c r="B8" s="19">
        <v>1.939322700665924</v>
      </c>
      <c r="C8" s="19">
        <v>3.997385671967202</v>
      </c>
      <c r="D8" s="19">
        <f t="shared" si="0"/>
        <v>5.936708372633126</v>
      </c>
    </row>
    <row r="9" spans="1:4" ht="12" customHeight="1">
      <c r="A9" s="18">
        <v>1974</v>
      </c>
      <c r="B9" s="19">
        <v>2.010895497154021</v>
      </c>
      <c r="C9" s="19">
        <v>2.350687581011778</v>
      </c>
      <c r="D9" s="19">
        <f t="shared" si="0"/>
        <v>4.361583078165799</v>
      </c>
    </row>
    <row r="10" spans="1:4" ht="12" customHeight="1">
      <c r="A10" s="18">
        <v>1975</v>
      </c>
      <c r="B10" s="19">
        <v>1.9523474975689872</v>
      </c>
      <c r="C10" s="19">
        <v>6.246532328979999</v>
      </c>
      <c r="D10" s="19">
        <f t="shared" si="0"/>
        <v>8.198879826548986</v>
      </c>
    </row>
    <row r="11" spans="1:4" ht="12" customHeight="1">
      <c r="A11" s="14">
        <v>1976</v>
      </c>
      <c r="B11" s="15">
        <v>1.8943780372647918</v>
      </c>
      <c r="C11" s="15">
        <v>2.3121825928740876</v>
      </c>
      <c r="D11" s="15">
        <f t="shared" si="0"/>
        <v>4.206560630138879</v>
      </c>
    </row>
    <row r="12" spans="1:4" ht="12" customHeight="1">
      <c r="A12" s="14">
        <v>1977</v>
      </c>
      <c r="B12" s="15">
        <v>2.11032991299349</v>
      </c>
      <c r="C12" s="15">
        <v>4.422805469502096</v>
      </c>
      <c r="D12" s="15">
        <f t="shared" si="0"/>
        <v>6.533135382495586</v>
      </c>
    </row>
    <row r="13" spans="1:4" ht="12" customHeight="1">
      <c r="A13" s="14">
        <v>1978</v>
      </c>
      <c r="B13" s="15">
        <v>2.1338558857127383</v>
      </c>
      <c r="C13" s="15">
        <v>4.712557963129354</v>
      </c>
      <c r="D13" s="15">
        <f t="shared" si="0"/>
        <v>6.846413848842093</v>
      </c>
    </row>
    <row r="14" spans="1:4" ht="12" customHeight="1">
      <c r="A14" s="14">
        <v>1979</v>
      </c>
      <c r="B14" s="15">
        <v>1.91164764478592</v>
      </c>
      <c r="C14" s="15">
        <v>2.5592273915082746</v>
      </c>
      <c r="D14" s="15">
        <f t="shared" si="0"/>
        <v>4.470875036294195</v>
      </c>
    </row>
    <row r="15" spans="1:4" ht="12" customHeight="1">
      <c r="A15" s="14">
        <v>1980</v>
      </c>
      <c r="B15" s="15">
        <v>1.9172580381627815</v>
      </c>
      <c r="C15" s="15">
        <v>3.3307822001227643</v>
      </c>
      <c r="D15" s="15">
        <f t="shared" si="0"/>
        <v>5.2480402382855456</v>
      </c>
    </row>
    <row r="16" spans="1:4" ht="12" customHeight="1">
      <c r="A16" s="18">
        <v>1981</v>
      </c>
      <c r="B16" s="19">
        <v>2.0081769220353194</v>
      </c>
      <c r="C16" s="19">
        <v>6.53018987756457</v>
      </c>
      <c r="D16" s="19">
        <f t="shared" si="0"/>
        <v>8.53836679959989</v>
      </c>
    </row>
    <row r="17" spans="1:4" ht="12" customHeight="1">
      <c r="A17" s="18">
        <v>1982</v>
      </c>
      <c r="B17" s="19">
        <v>2.065232720618454</v>
      </c>
      <c r="C17" s="19">
        <v>4.628905895127554</v>
      </c>
      <c r="D17" s="19">
        <f t="shared" si="0"/>
        <v>6.694138615746008</v>
      </c>
    </row>
    <row r="18" spans="1:4" ht="12" customHeight="1">
      <c r="A18" s="18">
        <v>1983</v>
      </c>
      <c r="B18" s="19">
        <v>2.3189026324135744</v>
      </c>
      <c r="C18" s="19">
        <v>4.355851912807193</v>
      </c>
      <c r="D18" s="19">
        <f t="shared" si="0"/>
        <v>6.674754545220767</v>
      </c>
    </row>
    <row r="19" spans="1:4" ht="12" customHeight="1">
      <c r="A19" s="18">
        <v>1984</v>
      </c>
      <c r="B19" s="19">
        <v>2.1550736028209103</v>
      </c>
      <c r="C19" s="19">
        <v>3.0241274507721396</v>
      </c>
      <c r="D19" s="19">
        <f t="shared" si="0"/>
        <v>5.17920105359305</v>
      </c>
    </row>
    <row r="20" spans="1:4" ht="12" customHeight="1">
      <c r="A20" s="18">
        <v>1985</v>
      </c>
      <c r="B20" s="19">
        <v>2.298170700894436</v>
      </c>
      <c r="C20" s="19">
        <v>3.8219385769872147</v>
      </c>
      <c r="D20" s="19">
        <f t="shared" si="0"/>
        <v>6.120109277881651</v>
      </c>
    </row>
    <row r="21" spans="1:4" ht="12" customHeight="1">
      <c r="A21" s="14">
        <v>1986</v>
      </c>
      <c r="B21" s="15">
        <v>2.4700631786277634</v>
      </c>
      <c r="C21" s="15">
        <v>2.802903354225958</v>
      </c>
      <c r="D21" s="15">
        <f t="shared" si="0"/>
        <v>5.272966532853721</v>
      </c>
    </row>
    <row r="22" spans="1:4" ht="12" customHeight="1">
      <c r="A22" s="14">
        <v>1987</v>
      </c>
      <c r="B22" s="15">
        <v>2.4790556860669026</v>
      </c>
      <c r="C22" s="15">
        <v>5.380879710816266</v>
      </c>
      <c r="D22" s="15">
        <f t="shared" si="0"/>
        <v>7.859935396883168</v>
      </c>
    </row>
    <row r="23" spans="1:4" ht="12" customHeight="1">
      <c r="A23" s="14">
        <v>1988</v>
      </c>
      <c r="B23" s="15">
        <v>2.4702825219996645</v>
      </c>
      <c r="C23" s="15">
        <v>2.6748359585377557</v>
      </c>
      <c r="D23" s="15">
        <f t="shared" si="0"/>
        <v>5.14511848053742</v>
      </c>
    </row>
    <row r="24" spans="1:4" ht="12" customHeight="1">
      <c r="A24" s="14">
        <v>1989</v>
      </c>
      <c r="B24" s="15">
        <v>2.3870093898239</v>
      </c>
      <c r="C24" s="15">
        <v>2.733332258431347</v>
      </c>
      <c r="D24" s="15">
        <f t="shared" si="0"/>
        <v>5.120341648255247</v>
      </c>
    </row>
    <row r="25" spans="1:4" ht="12" customHeight="1">
      <c r="A25" s="14">
        <v>1990</v>
      </c>
      <c r="B25" s="15">
        <v>2.6004930446917265</v>
      </c>
      <c r="C25" s="15">
        <v>3.631123619092814</v>
      </c>
      <c r="D25" s="15">
        <f t="shared" si="0"/>
        <v>6.231616663784541</v>
      </c>
    </row>
    <row r="26" spans="1:4" ht="12" customHeight="1">
      <c r="A26" s="18">
        <v>1991</v>
      </c>
      <c r="B26" s="19">
        <v>2.5963976195864045</v>
      </c>
      <c r="C26" s="19">
        <v>3.483017893260325</v>
      </c>
      <c r="D26" s="19">
        <f t="shared" si="0"/>
        <v>6.0794155128467295</v>
      </c>
    </row>
    <row r="27" spans="1:4" ht="12" customHeight="1">
      <c r="A27" s="18">
        <v>1992</v>
      </c>
      <c r="B27" s="19">
        <v>2.525453149121913</v>
      </c>
      <c r="C27" s="19">
        <v>3.2137132549302567</v>
      </c>
      <c r="D27" s="19">
        <f t="shared" si="0"/>
        <v>5.73916640405217</v>
      </c>
    </row>
    <row r="28" spans="1:4" ht="12" customHeight="1">
      <c r="A28" s="18">
        <v>1993</v>
      </c>
      <c r="B28" s="19">
        <v>2.633630870693021</v>
      </c>
      <c r="C28" s="19">
        <v>4.3633586703669724</v>
      </c>
      <c r="D28" s="19">
        <f t="shared" si="0"/>
        <v>6.996989541059993</v>
      </c>
    </row>
    <row r="29" spans="1:4" ht="12" customHeight="1">
      <c r="A29" s="18">
        <v>1994</v>
      </c>
      <c r="B29" s="19">
        <v>2.6534195686452686</v>
      </c>
      <c r="C29" s="19">
        <v>4.738329072896282</v>
      </c>
      <c r="D29" s="19">
        <f t="shared" si="0"/>
        <v>7.39174864154155</v>
      </c>
    </row>
    <row r="30" spans="1:4" ht="12" customHeight="1">
      <c r="A30" s="18">
        <v>1995</v>
      </c>
      <c r="B30" s="19">
        <v>2.8344312642429186</v>
      </c>
      <c r="C30" s="19">
        <v>3.2065494288034144</v>
      </c>
      <c r="D30" s="19">
        <f t="shared" si="0"/>
        <v>6.040980693046333</v>
      </c>
    </row>
    <row r="31" spans="1:4" ht="12" customHeight="1">
      <c r="A31" s="14">
        <v>1996</v>
      </c>
      <c r="B31" s="15">
        <v>2.8577928107670667</v>
      </c>
      <c r="C31" s="15">
        <v>4.020288901744891</v>
      </c>
      <c r="D31" s="15">
        <f t="shared" si="0"/>
        <v>6.878081712511958</v>
      </c>
    </row>
    <row r="32" spans="1:4" ht="12" customHeight="1">
      <c r="A32" s="14">
        <v>1997</v>
      </c>
      <c r="B32" s="15">
        <v>2.7561247051886792</v>
      </c>
      <c r="C32" s="15">
        <v>4.19601627317692</v>
      </c>
      <c r="D32" s="15">
        <f t="shared" si="0"/>
        <v>6.9521409783656</v>
      </c>
    </row>
    <row r="33" spans="1:4" ht="12" customHeight="1">
      <c r="A33" s="14">
        <v>1998</v>
      </c>
      <c r="B33" s="15">
        <v>2.4607429740811138</v>
      </c>
      <c r="C33" s="15">
        <v>4.3124864992928895</v>
      </c>
      <c r="D33" s="15">
        <f t="shared" si="0"/>
        <v>6.773229473374004</v>
      </c>
    </row>
    <row r="34" spans="1:4" ht="12" customHeight="1">
      <c r="A34" s="14">
        <v>1999</v>
      </c>
      <c r="B34" s="15">
        <v>2.6099046725944053</v>
      </c>
      <c r="C34" s="15">
        <v>3.01219344262295</v>
      </c>
      <c r="D34" s="15">
        <f aca="true" t="shared" si="1" ref="D34:D39">SUM(B34,C34)</f>
        <v>5.622098115217355</v>
      </c>
    </row>
    <row r="35" spans="1:4" ht="12" customHeight="1">
      <c r="A35" s="14">
        <v>2000</v>
      </c>
      <c r="B35" s="15">
        <v>2.441200634929674</v>
      </c>
      <c r="C35" s="15">
        <v>3.9058674335174537</v>
      </c>
      <c r="D35" s="15">
        <f t="shared" si="1"/>
        <v>6.347068068447127</v>
      </c>
    </row>
    <row r="36" spans="1:4" ht="12" customHeight="1">
      <c r="A36" s="18">
        <v>2001</v>
      </c>
      <c r="B36" s="19">
        <v>2.9654493703485243</v>
      </c>
      <c r="C36" s="19">
        <v>5.2425670587772695</v>
      </c>
      <c r="D36" s="19">
        <f t="shared" si="1"/>
        <v>8.208016429125793</v>
      </c>
    </row>
    <row r="37" spans="1:4" ht="12" customHeight="1">
      <c r="A37" s="18">
        <v>2002</v>
      </c>
      <c r="B37" s="19">
        <v>3.3354700209799892</v>
      </c>
      <c r="C37" s="19">
        <v>3.2978264654157243</v>
      </c>
      <c r="D37" s="19">
        <f t="shared" si="1"/>
        <v>6.633296486395714</v>
      </c>
    </row>
    <row r="38" spans="1:4" ht="12" customHeight="1">
      <c r="A38" s="18">
        <v>2003</v>
      </c>
      <c r="B38" s="19">
        <v>3.3269787614728656</v>
      </c>
      <c r="C38" s="19">
        <v>5.35490197163536</v>
      </c>
      <c r="D38" s="19">
        <f t="shared" si="1"/>
        <v>8.681880733108226</v>
      </c>
    </row>
    <row r="39" spans="1:4" ht="12" customHeight="1">
      <c r="A39" s="18">
        <v>2004</v>
      </c>
      <c r="B39" s="19">
        <v>3.123449901569821</v>
      </c>
      <c r="C39" s="19">
        <v>3.363598442242869</v>
      </c>
      <c r="D39" s="19">
        <f t="shared" si="1"/>
        <v>6.48704834381269</v>
      </c>
    </row>
    <row r="40" spans="1:4" ht="12" customHeight="1">
      <c r="A40" s="18">
        <v>2005</v>
      </c>
      <c r="B40" s="19">
        <v>2.9458935447589765</v>
      </c>
      <c r="C40" s="19">
        <v>4.2484864492653855</v>
      </c>
      <c r="D40" s="19">
        <f aca="true" t="shared" si="2" ref="D40:D45">SUM(B40,C40)</f>
        <v>7.194379994024362</v>
      </c>
    </row>
    <row r="41" spans="1:4" ht="12" customHeight="1">
      <c r="A41" s="14">
        <v>2006</v>
      </c>
      <c r="B41" s="15">
        <v>4.147230134901242</v>
      </c>
      <c r="C41" s="15">
        <v>3.773787939834963</v>
      </c>
      <c r="D41" s="15">
        <f t="shared" si="2"/>
        <v>7.921018074736205</v>
      </c>
    </row>
    <row r="42" spans="1:4" ht="12" customHeight="1">
      <c r="A42" s="14">
        <v>2007</v>
      </c>
      <c r="B42" s="15">
        <v>2.8076177095353616</v>
      </c>
      <c r="C42" s="15">
        <v>3.6158889315690113</v>
      </c>
      <c r="D42" s="15">
        <f t="shared" si="2"/>
        <v>6.423506641104373</v>
      </c>
    </row>
    <row r="43" spans="1:4" ht="12" customHeight="1">
      <c r="A43" s="14">
        <v>2008</v>
      </c>
      <c r="B43" s="15">
        <v>1.9667991367261435</v>
      </c>
      <c r="C43" s="15">
        <v>3.2017681115060523</v>
      </c>
      <c r="D43" s="15">
        <f t="shared" si="2"/>
        <v>5.168567248232196</v>
      </c>
    </row>
    <row r="44" spans="1:4" ht="12" customHeight="1">
      <c r="A44" s="14">
        <v>2009</v>
      </c>
      <c r="B44" s="15">
        <v>3.1220053307669886</v>
      </c>
      <c r="C44" s="15">
        <v>4.227361636497479</v>
      </c>
      <c r="D44" s="15">
        <f t="shared" si="2"/>
        <v>7.3493669672644675</v>
      </c>
    </row>
    <row r="45" spans="1:4" ht="12" customHeight="1">
      <c r="A45" s="14">
        <v>2010</v>
      </c>
      <c r="B45" s="15">
        <v>2.788886642049025</v>
      </c>
      <c r="C45" s="15">
        <v>3.953194254100815</v>
      </c>
      <c r="D45" s="15">
        <f t="shared" si="2"/>
        <v>6.74208089614984</v>
      </c>
    </row>
    <row r="46" spans="1:4" ht="12" customHeight="1">
      <c r="A46" s="18">
        <v>2011</v>
      </c>
      <c r="B46" s="19">
        <v>3.4627814215789</v>
      </c>
      <c r="C46" s="19">
        <v>5.1230286932985045</v>
      </c>
      <c r="D46" s="19">
        <f aca="true" t="shared" si="3" ref="D46:D52">SUM(B46,C46)</f>
        <v>8.585810114877404</v>
      </c>
    </row>
    <row r="47" spans="1:4" ht="12" customHeight="1">
      <c r="A47" s="18">
        <v>2012</v>
      </c>
      <c r="B47" s="19">
        <v>3.943792169475895</v>
      </c>
      <c r="C47" s="19">
        <v>3.9779352710004976</v>
      </c>
      <c r="D47" s="19">
        <f t="shared" si="3"/>
        <v>7.921727440476392</v>
      </c>
    </row>
    <row r="48" spans="1:4" ht="12" customHeight="1">
      <c r="A48" s="18">
        <v>2013</v>
      </c>
      <c r="B48" s="19">
        <v>3.4817763637302197</v>
      </c>
      <c r="C48" s="19">
        <v>4.548018301280029</v>
      </c>
      <c r="D48" s="19">
        <f t="shared" si="3"/>
        <v>8.029794665010249</v>
      </c>
    </row>
    <row r="49" spans="1:4" ht="12" customHeight="1">
      <c r="A49" s="18">
        <v>2014</v>
      </c>
      <c r="B49" s="19">
        <v>3.4238877216813153</v>
      </c>
      <c r="C49" s="19">
        <v>3.7336394970073092</v>
      </c>
      <c r="D49" s="19">
        <f t="shared" si="3"/>
        <v>7.1575272186886245</v>
      </c>
    </row>
    <row r="50" spans="1:4" ht="12" customHeight="1">
      <c r="A50" s="21">
        <v>2015</v>
      </c>
      <c r="B50" s="22">
        <v>3.598842602678611</v>
      </c>
      <c r="C50" s="22">
        <v>5.2341117436615745</v>
      </c>
      <c r="D50" s="22">
        <f t="shared" si="3"/>
        <v>8.832954346340186</v>
      </c>
    </row>
    <row r="51" spans="1:4" ht="12" customHeight="1">
      <c r="A51" s="29">
        <v>2016</v>
      </c>
      <c r="B51" s="30">
        <v>4.149549660686377</v>
      </c>
      <c r="C51" s="30">
        <v>5.045607786599987</v>
      </c>
      <c r="D51" s="30">
        <f t="shared" si="3"/>
        <v>9.195157447286364</v>
      </c>
    </row>
    <row r="52" spans="1:4" ht="12" customHeight="1">
      <c r="A52" s="29">
        <v>2017</v>
      </c>
      <c r="B52" s="30">
        <v>4.261250088676499</v>
      </c>
      <c r="C52" s="30">
        <v>5.515745433227383</v>
      </c>
      <c r="D52" s="30">
        <f t="shared" si="3"/>
        <v>9.776995521903881</v>
      </c>
    </row>
    <row r="53" spans="1:4" ht="12" customHeight="1">
      <c r="A53" s="41">
        <v>2018</v>
      </c>
      <c r="B53" s="42">
        <v>4.228618598624948</v>
      </c>
      <c r="C53" s="42">
        <v>5.141953912265097</v>
      </c>
      <c r="D53" s="42">
        <f>SUM(B53,C53)</f>
        <v>9.370572510890046</v>
      </c>
    </row>
    <row r="54" spans="1:4" s="4" customFormat="1" ht="12" customHeight="1">
      <c r="A54" s="29">
        <v>2019</v>
      </c>
      <c r="B54" s="30">
        <v>4.883307861527061</v>
      </c>
      <c r="C54" s="30">
        <v>5.255529581494401</v>
      </c>
      <c r="D54" s="30">
        <f>SUM(B54,C54)</f>
        <v>10.138837443021462</v>
      </c>
    </row>
    <row r="55" spans="1:4" s="4" customFormat="1" ht="12" customHeight="1" thickBot="1">
      <c r="A55" s="43">
        <v>2020</v>
      </c>
      <c r="B55" s="44">
        <v>4.947708994509753</v>
      </c>
      <c r="C55" s="44">
        <v>5.680026876107456</v>
      </c>
      <c r="D55" s="44">
        <f>SUM(B55,C55)</f>
        <v>10.627735870617208</v>
      </c>
    </row>
    <row r="56" spans="1:4" s="4" customFormat="1" ht="12" customHeight="1" thickTop="1">
      <c r="A56" s="99" t="s">
        <v>16</v>
      </c>
      <c r="B56" s="100"/>
      <c r="C56" s="100"/>
      <c r="D56" s="101"/>
    </row>
    <row r="57" spans="1:4" s="4" customFormat="1" ht="12" customHeight="1">
      <c r="A57" s="102"/>
      <c r="B57" s="103"/>
      <c r="C57" s="103"/>
      <c r="D57" s="104"/>
    </row>
    <row r="58" spans="1:4" s="4" customFormat="1" ht="12" customHeight="1">
      <c r="A58" s="63" t="s">
        <v>113</v>
      </c>
      <c r="B58" s="64"/>
      <c r="C58" s="64"/>
      <c r="D58" s="65"/>
    </row>
    <row r="59" spans="1:4" s="4" customFormat="1" ht="12" customHeight="1">
      <c r="A59" s="83"/>
      <c r="B59" s="84"/>
      <c r="C59" s="84"/>
      <c r="D59" s="85"/>
    </row>
    <row r="60" spans="1:4" s="4" customFormat="1" ht="12" customHeight="1">
      <c r="A60" s="83"/>
      <c r="B60" s="84"/>
      <c r="C60" s="84"/>
      <c r="D60" s="85"/>
    </row>
  </sheetData>
  <sheetProtection/>
  <mergeCells count="9">
    <mergeCell ref="A1:D1"/>
    <mergeCell ref="B4:D4"/>
    <mergeCell ref="A56:D56"/>
    <mergeCell ref="A57:D57"/>
    <mergeCell ref="A58:D60"/>
    <mergeCell ref="A2:A3"/>
    <mergeCell ref="B2:B3"/>
    <mergeCell ref="C2:C3"/>
    <mergeCell ref="D2:D3"/>
  </mergeCells>
  <printOptions horizontalCentered="1" verticalCentered="1"/>
  <pageMargins left="0.5" right="0.5" top="0.58" bottom="0.52" header="0.5" footer="0.5"/>
  <pageSetup fitToHeight="1" fitToWidth="1" horizontalDpi="600" verticalDpi="6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1:D60"/>
  <sheetViews>
    <sheetView zoomScalePageLayoutView="0" workbookViewId="0" topLeftCell="A1">
      <pane ySplit="4" topLeftCell="A5" activePane="bottomLeft" state="frozen"/>
      <selection pane="topLeft" activeCell="A1" sqref="A1"/>
      <selection pane="bottomLeft" activeCell="A1" sqref="A1:D1"/>
    </sheetView>
  </sheetViews>
  <sheetFormatPr defaultColWidth="12.7109375" defaultRowHeight="12" customHeight="1"/>
  <cols>
    <col min="1" max="1" width="12.7109375" style="8" customWidth="1"/>
    <col min="2" max="4" width="12.7109375" style="2" customWidth="1"/>
    <col min="5" max="20" width="12.7109375" style="3" customWidth="1"/>
    <col min="21" max="16384" width="12.7109375" style="4" customWidth="1"/>
  </cols>
  <sheetData>
    <row r="1" spans="1:4" ht="12" customHeight="1" thickBot="1">
      <c r="A1" s="58" t="s">
        <v>42</v>
      </c>
      <c r="B1" s="58"/>
      <c r="C1" s="58"/>
      <c r="D1" s="58"/>
    </row>
    <row r="2" spans="1:4" ht="12" customHeight="1" thickTop="1">
      <c r="A2" s="75" t="s">
        <v>3</v>
      </c>
      <c r="B2" s="79" t="s">
        <v>0</v>
      </c>
      <c r="C2" s="79" t="s">
        <v>13</v>
      </c>
      <c r="D2" s="108" t="s">
        <v>2</v>
      </c>
    </row>
    <row r="3" spans="1:4" ht="12" customHeight="1">
      <c r="A3" s="76"/>
      <c r="B3" s="80"/>
      <c r="C3" s="80"/>
      <c r="D3" s="89"/>
    </row>
    <row r="4" spans="1:4" ht="12" customHeight="1">
      <c r="A4" s="17"/>
      <c r="B4" s="59" t="s">
        <v>38</v>
      </c>
      <c r="C4" s="81"/>
      <c r="D4" s="82"/>
    </row>
    <row r="5" spans="1:4" ht="12" customHeight="1">
      <c r="A5" s="14">
        <v>1970</v>
      </c>
      <c r="B5" s="15">
        <v>0.1746390710771208</v>
      </c>
      <c r="C5" s="15">
        <v>0.1471677565256636</v>
      </c>
      <c r="D5" s="15">
        <f aca="true" t="shared" si="0" ref="D5:D33">SUM(B5,C5)</f>
        <v>0.3218068276027844</v>
      </c>
    </row>
    <row r="6" spans="1:4" ht="12" customHeight="1">
      <c r="A6" s="18">
        <v>1971</v>
      </c>
      <c r="B6" s="19">
        <v>0.16806641287185303</v>
      </c>
      <c r="C6" s="19">
        <v>0.2034233239371131</v>
      </c>
      <c r="D6" s="19">
        <f t="shared" si="0"/>
        <v>0.37148973680896613</v>
      </c>
    </row>
    <row r="7" spans="1:4" ht="12" customHeight="1">
      <c r="A7" s="18">
        <v>1972</v>
      </c>
      <c r="B7" s="19">
        <v>0.2096526371716998</v>
      </c>
      <c r="C7" s="19">
        <v>0.2680490338268308</v>
      </c>
      <c r="D7" s="19">
        <f t="shared" si="0"/>
        <v>0.4777016709985306</v>
      </c>
    </row>
    <row r="8" spans="1:4" ht="12" customHeight="1">
      <c r="A8" s="18">
        <v>1973</v>
      </c>
      <c r="B8" s="19">
        <v>0.2128113372988601</v>
      </c>
      <c r="C8" s="19">
        <v>0.2464630186980117</v>
      </c>
      <c r="D8" s="19">
        <f t="shared" si="0"/>
        <v>0.45927435599687183</v>
      </c>
    </row>
    <row r="9" spans="1:4" ht="12" customHeight="1">
      <c r="A9" s="18">
        <v>1974</v>
      </c>
      <c r="B9" s="19">
        <v>0.19959423665771234</v>
      </c>
      <c r="C9" s="19">
        <v>0.23481674900907332</v>
      </c>
      <c r="D9" s="19">
        <f t="shared" si="0"/>
        <v>0.43441098566678565</v>
      </c>
    </row>
    <row r="10" spans="1:4" ht="12" customHeight="1">
      <c r="A10" s="18">
        <v>1975</v>
      </c>
      <c r="B10" s="19">
        <v>0.21820956493014035</v>
      </c>
      <c r="C10" s="19">
        <v>0.2512434223076243</v>
      </c>
      <c r="D10" s="19">
        <f t="shared" si="0"/>
        <v>0.46945298723776463</v>
      </c>
    </row>
    <row r="11" spans="1:4" ht="12" customHeight="1">
      <c r="A11" s="14">
        <v>1976</v>
      </c>
      <c r="B11" s="15">
        <v>0.24597526428522076</v>
      </c>
      <c r="C11" s="15">
        <v>0.20267624772565004</v>
      </c>
      <c r="D11" s="15">
        <f t="shared" si="0"/>
        <v>0.44865151201087083</v>
      </c>
    </row>
    <row r="12" spans="1:4" ht="12" customHeight="1">
      <c r="A12" s="14">
        <v>1977</v>
      </c>
      <c r="B12" s="15">
        <v>0.23451151798301845</v>
      </c>
      <c r="C12" s="15">
        <v>0.19162419757367263</v>
      </c>
      <c r="D12" s="15">
        <f t="shared" si="0"/>
        <v>0.42613571555669105</v>
      </c>
    </row>
    <row r="13" spans="1:4" ht="12" customHeight="1">
      <c r="A13" s="14">
        <v>1978</v>
      </c>
      <c r="B13" s="15">
        <v>0.21988739237031385</v>
      </c>
      <c r="C13" s="15">
        <v>0.045151415271111675</v>
      </c>
      <c r="D13" s="15">
        <f t="shared" si="0"/>
        <v>0.2650388076414255</v>
      </c>
    </row>
    <row r="14" spans="1:4" ht="12" customHeight="1">
      <c r="A14" s="14">
        <v>1979</v>
      </c>
      <c r="B14" s="15">
        <v>0.2707613963772809</v>
      </c>
      <c r="C14" s="15">
        <v>0.09827351305474281</v>
      </c>
      <c r="D14" s="15">
        <f t="shared" si="0"/>
        <v>0.3690349094320237</v>
      </c>
    </row>
    <row r="15" spans="1:4" ht="12" customHeight="1">
      <c r="A15" s="14">
        <v>1980</v>
      </c>
      <c r="B15" s="15">
        <v>0.3588811707610035</v>
      </c>
      <c r="C15" s="15">
        <v>0.18547058745600595</v>
      </c>
      <c r="D15" s="15">
        <f t="shared" si="0"/>
        <v>0.5443517582170094</v>
      </c>
    </row>
    <row r="16" spans="1:4" ht="12" customHeight="1">
      <c r="A16" s="18">
        <v>1981</v>
      </c>
      <c r="B16" s="19">
        <v>0.41907599033795323</v>
      </c>
      <c r="C16" s="19">
        <v>0.1921926119412764</v>
      </c>
      <c r="D16" s="19">
        <f t="shared" si="0"/>
        <v>0.6112686022792296</v>
      </c>
    </row>
    <row r="17" spans="1:4" ht="12" customHeight="1">
      <c r="A17" s="18">
        <v>1982</v>
      </c>
      <c r="B17" s="19">
        <v>0.38334984447799547</v>
      </c>
      <c r="C17" s="19">
        <v>0.25956384621707324</v>
      </c>
      <c r="D17" s="19">
        <f t="shared" si="0"/>
        <v>0.6429136906950688</v>
      </c>
    </row>
    <row r="18" spans="1:4" ht="12" customHeight="1">
      <c r="A18" s="18">
        <v>1983</v>
      </c>
      <c r="B18" s="19">
        <v>0.5156007577510907</v>
      </c>
      <c r="C18" s="19">
        <v>0.27429903738181566</v>
      </c>
      <c r="D18" s="19">
        <f t="shared" si="0"/>
        <v>0.7898997951329063</v>
      </c>
    </row>
    <row r="19" spans="1:4" ht="12" customHeight="1">
      <c r="A19" s="18">
        <v>1984</v>
      </c>
      <c r="B19" s="19">
        <v>0.45255645007116</v>
      </c>
      <c r="C19" s="19">
        <v>0.2294113898506702</v>
      </c>
      <c r="D19" s="19">
        <f t="shared" si="0"/>
        <v>0.6819678399218302</v>
      </c>
    </row>
    <row r="20" spans="1:4" ht="12" customHeight="1">
      <c r="A20" s="18">
        <v>1985</v>
      </c>
      <c r="B20" s="19">
        <v>0.5567865986153924</v>
      </c>
      <c r="C20" s="19">
        <v>0.28867446295257077</v>
      </c>
      <c r="D20" s="19">
        <f t="shared" si="0"/>
        <v>0.8454610615679632</v>
      </c>
    </row>
    <row r="21" spans="1:4" ht="12" customHeight="1">
      <c r="A21" s="14">
        <v>1986</v>
      </c>
      <c r="B21" s="15">
        <v>0.5805715287224897</v>
      </c>
      <c r="C21" s="15">
        <v>0.3903330505969311</v>
      </c>
      <c r="D21" s="15">
        <f t="shared" si="0"/>
        <v>0.9709045793194209</v>
      </c>
    </row>
    <row r="22" spans="1:4" ht="12" customHeight="1">
      <c r="A22" s="14">
        <v>1987</v>
      </c>
      <c r="B22" s="15">
        <v>0.5070931078979585</v>
      </c>
      <c r="C22" s="15">
        <v>0.3810516171894183</v>
      </c>
      <c r="D22" s="15">
        <f t="shared" si="0"/>
        <v>0.8881447250873769</v>
      </c>
    </row>
    <row r="23" spans="1:4" ht="12" customHeight="1">
      <c r="A23" s="14">
        <v>1988</v>
      </c>
      <c r="B23" s="15">
        <v>0.5574901324283448</v>
      </c>
      <c r="C23" s="15">
        <v>0.19044957987453295</v>
      </c>
      <c r="D23" s="15">
        <f t="shared" si="0"/>
        <v>0.7479397123028777</v>
      </c>
    </row>
    <row r="24" spans="1:4" ht="12" customHeight="1">
      <c r="A24" s="14">
        <v>1989</v>
      </c>
      <c r="B24" s="15">
        <v>0.6923853889141595</v>
      </c>
      <c r="C24" s="15">
        <v>0.24592155709307062</v>
      </c>
      <c r="D24" s="15">
        <f t="shared" si="0"/>
        <v>0.9383069460072301</v>
      </c>
    </row>
    <row r="25" spans="1:4" ht="12" customHeight="1">
      <c r="A25" s="14">
        <v>1990</v>
      </c>
      <c r="B25" s="15">
        <v>0.6605431534752412</v>
      </c>
      <c r="C25" s="15">
        <v>0.5737258867089383</v>
      </c>
      <c r="D25" s="15">
        <f t="shared" si="0"/>
        <v>1.2342690401841794</v>
      </c>
    </row>
    <row r="26" spans="1:4" ht="12" customHeight="1">
      <c r="A26" s="18">
        <v>1991</v>
      </c>
      <c r="B26" s="19">
        <v>0.7532008146445458</v>
      </c>
      <c r="C26" s="19">
        <v>0.4730586773539215</v>
      </c>
      <c r="D26" s="19">
        <f t="shared" si="0"/>
        <v>1.2262594919984673</v>
      </c>
    </row>
    <row r="27" spans="1:4" ht="12" customHeight="1">
      <c r="A27" s="18">
        <v>1992</v>
      </c>
      <c r="B27" s="19">
        <v>1.0230825895131146</v>
      </c>
      <c r="C27" s="19">
        <v>0.3873288927259582</v>
      </c>
      <c r="D27" s="19">
        <f t="shared" si="0"/>
        <v>1.4104114822390728</v>
      </c>
    </row>
    <row r="28" spans="1:4" ht="12" customHeight="1">
      <c r="A28" s="18">
        <v>1993</v>
      </c>
      <c r="B28" s="19">
        <v>0.9527947765377167</v>
      </c>
      <c r="C28" s="19">
        <v>0.1947407330900551</v>
      </c>
      <c r="D28" s="19">
        <f t="shared" si="0"/>
        <v>1.1475355096277717</v>
      </c>
    </row>
    <row r="29" spans="1:4" ht="12" customHeight="1">
      <c r="A29" s="18">
        <v>1994</v>
      </c>
      <c r="B29" s="19">
        <v>0.9700938076275489</v>
      </c>
      <c r="C29" s="19">
        <v>0.23307144144608094</v>
      </c>
      <c r="D29" s="19">
        <f t="shared" si="0"/>
        <v>1.20316524907363</v>
      </c>
    </row>
    <row r="30" spans="1:4" ht="12" customHeight="1">
      <c r="A30" s="18">
        <v>1995</v>
      </c>
      <c r="B30" s="19">
        <v>1.1831809058118652</v>
      </c>
      <c r="C30" s="19">
        <v>0.509009452197877</v>
      </c>
      <c r="D30" s="19">
        <f t="shared" si="0"/>
        <v>1.6921903580097422</v>
      </c>
    </row>
    <row r="31" spans="1:4" ht="12" customHeight="1">
      <c r="A31" s="14">
        <v>1996</v>
      </c>
      <c r="B31" s="15">
        <v>1.1407527848115426</v>
      </c>
      <c r="C31" s="15">
        <v>0.2822510227233662</v>
      </c>
      <c r="D31" s="15">
        <f t="shared" si="0"/>
        <v>1.4230038075349087</v>
      </c>
    </row>
    <row r="32" spans="1:4" ht="12" customHeight="1">
      <c r="A32" s="14">
        <v>1997</v>
      </c>
      <c r="B32" s="15">
        <v>1.1485959610849055</v>
      </c>
      <c r="C32" s="15">
        <v>0.48758187012635074</v>
      </c>
      <c r="D32" s="15">
        <f t="shared" si="0"/>
        <v>1.6361778312112563</v>
      </c>
    </row>
    <row r="33" spans="1:4" ht="12" customHeight="1">
      <c r="A33" s="14">
        <v>1998</v>
      </c>
      <c r="B33" s="15">
        <v>1.4002971313713928</v>
      </c>
      <c r="C33" s="15">
        <v>0.22884596348501487</v>
      </c>
      <c r="D33" s="15">
        <f t="shared" si="0"/>
        <v>1.6291430948564076</v>
      </c>
    </row>
    <row r="34" spans="1:4" ht="12" customHeight="1">
      <c r="A34" s="14">
        <v>1999</v>
      </c>
      <c r="B34" s="15">
        <v>1.3319890600813564</v>
      </c>
      <c r="C34" s="15">
        <v>0.21659226881832574</v>
      </c>
      <c r="D34" s="15">
        <f aca="true" t="shared" si="1" ref="D34:D39">SUM(B34,C34)</f>
        <v>1.5485813288996821</v>
      </c>
    </row>
    <row r="35" spans="1:4" ht="12" customHeight="1">
      <c r="A35" s="14">
        <v>2000</v>
      </c>
      <c r="B35" s="15">
        <v>1.394116538286227</v>
      </c>
      <c r="C35" s="15">
        <v>0.4999209522296716</v>
      </c>
      <c r="D35" s="15">
        <f t="shared" si="1"/>
        <v>1.8940374905158985</v>
      </c>
    </row>
    <row r="36" spans="1:4" ht="12" customHeight="1">
      <c r="A36" s="18">
        <v>2001</v>
      </c>
      <c r="B36" s="19">
        <v>1.5015298421891639</v>
      </c>
      <c r="C36" s="19">
        <v>0.551145020531049</v>
      </c>
      <c r="D36" s="19">
        <f t="shared" si="1"/>
        <v>2.0526748627202127</v>
      </c>
    </row>
    <row r="37" spans="1:4" ht="12" customHeight="1">
      <c r="A37" s="18">
        <v>2002</v>
      </c>
      <c r="B37" s="19">
        <v>1.1005327072069446</v>
      </c>
      <c r="C37" s="19">
        <v>0.35225046492630846</v>
      </c>
      <c r="D37" s="19">
        <f t="shared" si="1"/>
        <v>1.4527831721332531</v>
      </c>
    </row>
    <row r="38" spans="1:4" ht="12" customHeight="1">
      <c r="A38" s="18">
        <v>2003</v>
      </c>
      <c r="B38" s="19">
        <v>1.7695265422240458</v>
      </c>
      <c r="C38" s="19">
        <v>0.3123104056257458</v>
      </c>
      <c r="D38" s="19">
        <f t="shared" si="1"/>
        <v>2.0818369478497916</v>
      </c>
    </row>
    <row r="39" spans="1:4" ht="12" customHeight="1">
      <c r="A39" s="18">
        <v>2004</v>
      </c>
      <c r="B39" s="19">
        <v>1.850104174383485</v>
      </c>
      <c r="C39" s="19">
        <v>0.6921681699977151</v>
      </c>
      <c r="D39" s="19">
        <f t="shared" si="1"/>
        <v>2.5422723443812</v>
      </c>
    </row>
    <row r="40" spans="1:4" ht="12" customHeight="1">
      <c r="A40" s="18">
        <v>2005</v>
      </c>
      <c r="B40" s="19">
        <v>2.0911024192689878</v>
      </c>
      <c r="C40" s="19">
        <v>0.679702019693384</v>
      </c>
      <c r="D40" s="19">
        <f aca="true" t="shared" si="2" ref="D40:D45">SUM(B40,C40)</f>
        <v>2.770804438962372</v>
      </c>
    </row>
    <row r="41" spans="1:4" ht="12" customHeight="1">
      <c r="A41" s="14">
        <v>2006</v>
      </c>
      <c r="B41" s="15">
        <v>2.2550303596826087</v>
      </c>
      <c r="C41" s="15">
        <v>0.8178674533733894</v>
      </c>
      <c r="D41" s="15">
        <f t="shared" si="2"/>
        <v>3.072897813055998</v>
      </c>
    </row>
    <row r="42" spans="1:4" ht="12" customHeight="1">
      <c r="A42" s="14">
        <v>2007</v>
      </c>
      <c r="B42" s="15">
        <v>2.2701013265327736</v>
      </c>
      <c r="C42" s="15">
        <v>0.5781452516169144</v>
      </c>
      <c r="D42" s="15">
        <f t="shared" si="2"/>
        <v>2.848246578149688</v>
      </c>
    </row>
    <row r="43" spans="1:4" ht="12" customHeight="1">
      <c r="A43" s="14">
        <v>2008</v>
      </c>
      <c r="B43" s="15">
        <v>2.480724209143628</v>
      </c>
      <c r="C43" s="15">
        <v>0.7387867103072314</v>
      </c>
      <c r="D43" s="15">
        <f t="shared" si="2"/>
        <v>3.2195109194508595</v>
      </c>
    </row>
    <row r="44" spans="1:4" ht="12" customHeight="1">
      <c r="A44" s="14">
        <v>2009</v>
      </c>
      <c r="B44" s="15">
        <v>2.5486169795412636</v>
      </c>
      <c r="C44" s="15">
        <v>1.0699420728154387</v>
      </c>
      <c r="D44" s="15">
        <f t="shared" si="2"/>
        <v>3.6185590523567024</v>
      </c>
    </row>
    <row r="45" spans="1:4" ht="12" customHeight="1">
      <c r="A45" s="14">
        <v>2010</v>
      </c>
      <c r="B45" s="15">
        <v>2.5707868269656338</v>
      </c>
      <c r="C45" s="15">
        <v>0.9527096821716515</v>
      </c>
      <c r="D45" s="15">
        <f t="shared" si="2"/>
        <v>3.5234965091372854</v>
      </c>
    </row>
    <row r="46" spans="1:4" ht="12" customHeight="1">
      <c r="A46" s="18">
        <v>2011</v>
      </c>
      <c r="B46" s="19">
        <v>2.5043742549895054</v>
      </c>
      <c r="C46" s="19">
        <v>1.0450677716389472</v>
      </c>
      <c r="D46" s="19">
        <f aca="true" t="shared" si="3" ref="D46:D52">SUM(B46,C46)</f>
        <v>3.5494420266284523</v>
      </c>
    </row>
    <row r="47" spans="1:4" ht="12" customHeight="1">
      <c r="A47" s="18">
        <v>2012</v>
      </c>
      <c r="B47" s="19">
        <v>2.5681757946176833</v>
      </c>
      <c r="C47" s="19">
        <v>1.1722105371685099</v>
      </c>
      <c r="D47" s="19">
        <f t="shared" si="3"/>
        <v>3.740386331786193</v>
      </c>
    </row>
    <row r="48" spans="1:4" ht="12" customHeight="1">
      <c r="A48" s="18">
        <v>2013</v>
      </c>
      <c r="B48" s="19">
        <v>2.9626582497520038</v>
      </c>
      <c r="C48" s="19">
        <v>1.0301622178822851</v>
      </c>
      <c r="D48" s="19">
        <f t="shared" si="3"/>
        <v>3.9928204676342887</v>
      </c>
    </row>
    <row r="49" spans="1:4" ht="12" customHeight="1">
      <c r="A49" s="18">
        <v>2014</v>
      </c>
      <c r="B49" s="19">
        <v>3.0680264551933902</v>
      </c>
      <c r="C49" s="19">
        <v>0.9543510831281753</v>
      </c>
      <c r="D49" s="19">
        <f t="shared" si="3"/>
        <v>4.022377538321566</v>
      </c>
    </row>
    <row r="50" spans="1:4" ht="12" customHeight="1">
      <c r="A50" s="21">
        <v>2015</v>
      </c>
      <c r="B50" s="22">
        <v>3.0165926606074263</v>
      </c>
      <c r="C50" s="22">
        <v>0.9628211199218645</v>
      </c>
      <c r="D50" s="22">
        <f t="shared" si="3"/>
        <v>3.9794137805292906</v>
      </c>
    </row>
    <row r="51" spans="1:4" ht="12" customHeight="1">
      <c r="A51" s="29">
        <v>2016</v>
      </c>
      <c r="B51" s="30">
        <v>3.4773004172552593</v>
      </c>
      <c r="C51" s="30">
        <v>0.8680124530007739</v>
      </c>
      <c r="D51" s="30">
        <f t="shared" si="3"/>
        <v>4.345312870256033</v>
      </c>
    </row>
    <row r="52" spans="1:4" ht="12" customHeight="1">
      <c r="A52" s="29">
        <v>2017</v>
      </c>
      <c r="B52" s="30">
        <v>3.751354808567829</v>
      </c>
      <c r="C52" s="30">
        <v>0.9808930533957415</v>
      </c>
      <c r="D52" s="30">
        <f t="shared" si="3"/>
        <v>4.732247861963571</v>
      </c>
    </row>
    <row r="53" spans="1:4" ht="12" customHeight="1">
      <c r="A53" s="41">
        <v>2018</v>
      </c>
      <c r="B53" s="42">
        <v>4.056464019677164</v>
      </c>
      <c r="C53" s="42">
        <v>1.0758270999101616</v>
      </c>
      <c r="D53" s="42">
        <f>SUM(B53,C53)</f>
        <v>5.132291119587325</v>
      </c>
    </row>
    <row r="54" spans="1:4" s="4" customFormat="1" ht="12" customHeight="1">
      <c r="A54" s="29">
        <v>2019</v>
      </c>
      <c r="B54" s="30">
        <v>4.1032488418992745</v>
      </c>
      <c r="C54" s="30">
        <v>1.0602561307316474</v>
      </c>
      <c r="D54" s="30">
        <f>SUM(B54,C54)</f>
        <v>5.163504972630922</v>
      </c>
    </row>
    <row r="55" spans="1:4" s="4" customFormat="1" ht="12" customHeight="1" thickBot="1">
      <c r="A55" s="43">
        <v>2020</v>
      </c>
      <c r="B55" s="44">
        <v>4.273756982156435</v>
      </c>
      <c r="C55" s="44">
        <v>0.8340760405165214</v>
      </c>
      <c r="D55" s="44">
        <f>SUM(B55,C55)</f>
        <v>5.107833022672956</v>
      </c>
    </row>
    <row r="56" spans="1:4" s="4" customFormat="1" ht="12" customHeight="1" thickTop="1">
      <c r="A56" s="93" t="s">
        <v>16</v>
      </c>
      <c r="B56" s="94"/>
      <c r="C56" s="94"/>
      <c r="D56" s="95"/>
    </row>
    <row r="57" spans="1:4" s="4" customFormat="1" ht="12" customHeight="1">
      <c r="A57" s="96"/>
      <c r="B57" s="97"/>
      <c r="C57" s="97"/>
      <c r="D57" s="98"/>
    </row>
    <row r="58" spans="1:4" s="4" customFormat="1" ht="12" customHeight="1">
      <c r="A58" s="63" t="s">
        <v>113</v>
      </c>
      <c r="B58" s="64"/>
      <c r="C58" s="64"/>
      <c r="D58" s="65"/>
    </row>
    <row r="59" spans="1:4" s="4" customFormat="1" ht="12" customHeight="1">
      <c r="A59" s="83"/>
      <c r="B59" s="84"/>
      <c r="C59" s="84"/>
      <c r="D59" s="85"/>
    </row>
    <row r="60" spans="1:4" s="4" customFormat="1" ht="12" customHeight="1">
      <c r="A60" s="83"/>
      <c r="B60" s="84"/>
      <c r="C60" s="84"/>
      <c r="D60" s="85"/>
    </row>
  </sheetData>
  <sheetProtection/>
  <mergeCells count="9">
    <mergeCell ref="A57:D57"/>
    <mergeCell ref="A58:D60"/>
    <mergeCell ref="B4:D4"/>
    <mergeCell ref="A1:D1"/>
    <mergeCell ref="A2:A3"/>
    <mergeCell ref="B2:B3"/>
    <mergeCell ref="C2:C3"/>
    <mergeCell ref="D2:D3"/>
    <mergeCell ref="A56:D56"/>
  </mergeCells>
  <printOptions horizontalCentered="1" verticalCentered="1"/>
  <pageMargins left="0.5" right="0.5" top="0.58" bottom="0.52" header="0.5" footer="0.5"/>
  <pageSetup fitToHeight="1" fitToWidth="1" horizontalDpi="600" verticalDpi="600" orientation="portrait" r:id="rId1"/>
</worksheet>
</file>

<file path=xl/worksheets/sheet9.xml><?xml version="1.0" encoding="utf-8"?>
<worksheet xmlns="http://schemas.openxmlformats.org/spreadsheetml/2006/main" xmlns:r="http://schemas.openxmlformats.org/officeDocument/2006/relationships">
  <sheetPr>
    <pageSetUpPr fitToPage="1"/>
  </sheetPr>
  <dimension ref="A1:R58"/>
  <sheetViews>
    <sheetView zoomScalePageLayoutView="0" workbookViewId="0" topLeftCell="A1">
      <pane ySplit="4" topLeftCell="A5" activePane="bottomLeft" state="frozen"/>
      <selection pane="topLeft" activeCell="A1" sqref="A1"/>
      <selection pane="bottomLeft" activeCell="A1" sqref="A1:I1"/>
    </sheetView>
  </sheetViews>
  <sheetFormatPr defaultColWidth="12.7109375" defaultRowHeight="12" customHeight="1"/>
  <cols>
    <col min="1" max="1" width="12.7109375" style="8" customWidth="1"/>
    <col min="2" max="6" width="12.7109375" style="2" customWidth="1"/>
    <col min="7" max="18" width="12.7109375" style="3" customWidth="1"/>
    <col min="19" max="16384" width="12.7109375" style="4" customWidth="1"/>
  </cols>
  <sheetData>
    <row r="1" spans="1:9" ht="12" customHeight="1" thickBot="1">
      <c r="A1" s="58" t="s">
        <v>67</v>
      </c>
      <c r="B1" s="58"/>
      <c r="C1" s="58"/>
      <c r="D1" s="58"/>
      <c r="E1" s="58"/>
      <c r="F1" s="58"/>
      <c r="G1" s="58"/>
      <c r="H1" s="58"/>
      <c r="I1" s="58"/>
    </row>
    <row r="2" spans="1:9" ht="12" customHeight="1" thickTop="1">
      <c r="A2" s="75" t="s">
        <v>3</v>
      </c>
      <c r="B2" s="77" t="s">
        <v>2</v>
      </c>
      <c r="C2" s="79" t="s">
        <v>0</v>
      </c>
      <c r="D2" s="13" t="s">
        <v>1</v>
      </c>
      <c r="E2" s="11"/>
      <c r="F2" s="11"/>
      <c r="G2" s="11"/>
      <c r="H2" s="11"/>
      <c r="I2" s="11"/>
    </row>
    <row r="3" spans="1:9" ht="12" customHeight="1">
      <c r="A3" s="76"/>
      <c r="B3" s="78"/>
      <c r="C3" s="80"/>
      <c r="D3" s="6" t="s">
        <v>2</v>
      </c>
      <c r="E3" s="5" t="s">
        <v>4</v>
      </c>
      <c r="F3" s="20" t="s">
        <v>5</v>
      </c>
      <c r="G3" s="23" t="s">
        <v>6</v>
      </c>
      <c r="H3" s="12" t="s">
        <v>7</v>
      </c>
      <c r="I3" s="7" t="s">
        <v>105</v>
      </c>
    </row>
    <row r="4" spans="1:9" ht="12" customHeight="1">
      <c r="A4" s="17"/>
      <c r="B4" s="59" t="s">
        <v>37</v>
      </c>
      <c r="C4" s="60"/>
      <c r="D4" s="60"/>
      <c r="E4" s="60"/>
      <c r="F4" s="60"/>
      <c r="G4" s="60"/>
      <c r="H4" s="60"/>
      <c r="I4" s="60"/>
    </row>
    <row r="5" spans="1:9" ht="12" customHeight="1">
      <c r="A5" s="14">
        <v>1970</v>
      </c>
      <c r="B5" s="15">
        <f aca="true" t="shared" si="0" ref="B5:B33">SUM(C5,D5)</f>
        <v>127.24950391492976</v>
      </c>
      <c r="C5" s="15">
        <f>SUM(Apples!C5,Apricots!C5,Avocados!C5,Bananas!C5,Blueberries!C5,Cantaloupe!C5,Cherries!C5,Cranberries!C5,Grapes!C5,Honeydew!C5,Kiwi!C5,Mangoes!C5,Papayas!C5,Peaches!C5,Pears!C5,Pineapple!C5,Plums!C5,Raspberries!C5,Strawberries!C5,Watermelon!C5)</f>
        <v>72.03196871152097</v>
      </c>
      <c r="D5" s="15">
        <f>SUM(E5,F5,G5,H5,Apples!I5)</f>
        <v>55.21753520340879</v>
      </c>
      <c r="E5" s="15">
        <f>SUM(Apples!E5,Apricots!E5,Cherries!E5,Grapes!E5,Olives!C5,Peaches!E5,Pears!E5,Pineapple!E5,Plums!E5)</f>
        <v>26.191039394957425</v>
      </c>
      <c r="F5" s="15">
        <v>14.540875998859713</v>
      </c>
      <c r="G5" s="15">
        <v>3.8768824493299263</v>
      </c>
      <c r="H5" s="15">
        <f>SUM(Apples!H5,Apricots!G5,Dates!C5,Figs!C5,Grapes!G5,Peaches!G5,Pears!F5,Plums!H5)</f>
        <v>9.95487360763474</v>
      </c>
      <c r="I5" s="15">
        <f>Apples!I5</f>
        <v>0.6538637526269805</v>
      </c>
    </row>
    <row r="6" spans="1:9" ht="12" customHeight="1">
      <c r="A6" s="18">
        <v>1971</v>
      </c>
      <c r="B6" s="19">
        <f t="shared" si="0"/>
        <v>128.86821571834682</v>
      </c>
      <c r="C6" s="19">
        <f>SUM(Apples!C6,Apricots!C6,Avocados!C6,Bananas!C6,Blueberries!C6,Cantaloupe!C6,Cherries!C6,Cranberries!C6,Grapes!C6,Honeydew!C6,Kiwi!C6,Mangoes!C6,Papayas!C6,Peaches!C6,Pears!C6,Pineapple!C6,Plums!C6,Raspberries!C6,Strawberries!C6,Watermelon!C6)</f>
        <v>71.8385448310803</v>
      </c>
      <c r="D6" s="19">
        <f>SUM(E6,F6,G6,H6,Apples!I6)</f>
        <v>57.02967088726651</v>
      </c>
      <c r="E6" s="19">
        <f>SUM(Apples!E6,Apricots!E6,Cherries!E6,Grapes!E6,Olives!C6,Peaches!E6,Pears!E6,Pineapple!E6,Plums!E6)</f>
        <v>26.546212694122502</v>
      </c>
      <c r="F6" s="19">
        <v>15.911952140768287</v>
      </c>
      <c r="G6" s="19">
        <v>3.9749495572110316</v>
      </c>
      <c r="H6" s="19">
        <f>SUM(Apples!H6,Apricots!G6,Dates!C6,Figs!C6,Grapes!G6,Peaches!G6,Pears!F6,Plums!H6)</f>
        <v>9.959163413495066</v>
      </c>
      <c r="I6" s="19">
        <f>Apples!I6</f>
        <v>0.6373930816696212</v>
      </c>
    </row>
    <row r="7" spans="1:9" ht="12" customHeight="1">
      <c r="A7" s="18">
        <v>1972</v>
      </c>
      <c r="B7" s="19">
        <f t="shared" si="0"/>
        <v>115.9954879690271</v>
      </c>
      <c r="C7" s="19">
        <f>SUM(Apples!C7,Apricots!C7,Avocados!C7,Bananas!C7,Blueberries!C7,Cantaloupe!C7,Cherries!C7,Cranberries!C7,Grapes!C7,Honeydew!C7,Kiwi!C7,Mangoes!C7,Papayas!C7,Peaches!C7,Pears!C7,Pineapple!C7,Plums!C7,Raspberries!C7,Strawberries!C7,Watermelon!C7)</f>
        <v>67.23182044965611</v>
      </c>
      <c r="D7" s="19">
        <f>SUM(E7,F7,G7,H7,Apples!I7)</f>
        <v>48.76366751937098</v>
      </c>
      <c r="E7" s="19">
        <f>SUM(Apples!E7,Apricots!E7,Cherries!E7,Grapes!E7,Olives!C7,Peaches!E7,Pears!E7,Pineapple!E7,Plums!E7)</f>
        <v>24.16588976858079</v>
      </c>
      <c r="F7" s="19">
        <v>12.74900129299538</v>
      </c>
      <c r="G7" s="19">
        <v>3.959544726912376</v>
      </c>
      <c r="H7" s="19">
        <f>SUM(Apples!H7,Apricots!G7,Dates!C7,Figs!C7,Grapes!G7,Peaches!G7,Pears!F7,Plums!H7)</f>
        <v>7.237776846885445</v>
      </c>
      <c r="I7" s="19">
        <f>Apples!I7</f>
        <v>0.651454883996994</v>
      </c>
    </row>
    <row r="8" spans="1:9" ht="12" customHeight="1">
      <c r="A8" s="18">
        <v>1973</v>
      </c>
      <c r="B8" s="19">
        <f t="shared" si="0"/>
        <v>120.18728032324158</v>
      </c>
      <c r="C8" s="19">
        <f>SUM(Apples!C8,Apricots!C8,Avocados!C8,Bananas!C8,Blueberries!C8,Cantaloupe!C8,Cherries!C8,Cranberries!C8,Grapes!C8,Honeydew!C8,Kiwi!C8,Mangoes!C8,Papayas!C8,Peaches!C8,Pears!C8,Pineapple!C8,Plums!C8,Raspberries!C8,Strawberries!C8,Watermelon!C8)</f>
        <v>69.53295214982197</v>
      </c>
      <c r="D8" s="19">
        <f>SUM(E8,F8,G8,H8,Apples!I8)</f>
        <v>50.654328173419614</v>
      </c>
      <c r="E8" s="19">
        <f>SUM(Apples!E8,Apricots!E8,Cherries!E8,Grapes!E8,Olives!C8,Peaches!E8,Pears!E8,Pineapple!E8,Plums!E8)</f>
        <v>24.49103534367796</v>
      </c>
      <c r="F8" s="19">
        <v>11.29989342636354</v>
      </c>
      <c r="G8" s="19">
        <v>4.050478271333451</v>
      </c>
      <c r="H8" s="19">
        <f>SUM(Apples!H8,Apricots!G8,Dates!C8,Figs!C8,Grapes!G8,Peaches!G8,Pears!F8,Plums!H8)</f>
        <v>10.208138801547225</v>
      </c>
      <c r="I8" s="19">
        <f>Apples!I8</f>
        <v>0.6047823304974287</v>
      </c>
    </row>
    <row r="9" spans="1:9" ht="12" customHeight="1">
      <c r="A9" s="18">
        <v>1974</v>
      </c>
      <c r="B9" s="19">
        <f t="shared" si="0"/>
        <v>119.7651865749188</v>
      </c>
      <c r="C9" s="19">
        <f>SUM(Apples!C9,Apricots!C9,Avocados!C9,Bananas!C9,Blueberries!C9,Cantaloupe!C9,Cherries!C9,Cranberries!C9,Grapes!C9,Honeydew!C9,Kiwi!C9,Mangoes!C9,Papayas!C9,Peaches!C9,Pears!C9,Pineapple!C9,Plums!C9,Raspberries!C9,Strawberries!C9,Watermelon!C9)</f>
        <v>69.0712762104422</v>
      </c>
      <c r="D9" s="19">
        <f>SUM(E9,F9,G9,H9,Apples!I9)</f>
        <v>50.693910364476594</v>
      </c>
      <c r="E9" s="19">
        <f>SUM(Apples!E9,Apricots!E9,Cherries!E9,Grapes!E9,Olives!C9,Peaches!E9,Pears!E9,Pineapple!E9,Plums!E9)</f>
        <v>24.026834610761888</v>
      </c>
      <c r="F9" s="19">
        <v>12.751894253820078</v>
      </c>
      <c r="G9" s="19">
        <v>3.255521991639156</v>
      </c>
      <c r="H9" s="19">
        <f>SUM(Apples!H9,Apricots!G9,Dates!C9,Figs!C9,Grapes!G9,Peaches!G9,Pears!F9,Plums!H9)</f>
        <v>9.701137538800436</v>
      </c>
      <c r="I9" s="19">
        <f>Apples!I9</f>
        <v>0.9585219694550373</v>
      </c>
    </row>
    <row r="10" spans="1:9" ht="12" customHeight="1">
      <c r="A10" s="18">
        <v>1975</v>
      </c>
      <c r="B10" s="19">
        <f t="shared" si="0"/>
        <v>123.31075788228395</v>
      </c>
      <c r="C10" s="19">
        <f>SUM(Apples!C10,Apricots!C10,Avocados!C10,Bananas!C10,Blueberries!C10,Cantaloupe!C10,Cherries!C10,Cranberries!C10,Grapes!C10,Honeydew!C10,Kiwi!C10,Mangoes!C10,Papayas!C10,Peaches!C10,Pears!C10,Pineapple!C10,Plums!C10,Raspberries!C10,Strawberries!C10,Watermelon!C10)</f>
        <v>72.40398466627542</v>
      </c>
      <c r="D10" s="19">
        <f>SUM(E10,F10,G10,H10,Apples!I10)</f>
        <v>50.90677321600854</v>
      </c>
      <c r="E10" s="19">
        <f>SUM(Apples!E10,Apricots!E10,Cherries!E10,Grapes!E10,Olives!C10,Peaches!E10,Pears!E10,Pineapple!E10,Plums!E10)</f>
        <v>23.522694316664328</v>
      </c>
      <c r="F10" s="19">
        <v>13.631266424235147</v>
      </c>
      <c r="G10" s="19">
        <v>3.0425618017066944</v>
      </c>
      <c r="H10" s="19">
        <f>SUM(Apples!H10,Apricots!G10,Dates!C10,Figs!C10,Grapes!G10,Peaches!G10,Pears!F10,Plums!H10)</f>
        <v>10.285928449060599</v>
      </c>
      <c r="I10" s="19">
        <f>Apples!I10</f>
        <v>0.4243222243417655</v>
      </c>
    </row>
    <row r="11" spans="1:9" ht="12" customHeight="1">
      <c r="A11" s="14">
        <v>1976</v>
      </c>
      <c r="B11" s="15">
        <f t="shared" si="0"/>
        <v>127.16564351006559</v>
      </c>
      <c r="C11" s="15">
        <f>SUM(Apples!C11,Apricots!C11,Avocados!C11,Bananas!C11,Blueberries!C11,Cantaloupe!C11,Cherries!C11,Cranberries!C11,Grapes!C11,Honeydew!C11,Kiwi!C11,Mangoes!C11,Papayas!C11,Peaches!C11,Pears!C11,Pineapple!C11,Plums!C11,Raspberries!C11,Strawberries!C11,Watermelon!C11)</f>
        <v>73.48334121928886</v>
      </c>
      <c r="D11" s="15">
        <f>SUM(E11,F11,G11,H11,Apples!I11)</f>
        <v>53.682302290776725</v>
      </c>
      <c r="E11" s="15">
        <f>SUM(Apples!E11,Apricots!E11,Cherries!E11,Grapes!E11,Olives!C11,Peaches!E11,Pears!E11,Pineapple!E11,Plums!E11)</f>
        <v>23.363546031217084</v>
      </c>
      <c r="F11" s="15">
        <v>13.062387118172598</v>
      </c>
      <c r="G11" s="15">
        <v>3.37646387047951</v>
      </c>
      <c r="H11" s="15">
        <f>SUM(Apples!H11,Apricots!G11,Dates!C11,Figs!C11,Grapes!G11,Peaches!G11,Pears!F11,Plums!H11)</f>
        <v>13.546410717831693</v>
      </c>
      <c r="I11" s="15">
        <f>Apples!I11</f>
        <v>0.3334945530758424</v>
      </c>
    </row>
    <row r="12" spans="1:9" ht="12" customHeight="1">
      <c r="A12" s="14">
        <v>1977</v>
      </c>
      <c r="B12" s="15">
        <f t="shared" si="0"/>
        <v>126.58438371718108</v>
      </c>
      <c r="C12" s="15">
        <f>SUM(Apples!C12,Apricots!C12,Avocados!C12,Bananas!C12,Blueberries!C12,Cantaloupe!C12,Cherries!C12,Cranberries!C12,Grapes!C12,Honeydew!C12,Kiwi!C12,Mangoes!C12,Papayas!C12,Peaches!C12,Pears!C12,Pineapple!C12,Plums!C12,Raspberries!C12,Strawberries!C12,Watermelon!C12)</f>
        <v>73.47600864424066</v>
      </c>
      <c r="D12" s="15">
        <f>SUM(E12,F12,G12,H12,Apples!I12)</f>
        <v>53.10837507294042</v>
      </c>
      <c r="E12" s="15">
        <f>SUM(Apples!E12,Apricots!E12,Cherries!E12,Grapes!E12,Olives!C12,Peaches!E12,Pears!E12,Pineapple!E12,Plums!E12)</f>
        <v>24.406852420862855</v>
      </c>
      <c r="F12" s="15">
        <v>14.890578273120218</v>
      </c>
      <c r="G12" s="15">
        <v>3.3166959530328426</v>
      </c>
      <c r="H12" s="15">
        <f>SUM(Apples!H12,Apricots!G12,Dates!C12,Figs!C12,Grapes!G12,Peaches!G12,Pears!F12,Plums!H12)</f>
        <v>9.942644485766007</v>
      </c>
      <c r="I12" s="15">
        <f>Apples!I12</f>
        <v>0.5516039401585006</v>
      </c>
    </row>
    <row r="13" spans="1:9" ht="12" customHeight="1">
      <c r="A13" s="14">
        <v>1978</v>
      </c>
      <c r="B13" s="15">
        <f t="shared" si="0"/>
        <v>132.62043223765176</v>
      </c>
      <c r="C13" s="15">
        <f>SUM(Apples!C13,Apricots!C13,Avocados!C13,Bananas!C13,Blueberries!C13,Cantaloupe!C13,Cherries!C13,Cranberries!C13,Grapes!C13,Honeydew!C13,Kiwi!C13,Mangoes!C13,Papayas!C13,Peaches!C13,Pears!C13,Pineapple!C13,Plums!C13,Raspberries!C13,Strawberries!C13,Watermelon!C13)</f>
        <v>77.48565726940008</v>
      </c>
      <c r="D13" s="15">
        <f>SUM(E13,F13,G13,H13,Apples!I13)</f>
        <v>55.13477496825169</v>
      </c>
      <c r="E13" s="15">
        <f>SUM(Apples!E13,Apricots!E13,Cherries!E13,Grapes!E13,Olives!C13,Peaches!E13,Pears!E13,Pineapple!E13,Plums!E13)</f>
        <v>24.05047016366262</v>
      </c>
      <c r="F13" s="15">
        <v>17.87985491980299</v>
      </c>
      <c r="G13" s="15">
        <v>3.724468405328302</v>
      </c>
      <c r="H13" s="15">
        <f>SUM(Apples!H13,Apricots!G13,Dates!C13,Figs!C13,Grapes!G13,Peaches!G13,Pears!F13,Plums!H13)</f>
        <v>8.638359098804258</v>
      </c>
      <c r="I13" s="15">
        <f>Apples!I13</f>
        <v>0.8416223806535217</v>
      </c>
    </row>
    <row r="14" spans="1:9" ht="12" customHeight="1">
      <c r="A14" s="14">
        <v>1979</v>
      </c>
      <c r="B14" s="15">
        <f t="shared" si="0"/>
        <v>134.6749410045234</v>
      </c>
      <c r="C14" s="15">
        <f>SUM(Apples!C14,Apricots!C14,Avocados!C14,Bananas!C14,Blueberries!C14,Cantaloupe!C14,Cherries!C14,Cranberries!C14,Grapes!C14,Honeydew!C14,Kiwi!C14,Mangoes!C14,Papayas!C14,Peaches!C14,Pears!C14,Pineapple!C14,Plums!C14,Raspberries!C14,Strawberries!C14,Watermelon!C14)</f>
        <v>76.97540158528047</v>
      </c>
      <c r="D14" s="15">
        <f>SUM(E14,F14,G14,H14,Apples!I14)</f>
        <v>57.699539419242925</v>
      </c>
      <c r="E14" s="15">
        <f>SUM(Apples!E14,Apricots!E14,Cherries!E14,Grapes!E14,Olives!C14,Peaches!E14,Pears!E14,Pineapple!E14,Plums!E14)</f>
        <v>25.03323372020191</v>
      </c>
      <c r="F14" s="15">
        <v>18.91298722208073</v>
      </c>
      <c r="G14" s="15">
        <v>3.0640252382750885</v>
      </c>
      <c r="H14" s="15">
        <f>SUM(Apples!H14,Apricots!G14,Dates!C14,Figs!C14,Grapes!G14,Peaches!G14,Pears!F14,Plums!H14)</f>
        <v>10.10947951166222</v>
      </c>
      <c r="I14" s="15">
        <f>Apples!I14</f>
        <v>0.5798137270229826</v>
      </c>
    </row>
    <row r="15" spans="1:9" ht="12" customHeight="1">
      <c r="A15" s="14">
        <v>1980</v>
      </c>
      <c r="B15" s="15">
        <f t="shared" si="0"/>
        <v>142.1280141165064</v>
      </c>
      <c r="C15" s="15">
        <f>SUM(Apples!C15,Apricots!C15,Avocados!C15,Bananas!C15,Blueberries!C15,Cantaloupe!C15,Cherries!C15,Cranberries!C15,Grapes!C15,Honeydew!C15,Kiwi!C15,Mangoes!C15,Papayas!C15,Peaches!C15,Pears!C15,Pineapple!C15,Plums!C15,Raspberries!C15,Strawberries!C15,Watermelon!C15)</f>
        <v>80.4824281935243</v>
      </c>
      <c r="D15" s="15">
        <f>SUM(E15,F15,G15,H15,Apples!I15)</f>
        <v>61.6455859229821</v>
      </c>
      <c r="E15" s="15">
        <f>SUM(Apples!E15,Apricots!E15,Cherries!E15,Grapes!E15,Olives!C15,Peaches!E15,Pears!E15,Pineapple!E15,Plums!E15)</f>
        <v>24.60194114008376</v>
      </c>
      <c r="F15" s="15">
        <v>21.69035970241295</v>
      </c>
      <c r="G15" s="15">
        <v>3.3138204684577084</v>
      </c>
      <c r="H15" s="15">
        <f>SUM(Apples!H15,Apricots!G15,Dates!C15,Figs!C15,Grapes!G15,Peaches!G15,Pears!F15,Plums!H15)</f>
        <v>11.311713354581258</v>
      </c>
      <c r="I15" s="15">
        <f>Apples!I15</f>
        <v>0.7277512574464233</v>
      </c>
    </row>
    <row r="16" spans="1:9" ht="12" customHeight="1">
      <c r="A16" s="18">
        <v>1981</v>
      </c>
      <c r="B16" s="19">
        <f t="shared" si="0"/>
        <v>133.75593765981031</v>
      </c>
      <c r="C16" s="19">
        <f>SUM(Apples!C16,Apricots!C16,Avocados!C16,Bananas!C16,Blueberries!C16,Cantaloupe!C16,Cherries!C16,Cranberries!C16,Grapes!C16,Honeydew!C16,Kiwi!C16,Mangoes!C16,Papayas!C16,Peaches!C16,Pears!C16,Pineapple!C16,Plums!C16,Raspberries!C16,Strawberries!C16,Watermelon!C16)</f>
        <v>80.01375796007999</v>
      </c>
      <c r="D16" s="19">
        <f>SUM(E16,F16,G16,H16,Apples!I16)</f>
        <v>53.742179699730336</v>
      </c>
      <c r="E16" s="19">
        <f>SUM(Apples!E16,Apricots!E16,Cherries!E16,Grapes!E16,Olives!C16,Peaches!E16,Pears!E16,Pineapple!E16,Plums!E16)</f>
        <v>20.971848468564726</v>
      </c>
      <c r="F16" s="19">
        <v>19.673703963619317</v>
      </c>
      <c r="G16" s="19">
        <v>3.029952340780811</v>
      </c>
      <c r="H16" s="19">
        <f>SUM(Apples!H16,Apricots!G16,Dates!C16,Figs!C16,Grapes!G16,Peaches!G16,Pears!F16,Plums!H16)</f>
        <v>9.68578411400913</v>
      </c>
      <c r="I16" s="19">
        <f>Apples!I16</f>
        <v>0.3808908127563478</v>
      </c>
    </row>
    <row r="17" spans="1:9" ht="12" customHeight="1">
      <c r="A17" s="18">
        <v>1982</v>
      </c>
      <c r="B17" s="19">
        <f t="shared" si="0"/>
        <v>145.56692955267349</v>
      </c>
      <c r="C17" s="19">
        <f>SUM(Apples!C17,Apricots!C17,Avocados!C17,Bananas!C17,Blueberries!C17,Cantaloupe!C17,Cherries!C17,Cranberries!C17,Grapes!C17,Honeydew!C17,Kiwi!C17,Mangoes!C17,Papayas!C17,Peaches!C17,Pears!C17,Pineapple!C17,Plums!C17,Raspberries!C17,Strawberries!C17,Watermelon!C17)</f>
        <v>84.67006442442012</v>
      </c>
      <c r="D17" s="19">
        <f>SUM(E17,F17,G17,H17,Apples!I17)</f>
        <v>60.89686512825336</v>
      </c>
      <c r="E17" s="19">
        <f>SUM(Apples!E17,Apricots!E17,Cherries!E17,Grapes!E17,Olives!C17,Peaches!E17,Pears!E17,Pineapple!E17,Plums!E17)</f>
        <v>22.061847839015233</v>
      </c>
      <c r="F17" s="19">
        <v>22.97326439184395</v>
      </c>
      <c r="G17" s="19">
        <v>3.275652660774889</v>
      </c>
      <c r="H17" s="19">
        <f>SUM(Apples!H17,Apricots!G17,Dates!C17,Figs!C17,Grapes!G17,Peaches!G17,Pears!F17,Plums!H17)</f>
        <v>12.082546374958163</v>
      </c>
      <c r="I17" s="19">
        <f>Apples!I17</f>
        <v>0.5035538616611221</v>
      </c>
    </row>
    <row r="18" spans="1:9" ht="12" customHeight="1">
      <c r="A18" s="18">
        <v>1983</v>
      </c>
      <c r="B18" s="19">
        <f t="shared" si="0"/>
        <v>143.2630742297087</v>
      </c>
      <c r="C18" s="19">
        <f>SUM(Apples!C18,Apricots!C18,Avocados!C18,Bananas!C18,Blueberries!C18,Cantaloupe!C18,Cherries!C18,Cranberries!C18,Grapes!C18,Honeydew!C18,Kiwi!C18,Mangoes!C18,Papayas!C18,Peaches!C18,Pears!C18,Pineapple!C18,Plums!C18,Raspberries!C18,Strawberries!C18,Watermelon!C18)</f>
        <v>82.80112909401257</v>
      </c>
      <c r="D18" s="19">
        <f>SUM(E18,F18,G18,H18,Apples!I18)</f>
        <v>60.46194513569615</v>
      </c>
      <c r="E18" s="19">
        <f>SUM(Apples!E18,Apricots!E18,Cherries!E18,Grapes!E18,Olives!C18,Peaches!E18,Pears!E18,Pineapple!E18,Plums!E18)</f>
        <v>20.105464328149402</v>
      </c>
      <c r="F18" s="19">
        <v>24.883992832822948</v>
      </c>
      <c r="G18" s="19">
        <v>3.273651149986984</v>
      </c>
      <c r="H18" s="19">
        <f>SUM(Apples!H18,Apricots!G18,Dates!C18,Figs!C18,Grapes!G18,Peaches!G18,Pears!F18,Plums!H18)</f>
        <v>11.789959822139542</v>
      </c>
      <c r="I18" s="19">
        <f>Apples!I18</f>
        <v>0.40887700259726906</v>
      </c>
    </row>
    <row r="19" spans="1:9" ht="12" customHeight="1">
      <c r="A19" s="18">
        <v>1984</v>
      </c>
      <c r="B19" s="19">
        <f t="shared" si="0"/>
        <v>153.11174692991221</v>
      </c>
      <c r="C19" s="19">
        <f>SUM(Apples!C19,Apricots!C19,Avocados!C19,Bananas!C19,Blueberries!C19,Cantaloupe!C19,Cherries!C19,Cranberries!C19,Grapes!C19,Honeydew!C19,Kiwi!C19,Mangoes!C19,Papayas!C19,Peaches!C19,Pears!C19,Pineapple!C19,Plums!C19,Raspberries!C19,Strawberries!C19,Watermelon!C19)</f>
        <v>90.17842093487249</v>
      </c>
      <c r="D19" s="19">
        <f>SUM(E19,F19,G19,H19,Apples!I19)</f>
        <v>62.93332599503974</v>
      </c>
      <c r="E19" s="19">
        <f>SUM(Apples!E19,Apricots!E19,Cherries!E19,Grapes!E19,Olives!C19,Peaches!E19,Pears!E19,Pineapple!E19,Plums!E19)</f>
        <v>19.704835711096408</v>
      </c>
      <c r="F19" s="19">
        <v>26.5728472796702</v>
      </c>
      <c r="G19" s="19">
        <v>3.416409954812395</v>
      </c>
      <c r="H19" s="19">
        <f>SUM(Apples!H19,Apricots!G19,Dates!C19,Figs!C19,Grapes!G19,Peaches!G19,Pears!F19,Plums!H19)</f>
        <v>12.80462591646585</v>
      </c>
      <c r="I19" s="19">
        <f>Apples!I19</f>
        <v>0.43460713299488074</v>
      </c>
    </row>
    <row r="20" spans="1:9" ht="12" customHeight="1">
      <c r="A20" s="18">
        <v>1985</v>
      </c>
      <c r="B20" s="19">
        <f t="shared" si="0"/>
        <v>154.01542898072023</v>
      </c>
      <c r="C20" s="19">
        <f>SUM(Apples!C20,Apricots!C20,Avocados!C20,Bananas!C20,Blueberries!C20,Cantaloupe!C20,Cherries!C20,Cranberries!C20,Grapes!C20,Honeydew!C20,Kiwi!C20,Mangoes!C20,Papayas!C20,Peaches!C20,Pears!C20,Pineapple!C20,Plums!C20,Raspberries!C20,Strawberries!C20,Watermelon!C20)</f>
        <v>89.32712104132862</v>
      </c>
      <c r="D20" s="19">
        <f>SUM(E20,F20,G20,H20,Apples!I20)</f>
        <v>64.68830793939162</v>
      </c>
      <c r="E20" s="19">
        <f>SUM(Apples!E20,Apricots!E20,Cherries!E20,Grapes!E20,Olives!C20,Peaches!E20,Pears!E20,Pineapple!E20,Plums!E20)</f>
        <v>20.865182251182667</v>
      </c>
      <c r="F20" s="19">
        <v>27.129485084865138</v>
      </c>
      <c r="G20" s="19">
        <v>3.495801833385053</v>
      </c>
      <c r="H20" s="19">
        <f>SUM(Apples!H20,Apricots!G20,Dates!C20,Figs!C20,Grapes!G20,Peaches!G20,Pears!F20,Plums!H20)</f>
        <v>12.886638945140259</v>
      </c>
      <c r="I20" s="19">
        <f>Apples!I20</f>
        <v>0.3111998248185019</v>
      </c>
    </row>
    <row r="21" spans="1:9" ht="12" customHeight="1">
      <c r="A21" s="14">
        <v>1986</v>
      </c>
      <c r="B21" s="15">
        <f t="shared" si="0"/>
        <v>159.2023602845424</v>
      </c>
      <c r="C21" s="15">
        <f>SUM(Apples!C21,Apricots!C21,Avocados!C21,Bananas!C21,Blueberries!C21,Cantaloupe!C21,Cherries!C21,Cranberries!C21,Grapes!C21,Honeydew!C21,Kiwi!C21,Mangoes!C21,Papayas!C21,Peaches!C21,Pears!C21,Pineapple!C21,Plums!C21,Raspberries!C21,Strawberries!C21,Watermelon!C21)</f>
        <v>94.51160778870688</v>
      </c>
      <c r="D21" s="15">
        <f>SUM(E21,F21,G21,H21,Apples!I21)</f>
        <v>64.69075249583553</v>
      </c>
      <c r="E21" s="15">
        <f>SUM(Apples!E21,Apricots!E21,Cherries!E21,Grapes!E21,Olives!C21,Peaches!E21,Pears!E21,Pineapple!E21,Plums!E21)</f>
        <v>21.122299200281713</v>
      </c>
      <c r="F21" s="15">
        <v>27.5699396766385</v>
      </c>
      <c r="G21" s="15">
        <v>4.049818872142646</v>
      </c>
      <c r="H21" s="15">
        <f>SUM(Apples!H21,Apricots!G21,Dates!C21,Figs!C21,Grapes!G21,Peaches!G21,Pears!F21,Plums!H21)</f>
        <v>11.56937260253845</v>
      </c>
      <c r="I21" s="15">
        <f>Apples!I21</f>
        <v>0.37932214423421995</v>
      </c>
    </row>
    <row r="22" spans="1:9" ht="12" customHeight="1">
      <c r="A22" s="14">
        <v>1987</v>
      </c>
      <c r="B22" s="15">
        <f t="shared" si="0"/>
        <v>165.26441177981224</v>
      </c>
      <c r="C22" s="15">
        <f>SUM(Apples!C22,Apricots!C22,Avocados!C22,Bananas!C22,Blueberries!C22,Cantaloupe!C22,Cherries!C22,Cranberries!C22,Grapes!C22,Honeydew!C22,Kiwi!C22,Mangoes!C22,Papayas!C22,Peaches!C22,Pears!C22,Pineapple!C22,Plums!C22,Raspberries!C22,Strawberries!C22,Watermelon!C22)</f>
        <v>97.42153934566225</v>
      </c>
      <c r="D22" s="15">
        <f>SUM(E22,F22,G22,H22,Apples!I22)</f>
        <v>67.84287243414998</v>
      </c>
      <c r="E22" s="15">
        <f>SUM(Apples!E22,Apricots!E22,Cherries!E22,Grapes!E22,Olives!C22,Peaches!E22,Pears!E22,Pineapple!E22,Plums!E22)</f>
        <v>20.97160551266436</v>
      </c>
      <c r="F22" s="15">
        <v>30.26607047921814</v>
      </c>
      <c r="G22" s="15">
        <v>4.150077639577602</v>
      </c>
      <c r="H22" s="15">
        <f>SUM(Apples!H22,Apricots!G22,Dates!C22,Figs!C22,Grapes!G22,Peaches!G22,Pears!F22,Plums!H22)</f>
        <v>12.150301279611432</v>
      </c>
      <c r="I22" s="15">
        <f>Apples!I22</f>
        <v>0.3048175230784502</v>
      </c>
    </row>
    <row r="23" spans="1:9" ht="12" customHeight="1">
      <c r="A23" s="14">
        <v>1988</v>
      </c>
      <c r="B23" s="15">
        <f t="shared" si="0"/>
        <v>165.708514285377</v>
      </c>
      <c r="C23" s="15">
        <f>SUM(Apples!C23,Apricots!C23,Avocados!C23,Bananas!C23,Blueberries!C23,Cantaloupe!C23,Cherries!C23,Cranberries!C23,Grapes!C23,Honeydew!C23,Kiwi!C23,Mangoes!C23,Papayas!C23,Peaches!C23,Pears!C23,Pineapple!C23,Plums!C23,Raspberries!C23,Strawberries!C23,Watermelon!C23)</f>
        <v>96.07210585396355</v>
      </c>
      <c r="D23" s="15">
        <f>SUM(E23,F23,G23,H23,Apples!I23)</f>
        <v>69.63640843141344</v>
      </c>
      <c r="E23" s="15">
        <f>SUM(Apples!E23,Apricots!E23,Cherries!E23,Grapes!E23,Olives!C23,Peaches!E23,Pears!E23,Pineapple!E23,Plums!E23)</f>
        <v>20.766053510628748</v>
      </c>
      <c r="F23" s="15">
        <v>29.447282704066396</v>
      </c>
      <c r="G23" s="15">
        <v>4.10553112712788</v>
      </c>
      <c r="H23" s="15">
        <f>SUM(Apples!H23,Apricots!G23,Dates!C23,Figs!C23,Grapes!G23,Peaches!G23,Pears!F23,Plums!H23)</f>
        <v>15.044159145914463</v>
      </c>
      <c r="I23" s="15">
        <f>Apples!I23</f>
        <v>0.273381943675942</v>
      </c>
    </row>
    <row r="24" spans="1:9" ht="12" customHeight="1">
      <c r="A24" s="14">
        <v>1989</v>
      </c>
      <c r="B24" s="15">
        <f t="shared" si="0"/>
        <v>168.72153548147196</v>
      </c>
      <c r="C24" s="15">
        <f>SUM(Apples!C24,Apricots!C24,Avocados!C24,Bananas!C24,Blueberries!C24,Cantaloupe!C24,Cherries!C24,Cranberries!C24,Grapes!C24,Honeydew!C24,Kiwi!C24,Mangoes!C24,Papayas!C24,Peaches!C24,Pears!C24,Pineapple!C24,Plums!C24,Raspberries!C24,Strawberries!C24,Watermelon!C24)</f>
        <v>99.55505721475112</v>
      </c>
      <c r="D24" s="15">
        <f>SUM(E24,F24,G24,H24,Apples!I24)</f>
        <v>69.16647826672086</v>
      </c>
      <c r="E24" s="15">
        <f>SUM(Apples!E24,Apricots!E24,Cherries!E24,Grapes!E24,Olives!C24,Peaches!E24,Pears!E24,Pineapple!E24,Plums!E24)</f>
        <v>21.52109244994933</v>
      </c>
      <c r="F24" s="15">
        <v>29.463856925450784</v>
      </c>
      <c r="G24" s="15">
        <v>4.607815933643173</v>
      </c>
      <c r="H24" s="15">
        <f>SUM(Apples!H24,Apricots!G24,Dates!C24,Figs!C24,Grapes!G24,Peaches!G24,Pears!F24,Plums!H24)</f>
        <v>13.343434836941976</v>
      </c>
      <c r="I24" s="15">
        <f>Apples!I24</f>
        <v>0.23027812073559037</v>
      </c>
    </row>
    <row r="25" spans="1:9" ht="12" customHeight="1">
      <c r="A25" s="14">
        <v>1990</v>
      </c>
      <c r="B25" s="15">
        <f t="shared" si="0"/>
        <v>166.7350006768088</v>
      </c>
      <c r="C25" s="15">
        <f>SUM(Apples!C25,Apricots!C25,Avocados!C25,Bananas!C25,Blueberries!C25,Cantaloupe!C25,Cherries!C25,Cranberries!C25,Grapes!C25,Honeydew!C25,Kiwi!C25,Mangoes!C25,Papayas!C25,Peaches!C25,Pears!C25,Pineapple!C25,Plums!C25,Raspberries!C25,Strawberries!C25,Watermelon!C25)</f>
        <v>95.59149368217832</v>
      </c>
      <c r="D25" s="15">
        <f>SUM(E25,F25,G25,H25,Apples!I25)</f>
        <v>71.14350699463047</v>
      </c>
      <c r="E25" s="15">
        <f>SUM(Apples!E25,Apricots!E25,Cherries!E25,Grapes!E25,Olives!C25,Peaches!E25,Pears!E25,Pineapple!E25,Plums!E25)</f>
        <v>21.050073760886825</v>
      </c>
      <c r="F25" s="15">
        <v>33.283225093211826</v>
      </c>
      <c r="G25" s="15">
        <v>4.30771920162495</v>
      </c>
      <c r="H25" s="15">
        <f>SUM(Apples!H25,Apricots!G25,Dates!C25,Figs!C25,Grapes!G25,Peaches!G25,Pears!F25,Plums!H25)</f>
        <v>12.20489263231832</v>
      </c>
      <c r="I25" s="15">
        <f>Apples!I25</f>
        <v>0.29759630658854097</v>
      </c>
    </row>
    <row r="26" spans="1:9" ht="12" customHeight="1">
      <c r="A26" s="18">
        <v>1991</v>
      </c>
      <c r="B26" s="19">
        <f t="shared" si="0"/>
        <v>162.6353881642438</v>
      </c>
      <c r="C26" s="19">
        <f>SUM(Apples!C26,Apricots!C26,Avocados!C26,Bananas!C26,Blueberries!C26,Cantaloupe!C26,Cherries!C26,Cranberries!C26,Grapes!C26,Honeydew!C26,Kiwi!C26,Mangoes!C26,Papayas!C26,Peaches!C26,Pears!C26,Pineapple!C26,Plums!C26,Raspberries!C26,Strawberries!C26,Watermelon!C26)</f>
        <v>94.0205628214571</v>
      </c>
      <c r="D26" s="19">
        <f>SUM(E26,F26,G26,H26,Apples!I26)</f>
        <v>68.61482534278672</v>
      </c>
      <c r="E26" s="19">
        <f>SUM(Apples!E26,Apricots!E26,Cherries!E26,Grapes!E26,Olives!C26,Peaches!E26,Pears!E26,Pineapple!E26,Plums!E26)</f>
        <v>19.789418462579317</v>
      </c>
      <c r="F26" s="19">
        <v>31.768529409384705</v>
      </c>
      <c r="G26" s="19">
        <v>4.271731495374537</v>
      </c>
      <c r="H26" s="19">
        <f>SUM(Apples!H26,Apricots!G26,Dates!C26,Figs!C26,Grapes!G26,Peaches!G26,Pears!F26,Plums!H26)</f>
        <v>12.390130710787924</v>
      </c>
      <c r="I26" s="19">
        <f>Apples!I26</f>
        <v>0.3950152646602273</v>
      </c>
    </row>
    <row r="27" spans="1:9" ht="12" customHeight="1">
      <c r="A27" s="18">
        <v>1992</v>
      </c>
      <c r="B27" s="19">
        <f t="shared" si="0"/>
        <v>170.81100762662302</v>
      </c>
      <c r="C27" s="19">
        <f>SUM(Apples!C27,Apricots!C27,Avocados!C27,Bananas!C27,Blueberries!C27,Cantaloupe!C27,Cherries!C27,Cranberries!C27,Grapes!C27,Honeydew!C27,Kiwi!C27,Mangoes!C27,Papayas!C27,Peaches!C27,Pears!C27,Pineapple!C27,Plums!C27,Raspberries!C27,Strawberries!C27,Watermelon!C27)</f>
        <v>100.0585563145111</v>
      </c>
      <c r="D27" s="19">
        <f>SUM(E27,F27,G27,H27,Apples!I27)</f>
        <v>70.75245131211193</v>
      </c>
      <c r="E27" s="19">
        <f>SUM(Apples!E27,Apricots!E27,Cherries!E27,Grapes!E27,Olives!C27,Peaches!E27,Pears!E27,Pineapple!E27,Plums!E27)</f>
        <v>22.81076551578346</v>
      </c>
      <c r="F27" s="19">
        <v>32.176105194452546</v>
      </c>
      <c r="G27" s="19">
        <v>4.262459147880453</v>
      </c>
      <c r="H27" s="19">
        <f>SUM(Apples!H27,Apricots!G27,Dates!C27,Figs!C27,Grapes!G27,Peaches!G27,Pears!F27,Plums!H27)</f>
        <v>10.894220688363488</v>
      </c>
      <c r="I27" s="19">
        <f>Apples!I27</f>
        <v>0.6089007656319795</v>
      </c>
    </row>
    <row r="28" spans="1:9" ht="12" customHeight="1">
      <c r="A28" s="18">
        <v>1993</v>
      </c>
      <c r="B28" s="19">
        <f t="shared" si="0"/>
        <v>168.98140371046497</v>
      </c>
      <c r="C28" s="19">
        <f>SUM(Apples!C28,Apricots!C28,Avocados!C28,Bananas!C28,Blueberries!C28,Cantaloupe!C28,Cherries!C28,Cranberries!C28,Grapes!C28,Honeydew!C28,Kiwi!C28,Mangoes!C28,Papayas!C28,Peaches!C28,Pears!C28,Pineapple!C28,Plums!C28,Raspberries!C28,Strawberries!C28,Watermelon!C28)</f>
        <v>97.52667511934807</v>
      </c>
      <c r="D28" s="19">
        <f>SUM(E28,F28,G28,H28,Apples!I28)</f>
        <v>71.4547285911169</v>
      </c>
      <c r="E28" s="19">
        <f>SUM(Apples!E28,Apricots!E28,Cherries!E28,Grapes!E28,Olives!C28,Peaches!E28,Pears!E28,Pineapple!E28,Plums!E28)</f>
        <v>20.620034690239038</v>
      </c>
      <c r="F28" s="19">
        <v>33.50205402400405</v>
      </c>
      <c r="G28" s="19">
        <v>4.32408550783278</v>
      </c>
      <c r="H28" s="19">
        <f>SUM(Apples!H28,Apricots!G28,Dates!C28,Figs!C28,Grapes!G28,Peaches!G28,Pears!F28,Plums!H28)</f>
        <v>12.679961789048082</v>
      </c>
      <c r="I28" s="19">
        <f>Apples!I28</f>
        <v>0.32859257999296426</v>
      </c>
    </row>
    <row r="29" spans="1:9" ht="12" customHeight="1">
      <c r="A29" s="18">
        <v>1994</v>
      </c>
      <c r="B29" s="19">
        <f t="shared" si="0"/>
        <v>171.35960263481286</v>
      </c>
      <c r="C29" s="19">
        <f>SUM(Apples!C29,Apricots!C29,Avocados!C29,Bananas!C29,Blueberries!C29,Cantaloupe!C29,Cherries!C29,Cranberries!C29,Grapes!C29,Honeydew!C29,Kiwi!C29,Mangoes!C29,Papayas!C29,Peaches!C29,Pears!C29,Pineapple!C29,Plums!C29,Raspberries!C29,Strawberries!C29,Watermelon!C29)</f>
        <v>100.61570705002492</v>
      </c>
      <c r="D29" s="19">
        <f>SUM(E29,F29,G29,H29,Apples!I29)</f>
        <v>70.74389558478792</v>
      </c>
      <c r="E29" s="19">
        <f>SUM(Apples!E29,Apricots!E29,Cherries!E29,Grapes!E29,Olives!C29,Peaches!E29,Pears!E29,Pineapple!E29,Plums!E29)</f>
        <v>20.759032448282362</v>
      </c>
      <c r="F29" s="19">
        <v>32.135287598458824</v>
      </c>
      <c r="G29" s="19">
        <v>4.4923931408606546</v>
      </c>
      <c r="H29" s="19">
        <f>SUM(Apples!H29,Apricots!G29,Dates!C29,Figs!C29,Grapes!G29,Peaches!G29,Pears!F29,Plums!H29)</f>
        <v>12.848246428432377</v>
      </c>
      <c r="I29" s="19">
        <f>Apples!I29</f>
        <v>0.5089359687536987</v>
      </c>
    </row>
    <row r="30" spans="1:9" ht="12" customHeight="1">
      <c r="A30" s="18">
        <v>1995</v>
      </c>
      <c r="B30" s="19">
        <f t="shared" si="0"/>
        <v>166.54500419971896</v>
      </c>
      <c r="C30" s="19">
        <f>SUM(Apples!C30,Apricots!C30,Avocados!C30,Bananas!C30,Blueberries!C30,Cantaloupe!C30,Cherries!C30,Cranberries!C30,Grapes!C30,Honeydew!C30,Kiwi!C30,Mangoes!C30,Papayas!C30,Peaches!C30,Pears!C30,Pineapple!C30,Plums!C30,Raspberries!C30,Strawberries!C30,Watermelon!C30)</f>
        <v>99.58808516564176</v>
      </c>
      <c r="D30" s="19">
        <f>SUM(E30,F30,G30,H30,Apples!I30)</f>
        <v>66.9569190340772</v>
      </c>
      <c r="E30" s="19">
        <f>SUM(Apples!E30,Apricots!E30,Cherries!E30,Grapes!E30,Olives!C30,Peaches!E30,Pears!E30,Pineapple!E30,Plums!E30)</f>
        <v>17.33755325656496</v>
      </c>
      <c r="F30" s="19">
        <v>31.777087220512342</v>
      </c>
      <c r="G30" s="19">
        <v>4.743122175362126</v>
      </c>
      <c r="H30" s="19">
        <f>SUM(Apples!H30,Apricots!G30,Dates!C30,Figs!C30,Grapes!G30,Peaches!G30,Pears!F30,Plums!H30)</f>
        <v>12.804488326522389</v>
      </c>
      <c r="I30" s="19">
        <f>Apples!I30</f>
        <v>0.2946680551153771</v>
      </c>
    </row>
    <row r="31" spans="1:9" ht="12" customHeight="1">
      <c r="A31" s="14">
        <v>1996</v>
      </c>
      <c r="B31" s="15">
        <f t="shared" si="0"/>
        <v>168.97669802239884</v>
      </c>
      <c r="C31" s="15">
        <f>SUM(Apples!C31,Apricots!C31,Avocados!C31,Bananas!C31,Blueberries!C31,Cantaloupe!C31,Cherries!C31,Cranberries!C31,Grapes!C31,Honeydew!C31,Kiwi!C31,Mangoes!C31,Papayas!C31,Peaches!C31,Pears!C31,Pineapple!C31,Plums!C31,Raspberries!C31,Strawberries!C31,Watermelon!C31)</f>
        <v>102.0951287238972</v>
      </c>
      <c r="D31" s="15">
        <f>SUM(E31,F31,G31,H31,Apples!I31)</f>
        <v>66.88156929850163</v>
      </c>
      <c r="E31" s="15">
        <f>SUM(Apples!E31,Apricots!E31,Cherries!E31,Grapes!E31,Olives!C31,Peaches!E31,Pears!E31,Pineapple!E31,Plums!E31)</f>
        <v>18.58553757802341</v>
      </c>
      <c r="F31" s="15">
        <v>32.45841869949173</v>
      </c>
      <c r="G31" s="15">
        <v>4.354313801348242</v>
      </c>
      <c r="H31" s="15">
        <f>SUM(Apples!H31,Apricots!G31,Dates!C31,Figs!C31,Grapes!G31,Peaches!G31,Pears!F31,Plums!H31)</f>
        <v>11.25469667853268</v>
      </c>
      <c r="I31" s="15">
        <f>Apples!I31</f>
        <v>0.2286025411055711</v>
      </c>
    </row>
    <row r="32" spans="1:9" ht="12" customHeight="1">
      <c r="A32" s="14">
        <v>1997</v>
      </c>
      <c r="B32" s="15">
        <f t="shared" si="0"/>
        <v>170.08370875222897</v>
      </c>
      <c r="C32" s="15">
        <f>SUM(Apples!C32,Apricots!C32,Avocados!C32,Bananas!C32,Blueberries!C32,Cantaloupe!C32,Cherries!C32,Cranberries!C32,Grapes!C32,Honeydew!C32,Kiwi!C32,Mangoes!C32,Papayas!C32,Peaches!C32,Pears!C32,Pineapple!C32,Plums!C32,Raspberries!C32,Strawberries!C32,Watermelon!C32)</f>
        <v>103.72767776421816</v>
      </c>
      <c r="D32" s="15">
        <f>SUM(E32,F32,G32,H32,Apples!I32)</f>
        <v>66.35603098801082</v>
      </c>
      <c r="E32" s="15">
        <f>SUM(Apples!E32,Apricots!E32,Cherries!E32,Grapes!E32,Olives!C32,Peaches!E32,Pears!E32,Pineapple!E32,Plums!E32)</f>
        <v>20.10186900581663</v>
      </c>
      <c r="F32" s="15">
        <v>30.497770741605194</v>
      </c>
      <c r="G32" s="15">
        <v>4.380561292875543</v>
      </c>
      <c r="H32" s="15">
        <f>SUM(Apples!H32,Apricots!G32,Dates!C32,Figs!C32,Grapes!G32,Peaches!G32,Pears!F32,Plums!H32)</f>
        <v>10.712872990166279</v>
      </c>
      <c r="I32" s="15">
        <f>Apples!I32</f>
        <v>0.6629569575471698</v>
      </c>
    </row>
    <row r="33" spans="1:9" ht="12" customHeight="1">
      <c r="A33" s="14">
        <v>1998</v>
      </c>
      <c r="B33" s="15">
        <f t="shared" si="0"/>
        <v>168.298890996004</v>
      </c>
      <c r="C33" s="15">
        <f>SUM(Apples!C33,Apricots!C33,Avocados!C33,Bananas!C33,Blueberries!C33,Cantaloupe!C33,Cherries!C33,Cranberries!C33,Grapes!C33,Honeydew!C33,Kiwi!C33,Mangoes!C33,Papayas!C33,Peaches!C33,Pears!C33,Pineapple!C33,Plums!C33,Raspberries!C33,Strawberries!C33,Watermelon!C33)</f>
        <v>102.85969071053574</v>
      </c>
      <c r="D33" s="15">
        <f>SUM(E33,F33,G33,H33,Apples!I33)</f>
        <v>65.43920028546826</v>
      </c>
      <c r="E33" s="15">
        <f>SUM(Apples!E33,Apricots!E33,Cherries!E33,Grapes!E33,Olives!C33,Peaches!E33,Pears!E33,Pineapple!E33,Plums!E33)</f>
        <v>17.06748329460121</v>
      </c>
      <c r="F33" s="15">
        <v>31.321515995498164</v>
      </c>
      <c r="G33" s="15">
        <v>4.481408233008249</v>
      </c>
      <c r="H33" s="15">
        <f>SUM(Apples!H33,Apricots!G33,Dates!C33,Figs!C33,Grapes!G33,Peaches!G33,Pears!F33,Plums!H33)</f>
        <v>12.222503627318781</v>
      </c>
      <c r="I33" s="15">
        <f>Apples!I33</f>
        <v>0.3462891350418387</v>
      </c>
    </row>
    <row r="34" spans="1:9" ht="12" customHeight="1">
      <c r="A34" s="14">
        <v>1999</v>
      </c>
      <c r="B34" s="15">
        <f aca="true" t="shared" si="1" ref="B34:B39">SUM(C34,D34)</f>
        <v>178.12910390490043</v>
      </c>
      <c r="C34" s="15">
        <f>SUM(Apples!C34,Apricots!C34,Avocados!C34,Bananas!C34,Blueberries!C34,Cantaloupe!C34,Cherries!C34,Cranberries!C34,Grapes!C34,Honeydew!C34,Kiwi!C34,Mangoes!C34,Papayas!C34,Peaches!C34,Pears!C34,Pineapple!C34,Plums!C34,Raspberries!C34,Strawberries!C34,Watermelon!C34)</f>
        <v>110.13857793513158</v>
      </c>
      <c r="D34" s="15">
        <f>SUM(E34,F34,G34,H34,Apples!I34)</f>
        <v>67.99052596976887</v>
      </c>
      <c r="E34" s="15">
        <f>SUM(Apples!E34,Apricots!E34,Cherries!E34,Grapes!E34,Olives!C34,Peaches!E34,Pears!E34,Pineapple!E34,Plums!E34)</f>
        <v>19.329251666480832</v>
      </c>
      <c r="F34" s="15">
        <v>33.77077180045481</v>
      </c>
      <c r="G34" s="15">
        <v>4.167332261927903</v>
      </c>
      <c r="H34" s="15">
        <f>SUM(Apples!H34,Apricots!G34,Dates!C34,Figs!C34,Grapes!G34,Peaches!G34,Pears!F34,Plums!H34)</f>
        <v>10.270310166748592</v>
      </c>
      <c r="I34" s="15">
        <f>Apples!I34</f>
        <v>0.45286007415673707</v>
      </c>
    </row>
    <row r="35" spans="1:9" ht="12" customHeight="1">
      <c r="A35" s="14">
        <v>2000</v>
      </c>
      <c r="B35" s="15">
        <f t="shared" si="1"/>
        <v>170.24908952813857</v>
      </c>
      <c r="C35" s="15">
        <f>SUM(Apples!C35,Apricots!C35,Avocados!C35,Bananas!C35,Blueberries!C35,Cantaloupe!C35,Cherries!C35,Cranberries!C35,Grapes!C35,Honeydew!C35,Kiwi!C35,Mangoes!C35,Papayas!C35,Peaches!C35,Pears!C35,Pineapple!C35,Plums!C35,Raspberries!C35,Strawberries!C35,Watermelon!C35)</f>
        <v>105.2737180703071</v>
      </c>
      <c r="D35" s="15">
        <f>SUM(E35,F35,G35,H35,Apples!I35)</f>
        <v>64.97537145783147</v>
      </c>
      <c r="E35" s="15">
        <f>SUM(Apples!E35,Apricots!E35,Cherries!E35,Grapes!E35,Olives!C35,Peaches!E35,Pears!E35,Pineapple!E35,Plums!E35)</f>
        <v>17.60118519005221</v>
      </c>
      <c r="F35" s="15">
        <v>32.02572198655796</v>
      </c>
      <c r="G35" s="15">
        <v>4.472361215823481</v>
      </c>
      <c r="H35" s="15">
        <f>SUM(Apples!H35,Apricots!G35,Dates!C35,Figs!C35,Grapes!G35,Peaches!G35,Pears!F35,Plums!H35)</f>
        <v>10.545825746338537</v>
      </c>
      <c r="I35" s="15">
        <f>Apples!I35</f>
        <v>0.3302773190592791</v>
      </c>
    </row>
    <row r="36" spans="1:9" ht="12" customHeight="1">
      <c r="A36" s="18">
        <v>2001</v>
      </c>
      <c r="B36" s="19">
        <f t="shared" si="1"/>
        <v>166.52803840572366</v>
      </c>
      <c r="C36" s="19">
        <f>SUM(Apples!C36,Apricots!C36,Avocados!C36,Bananas!C36,Blueberries!C36,Cantaloupe!C36,Cherries!C36,Cranberries!C36,Grapes!C36,Honeydew!C36,Kiwi!C36,Mangoes!C36,Papayas!C36,Peaches!C36,Pears!C36,Pineapple!C36,Plums!C36,Raspberries!C36,Strawberries!C36,Watermelon!C36)</f>
        <v>102.01345487119735</v>
      </c>
      <c r="D36" s="19">
        <f>SUM(E36,F36,G36,H36,Apples!I36)</f>
        <v>64.51458353452631</v>
      </c>
      <c r="E36" s="19">
        <f>SUM(Apples!E36,Apricots!E36,Cherries!E36,Grapes!E36,Olives!C36,Peaches!E36,Pears!E36,Pineapple!E36,Plums!E36)</f>
        <v>17.76816301797581</v>
      </c>
      <c r="F36" s="19">
        <v>31.681820016036383</v>
      </c>
      <c r="G36" s="19">
        <v>4.906187661007091</v>
      </c>
      <c r="H36" s="19">
        <f>SUM(Apples!H36,Apricots!G36,Dates!C36,Figs!C36,Grapes!G36,Peaches!G36,Pears!F36,Plums!H36)</f>
        <v>9.910103808160992</v>
      </c>
      <c r="I36" s="19">
        <f>Apples!I36</f>
        <v>0.24830903134604604</v>
      </c>
    </row>
    <row r="37" spans="1:9" ht="12" customHeight="1">
      <c r="A37" s="18">
        <v>2002</v>
      </c>
      <c r="B37" s="19">
        <f t="shared" si="1"/>
        <v>168.06435335639685</v>
      </c>
      <c r="C37" s="19">
        <f>SUM(Apples!C37,Apricots!C37,Avocados!C37,Bananas!C37,Blueberries!C37,Cantaloupe!C37,Cherries!C37,Cranberries!C37,Grapes!C37,Honeydew!C37,Kiwi!C37,Mangoes!C37,Papayas!C37,Peaches!C37,Pears!C37,Pineapple!C37,Plums!C37,Raspberries!C37,Strawberries!C37,Watermelon!C37)</f>
        <v>103.73543173235959</v>
      </c>
      <c r="D37" s="19">
        <f>SUM(E37,F37,G37,H37,Apples!I37)</f>
        <v>64.32892162403725</v>
      </c>
      <c r="E37" s="19">
        <f>SUM(Apples!E37,Apricots!E37,Cherries!E37,Grapes!E37,Olives!C37,Peaches!E37,Pears!E37,Pineapple!E37,Plums!E37)</f>
        <v>16.871873888613166</v>
      </c>
      <c r="F37" s="19">
        <v>32.71609288941982</v>
      </c>
      <c r="G37" s="19">
        <v>4.0665626455310395</v>
      </c>
      <c r="H37" s="19">
        <f>SUM(Apples!H37,Apricots!G37,Dates!C37,Figs!C37,Grapes!G37,Peaches!G37,Pears!F37,Plums!H37)</f>
        <v>10.498303669994435</v>
      </c>
      <c r="I37" s="19">
        <f>Apples!I37</f>
        <v>0.17608853047879763</v>
      </c>
    </row>
    <row r="38" spans="1:9" ht="12" customHeight="1">
      <c r="A38" s="18">
        <v>2003</v>
      </c>
      <c r="B38" s="19">
        <f t="shared" si="1"/>
        <v>172.3601588247241</v>
      </c>
      <c r="C38" s="19">
        <f>SUM(Apples!C38,Apricots!C38,Avocados!C38,Bananas!C38,Blueberries!C38,Cantaloupe!C38,Cherries!C38,Cranberries!C38,Grapes!C38,Honeydew!C38,Kiwi!C38,Mangoes!C38,Papayas!C38,Peaches!C38,Pears!C38,Pineapple!C38,Plums!C38,Raspberries!C38,Strawberries!C38,Watermelon!C38)</f>
        <v>104.36589559689739</v>
      </c>
      <c r="D38" s="19">
        <f>SUM(E38,F38,G38,H38,Apples!I38)</f>
        <v>67.9942632278267</v>
      </c>
      <c r="E38" s="19">
        <f>SUM(Apples!E38,Apricots!E38,Cherries!E38,Grapes!E38,Olives!C38,Peaches!E38,Pears!E38,Pineapple!E38,Plums!E38)</f>
        <v>17.379668956822815</v>
      </c>
      <c r="F38" s="19">
        <v>35.25228869624069</v>
      </c>
      <c r="G38" s="19">
        <v>5.055179606457227</v>
      </c>
      <c r="H38" s="19">
        <f>SUM(Apples!H38,Apricots!G38,Dates!C38,Figs!C38,Grapes!G38,Peaches!G38,Pears!F38,Plums!H38)</f>
        <v>9.944108290287996</v>
      </c>
      <c r="I38" s="19">
        <f>Apples!I38</f>
        <v>0.3630176780179715</v>
      </c>
    </row>
    <row r="39" spans="1:9" ht="12" customHeight="1">
      <c r="A39" s="18">
        <v>2004</v>
      </c>
      <c r="B39" s="19">
        <f t="shared" si="1"/>
        <v>172.52851589124083</v>
      </c>
      <c r="C39" s="19">
        <f>SUM(Apples!C39,Apricots!C39,Avocados!C39,Bananas!C39,Blueberries!C39,Cantaloupe!C39,Cherries!C39,Cranberries!C39,Grapes!C39,Honeydew!C39,Kiwi!C39,Mangoes!C39,Papayas!C39,Peaches!C39,Pears!C39,Pineapple!C39,Plums!C39,Raspberries!C39,Strawberries!C39,Watermelon!C39)</f>
        <v>105.15462233877855</v>
      </c>
      <c r="D39" s="19">
        <f>SUM(E39,F39,G39,H39,Apples!I39)</f>
        <v>67.37389355246226</v>
      </c>
      <c r="E39" s="19">
        <f>SUM(Apples!E39,Apricots!E39,Cherries!E39,Grapes!E39,Olives!C39,Peaches!E39,Pears!E39,Pineapple!E39,Plums!E39)</f>
        <v>17.027657082657974</v>
      </c>
      <c r="F39" s="19">
        <v>36.2012542746718</v>
      </c>
      <c r="G39" s="19">
        <v>4.338815947466374</v>
      </c>
      <c r="H39" s="19">
        <f>SUM(Apples!H39,Apricots!G39,Dates!C39,Figs!C39,Grapes!G39,Peaches!G39,Pears!F39,Plums!H39)</f>
        <v>9.354408329265304</v>
      </c>
      <c r="I39" s="19">
        <f>Apples!I39</f>
        <v>0.4517579184008153</v>
      </c>
    </row>
    <row r="40" spans="1:9" ht="12" customHeight="1">
      <c r="A40" s="18">
        <v>2005</v>
      </c>
      <c r="B40" s="19">
        <f aca="true" t="shared" si="2" ref="B40:B45">SUM(C40,D40)</f>
        <v>170.65539833790186</v>
      </c>
      <c r="C40" s="19">
        <f>SUM(Apples!C40,Apricots!C40,Avocados!C40,Bananas!C40,Blueberries!C40,Cantaloupe!C40,Cherries!C40,Cranberries!C40,Grapes!C40,Honeydew!C40,Kiwi!C40,Mangoes!C40,Papayas!C40,Peaches!C40,Pears!C40,Pineapple!C40,Plums!C40,Raspberries!C40,Strawberries!C40,Watermelon!C40)</f>
        <v>103.65512798630455</v>
      </c>
      <c r="D40" s="19">
        <f>SUM(E40,F40,G40,H40,Apples!I40)</f>
        <v>67.00027035159731</v>
      </c>
      <c r="E40" s="19">
        <f>SUM(Apples!E40,Apricots!E40,Cherries!E40,Grapes!E40,Olives!C40,Peaches!E40,Pears!E40,Pineapple!E40,Plums!E40)</f>
        <v>16.70549135509735</v>
      </c>
      <c r="F40" s="19">
        <v>34.42221545547379</v>
      </c>
      <c r="G40" s="19">
        <v>5.18628280199277</v>
      </c>
      <c r="H40" s="19">
        <f>SUM(Apples!H40,Apricots!G40,Dates!C40,Figs!C40,Grapes!G40,Peaches!G40,Pears!F40,Plums!H40)</f>
        <v>10.139680870803982</v>
      </c>
      <c r="I40" s="19">
        <f>Apples!I40</f>
        <v>0.5465998682294201</v>
      </c>
    </row>
    <row r="41" spans="1:9" ht="12" customHeight="1">
      <c r="A41" s="14">
        <v>2006</v>
      </c>
      <c r="B41" s="15">
        <f t="shared" si="2"/>
        <v>176.2603578470729</v>
      </c>
      <c r="C41" s="15">
        <f>SUM(Apples!C41,Apricots!C41,Avocados!C41,Bananas!C41,Blueberries!C41,Cantaloupe!C41,Cherries!C41,Cranberries!C41,Grapes!C41,Honeydew!C41,Kiwi!C41,Mangoes!C41,Papayas!C41,Peaches!C41,Pears!C41,Pineapple!C41,Plums!C41,Raspberries!C41,Strawberries!C41,Watermelon!C41)</f>
        <v>106.27608108817202</v>
      </c>
      <c r="D41" s="15">
        <f>SUM(E41,F41,G41,H41,Apples!I41)</f>
        <v>69.98427675890086</v>
      </c>
      <c r="E41" s="15">
        <f>SUM(Apples!E41,Apricots!E41,Cherries!E41,Grapes!E41,Olives!C41,Peaches!E41,Pears!E41,Pineapple!E41,Plums!E41)</f>
        <v>15.584739276873659</v>
      </c>
      <c r="F41" s="15">
        <v>38.16312914441247</v>
      </c>
      <c r="G41" s="15">
        <v>5.042732264783032</v>
      </c>
      <c r="H41" s="15">
        <f>SUM(Apples!H41,Apricots!G41,Dates!C41,Figs!C41,Grapes!G41,Peaches!G41,Pears!F41,Plums!H41)</f>
        <v>10.590275846031831</v>
      </c>
      <c r="I41" s="15">
        <f>Apples!I41</f>
        <v>0.6034002267998686</v>
      </c>
    </row>
    <row r="42" spans="1:9" ht="12" customHeight="1">
      <c r="A42" s="14">
        <v>2007</v>
      </c>
      <c r="B42" s="15">
        <f t="shared" si="2"/>
        <v>177.02708027509618</v>
      </c>
      <c r="C42" s="15">
        <f>SUM(Apples!C42,Apricots!C42,Avocados!C42,Bananas!C42,Blueberries!C42,Cantaloupe!C42,Cherries!C42,Cranberries!C42,Grapes!C42,Honeydew!C42,Kiwi!C42,Mangoes!C42,Papayas!C42,Peaches!C42,Pears!C42,Pineapple!C42,Plums!C42,Raspberries!C42,Strawberries!C42,Watermelon!C42)</f>
        <v>105.67209572078008</v>
      </c>
      <c r="D42" s="15">
        <f>SUM(E42,F42,G42,H42,Apples!I42)</f>
        <v>71.35498455431612</v>
      </c>
      <c r="E42" s="15">
        <f>SUM(Apples!E42,Apricots!E42,Cherries!E42,Grapes!E42,Olives!C42,Peaches!E42,Pears!E42,Pineapple!E42,Plums!E42)</f>
        <v>16.129253015157147</v>
      </c>
      <c r="F42" s="15">
        <v>39.49933977158122</v>
      </c>
      <c r="G42" s="15">
        <v>5.271558681588877</v>
      </c>
      <c r="H42" s="15">
        <f>SUM(Apples!H42,Apricots!G42,Dates!C42,Figs!C42,Grapes!G42,Peaches!G42,Pears!F42,Plums!H42)</f>
        <v>9.928507632564912</v>
      </c>
      <c r="I42" s="15">
        <f>Apples!I42</f>
        <v>0.5263254534239717</v>
      </c>
    </row>
    <row r="43" spans="1:9" ht="12" customHeight="1">
      <c r="A43" s="14">
        <v>2008</v>
      </c>
      <c r="B43" s="15">
        <f t="shared" si="2"/>
        <v>174.6661549612582</v>
      </c>
      <c r="C43" s="15">
        <f>SUM(Apples!C43,Apricots!C43,Avocados!C43,Bananas!C43,Blueberries!C43,Cantaloupe!C43,Cherries!C43,Cranberries!C43,Grapes!C43,Honeydew!C43,Kiwi!C43,Mangoes!C43,Papayas!C43,Peaches!C43,Pears!C43,Pineapple!C43,Plums!C43,Raspberries!C43,Strawberries!C43,Watermelon!C43)</f>
        <v>106.08391786721309</v>
      </c>
      <c r="D43" s="15">
        <f>SUM(E43,F43,G43,H43,Apples!I43)</f>
        <v>68.58223709404513</v>
      </c>
      <c r="E43" s="15">
        <f>SUM(Apples!E43,Apricots!E43,Cherries!E43,Grapes!E43,Olives!C43,Peaches!E43,Pears!E43,Pineapple!E43,Plums!E43)</f>
        <v>15.71841510827601</v>
      </c>
      <c r="F43" s="15">
        <v>37.251658573273176</v>
      </c>
      <c r="G43" s="15">
        <v>4.90726307109193</v>
      </c>
      <c r="H43" s="15">
        <f>SUM(Apples!H43,Apricots!G43,Dates!C43,Figs!C43,Grapes!G43,Peaches!G43,Pears!F43,Plums!H43)</f>
        <v>9.914472378565426</v>
      </c>
      <c r="I43" s="15">
        <f>Apples!I43</f>
        <v>0.7904279628385779</v>
      </c>
    </row>
    <row r="44" spans="1:9" ht="12" customHeight="1">
      <c r="A44" s="14">
        <v>2009</v>
      </c>
      <c r="B44" s="15">
        <f t="shared" si="2"/>
        <v>169.26408701240751</v>
      </c>
      <c r="C44" s="15">
        <f>SUM(Apples!C44,Apricots!C44,Avocados!C44,Bananas!C44,Blueberries!C44,Cantaloupe!C44,Cherries!C44,Cranberries!C44,Grapes!C44,Honeydew!C44,Kiwi!C44,Mangoes!C44,Papayas!C44,Peaches!C44,Pears!C44,Pineapple!C44,Plums!C44,Raspberries!C44,Strawberries!C44,Watermelon!C44)</f>
        <v>103.28236413014875</v>
      </c>
      <c r="D44" s="15">
        <f>SUM(E44,F44,G44,H44,Apples!I44)</f>
        <v>65.98172288225875</v>
      </c>
      <c r="E44" s="15">
        <f>SUM(Apples!E44,Apricots!E44,Cherries!E44,Grapes!E44,Olives!C44,Peaches!E44,Pears!E44,Pineapple!E44,Plums!E44)</f>
        <v>15.554822249731407</v>
      </c>
      <c r="F44" s="15">
        <v>35.9391283987375</v>
      </c>
      <c r="G44" s="15">
        <v>4.878835253533889</v>
      </c>
      <c r="H44" s="15">
        <f>SUM(Apples!H44,Apricots!G44,Dates!C44,Figs!C44,Grapes!G44,Peaches!G44,Pears!F44,Plums!H44)</f>
        <v>8.974726971983765</v>
      </c>
      <c r="I44" s="15">
        <f>Apples!I44</f>
        <v>0.6342100082721951</v>
      </c>
    </row>
    <row r="45" spans="1:9" ht="12" customHeight="1">
      <c r="A45" s="14">
        <v>2010</v>
      </c>
      <c r="B45" s="15">
        <f t="shared" si="2"/>
        <v>173.4974567596055</v>
      </c>
      <c r="C45" s="15">
        <f>SUM(Apples!C45,Apricots!C45,Avocados!C45,Bananas!C45,Blueberries!C45,Cantaloupe!C45,Cherries!C45,Cranberries!C45,Grapes!C45,Honeydew!C45,Kiwi!C45,Mangoes!C45,Papayas!C45,Peaches!C45,Pears!C45,Pineapple!C45,Plums!C45,Raspberries!C45,Strawberries!C45,Watermelon!C45)</f>
        <v>106.99495302333372</v>
      </c>
      <c r="D45" s="15">
        <f>SUM(E45,F45,G45,H45,Apples!I45)</f>
        <v>66.50250373627179</v>
      </c>
      <c r="E45" s="15">
        <f>SUM(Apples!E45,Apricots!E45,Cherries!E45,Grapes!E45,Olives!C45,Peaches!E45,Pears!E45,Pineapple!E45,Plums!E45)</f>
        <v>14.980960581345588</v>
      </c>
      <c r="F45" s="15">
        <v>36.41696449166485</v>
      </c>
      <c r="G45" s="15">
        <v>5.103359991193495</v>
      </c>
      <c r="H45" s="15">
        <f>SUM(Apples!H45,Apricots!G45,Dates!C45,Figs!C45,Grapes!G45,Peaches!G45,Pears!F45,Plums!H45)</f>
        <v>9.287241177726456</v>
      </c>
      <c r="I45" s="15">
        <f>Apples!I45</f>
        <v>0.7139774943414127</v>
      </c>
    </row>
    <row r="46" spans="1:9" ht="12" customHeight="1">
      <c r="A46" s="18">
        <v>2011</v>
      </c>
      <c r="B46" s="19">
        <f aca="true" t="shared" si="3" ref="B46:B51">SUM(C46,D46)</f>
        <v>167.7372272764415</v>
      </c>
      <c r="C46" s="19">
        <f>SUM(Apples!C46,Apricots!C46,Avocados!C46,Bananas!C46,Blueberries!C46,Cantaloupe!C46,Cherries!C46,Cranberries!C46,Grapes!C46,Honeydew!C46,Kiwi!C46,Mangoes!C46,Papayas!C46,Peaches!C46,Pears!C46,Pineapple!C46,Plums!C46,Raspberries!C46,Strawberries!C46,Watermelon!C46)</f>
        <v>106.6388366296078</v>
      </c>
      <c r="D46" s="19">
        <f>SUM(E46,F46,G46,H46,Apples!I46)</f>
        <v>61.0983906468337</v>
      </c>
      <c r="E46" s="19">
        <f>SUM(Apples!E46,Apricots!E46,Cherries!E46,Grapes!E46,Olives!C46,Peaches!E46,Pears!E46,Pineapple!E46,Plums!E46)</f>
        <v>14.22320602408534</v>
      </c>
      <c r="F46" s="19">
        <v>31.6014836033379</v>
      </c>
      <c r="G46" s="19">
        <v>4.720701285824173</v>
      </c>
      <c r="H46" s="19">
        <f>SUM(Apples!H46,Apricots!G46,Dates!C46,Figs!C46,Grapes!G46,Peaches!G46,Pears!F46,Plums!H46)</f>
        <v>9.557974736365052</v>
      </c>
      <c r="I46" s="19">
        <f>Apples!I46</f>
        <v>0.9950249972212303</v>
      </c>
    </row>
    <row r="47" spans="1:9" ht="12" customHeight="1">
      <c r="A47" s="18">
        <v>2012</v>
      </c>
      <c r="B47" s="19">
        <f t="shared" si="3"/>
        <v>168.25236096524137</v>
      </c>
      <c r="C47" s="19">
        <f>SUM(Apples!C47,Apricots!C47,Avocados!C47,Bananas!C47,Blueberries!C47,Cantaloupe!C47,Cherries!C47,Cranberries!C47,Grapes!C47,Honeydew!C47,Kiwi!C47,Mangoes!C47,Papayas!C47,Peaches!C47,Pears!C47,Pineapple!C47,Plums!C47,Raspberries!C47,Strawberries!C47,Watermelon!C47)</f>
        <v>108.22075149563672</v>
      </c>
      <c r="D47" s="19">
        <f>SUM(E47,F47,G47,H47,Apples!I47)</f>
        <v>60.031609469604646</v>
      </c>
      <c r="E47" s="19">
        <f>SUM(Apples!E47,Apricots!E47,Cherries!E47,Grapes!E47,Olives!C47,Peaches!E47,Pears!E47,Pineapple!E47,Plums!E47)</f>
        <v>13.298914014450538</v>
      </c>
      <c r="F47" s="19">
        <v>32.450357722841915</v>
      </c>
      <c r="G47" s="19">
        <v>4.572185267297768</v>
      </c>
      <c r="H47" s="19">
        <f>SUM(Apples!H47,Apricots!G47,Dates!C47,Figs!C47,Grapes!G47,Peaches!G47,Pears!F47,Plums!H47)</f>
        <v>9.133112702181535</v>
      </c>
      <c r="I47" s="19">
        <f>Apples!I47</f>
        <v>0.5770397628328893</v>
      </c>
    </row>
    <row r="48" spans="1:9" ht="12" customHeight="1">
      <c r="A48" s="18">
        <v>2013</v>
      </c>
      <c r="B48" s="19">
        <f t="shared" si="3"/>
        <v>175.69742238078123</v>
      </c>
      <c r="C48" s="19">
        <f>SUM(Apples!C48,Apricots!C48,Avocados!C48,Bananas!C48,Blueberries!C48,Cantaloupe!C48,Cherries!C48,Cranberries!C48,Grapes!C48,Honeydew!C48,Kiwi!C48,Mangoes!C48,Papayas!C48,Peaches!C48,Pears!C48,Pineapple!C48,Plums!C48,Raspberries!C48,Strawberries!C48,Watermelon!C48)</f>
        <v>112.45577091512985</v>
      </c>
      <c r="D48" s="19">
        <f>SUM(E48,F48,G48,H48,Apples!I48)</f>
        <v>63.24165146565137</v>
      </c>
      <c r="E48" s="19">
        <f>SUM(Apples!E48,Apricots!E48,Cherries!E48,Grapes!E48,Olives!C48,Peaches!E48,Pears!E48,Pineapple!E48,Plums!E48)</f>
        <v>15.223104137710598</v>
      </c>
      <c r="F48" s="19">
        <v>32.42320512335948</v>
      </c>
      <c r="G48" s="19">
        <v>4.820697369395359</v>
      </c>
      <c r="H48" s="19">
        <f>SUM(Apples!H48,Apricots!G48,Dates!C48,Figs!C48,Grapes!G48,Peaches!G48,Pears!F48,Plums!H48)</f>
        <v>9.949810310120514</v>
      </c>
      <c r="I48" s="19">
        <f>Apples!I48</f>
        <v>0.8248345250654179</v>
      </c>
    </row>
    <row r="49" spans="1:9" ht="12" customHeight="1">
      <c r="A49" s="18">
        <v>2014</v>
      </c>
      <c r="B49" s="19">
        <f t="shared" si="3"/>
        <v>174.24702671679677</v>
      </c>
      <c r="C49" s="19">
        <f>SUM(Apples!C49,Apricots!C49,Avocados!C49,Bananas!C49,Blueberries!C49,Cantaloupe!C49,Cherries!C49,Cranberries!C49,Grapes!C49,Honeydew!C49,Kiwi!C49,Mangoes!C49,Papayas!C49,Peaches!C49,Pears!C49,Pineapple!C49,Plums!C49,Raspberries!C49,Strawberries!C49,Watermelon!C49)</f>
        <v>113.1525046782594</v>
      </c>
      <c r="D49" s="19">
        <f>SUM(E49,F49,G49,H49,Apples!I49)</f>
        <v>61.09452203853735</v>
      </c>
      <c r="E49" s="19">
        <f>SUM(Apples!E49,Apricots!E49,Cherries!E49,Grapes!E49,Olives!C49,Peaches!E49,Pears!E49,Pineapple!E49,Plums!E49)</f>
        <v>13.810685283825189</v>
      </c>
      <c r="F49" s="19">
        <v>31.59700327917503</v>
      </c>
      <c r="G49" s="19">
        <v>5.568360372508221</v>
      </c>
      <c r="H49" s="19">
        <f>SUM(Apples!H49,Apricots!G49,Dates!C49,Figs!C49,Grapes!G49,Peaches!G49,Pears!F49,Plums!H49)</f>
        <v>9.341512228416489</v>
      </c>
      <c r="I49" s="19">
        <f>Apples!I49</f>
        <v>0.7769608746124164</v>
      </c>
    </row>
    <row r="50" spans="1:9" ht="12" customHeight="1">
      <c r="A50" s="21">
        <v>2015</v>
      </c>
      <c r="B50" s="22">
        <f t="shared" si="3"/>
        <v>177.05116228469754</v>
      </c>
      <c r="C50" s="22">
        <f>SUM(Apples!C50,Apricots!C50,Avocados!C50,Bananas!C50,Blueberries!C50,Cantaloupe!C50,Cherries!C50,Cranberries!C50,Grapes!C50,Honeydew!C50,Kiwi!C50,Mangoes!C50,Papayas!C50,Peaches!C50,Pears!C50,Pineapple!C50,Plums!C50,Raspberries!C50,Strawberries!C50,Watermelon!C50)</f>
        <v>113.29702887366962</v>
      </c>
      <c r="D50" s="22">
        <f>SUM(E50,F50,G50,H50,Apples!I50)</f>
        <v>63.754133411027915</v>
      </c>
      <c r="E50" s="22">
        <f>SUM(Apples!E50,Apricots!E50,Cherries!E50,Grapes!E50,Olives!C50,Peaches!E50,Pears!E50,Pineapple!E50,Plums!E50)</f>
        <v>14.412443541710841</v>
      </c>
      <c r="F50" s="22">
        <v>32.67905690226129</v>
      </c>
      <c r="G50" s="22">
        <v>5.61886080920728</v>
      </c>
      <c r="H50" s="22">
        <f>SUM(Apples!H50,Apricots!G50,Dates!C50,Figs!C50,Grapes!G50,Peaches!G50,Pears!F50,Plums!H50)</f>
        <v>10.21146068851204</v>
      </c>
      <c r="I50" s="22">
        <f>Apples!I50</f>
        <v>0.8323114693364675</v>
      </c>
    </row>
    <row r="51" spans="1:9" ht="12" customHeight="1">
      <c r="A51" s="29">
        <v>2016</v>
      </c>
      <c r="B51" s="30">
        <f t="shared" si="3"/>
        <v>179.7275109549982</v>
      </c>
      <c r="C51" s="30">
        <f>SUM(Apples!C51,Apricots!C51,Avocados!C51,Bananas!C51,Blueberries!C51,Cantaloupe!C51,Cherries!C51,Cranberries!C51,Grapes!C51,Honeydew!C51,Kiwi!C51,Mangoes!C51,Papayas!C51,Peaches!C51,Pears!C51,Pineapple!C51,Plums!C51,Raspberries!C51,Strawberries!C51,Watermelon!C51)</f>
        <v>117.51792741922414</v>
      </c>
      <c r="D51" s="30">
        <f>SUM(E51,F51,G51,H51,Apples!I51)</f>
        <v>62.209583535774044</v>
      </c>
      <c r="E51" s="30">
        <f>SUM(Apples!E51,Apricots!E51,Cherries!E51,Grapes!E51,Olives!C51,Peaches!E51,Pears!E51,Pineapple!E51,Plums!E51)</f>
        <v>13.728545850331098</v>
      </c>
      <c r="F51" s="30">
        <v>32.903093648658505</v>
      </c>
      <c r="G51" s="30">
        <v>5.00265322741162</v>
      </c>
      <c r="H51" s="30">
        <f>SUM(Apples!H51,Apricots!G51,Dates!C51,Figs!C51,Grapes!G51,Peaches!G51,Pears!F51,Plums!H51)</f>
        <v>9.734905352659466</v>
      </c>
      <c r="I51" s="30">
        <f>Apples!I51</f>
        <v>0.8403854567133597</v>
      </c>
    </row>
    <row r="52" spans="1:9" ht="12" customHeight="1">
      <c r="A52" s="41">
        <v>2017</v>
      </c>
      <c r="B52" s="42">
        <f>SUM(C52,D52)</f>
        <v>178.69101480945784</v>
      </c>
      <c r="C52" s="42">
        <f>SUM(Apples!C52,Apricots!C52,Avocados!C52,Bananas!C52,Blueberries!C52,Cantaloupe!C52,Cherries!C52,Cranberries!C52,Grapes!C52,Honeydew!C52,Kiwi!C52,Mangoes!C52,Papayas!C52,Peaches!C52,Pears!C52,Pineapple!C52,Plums!C52,Raspberries!C52,Strawberries!C52,Watermelon!C52)</f>
        <v>118.34053607389333</v>
      </c>
      <c r="D52" s="42">
        <f>SUM(E52,F52,G52,H52,Apples!I52)</f>
        <v>60.35047873556452</v>
      </c>
      <c r="E52" s="42">
        <f>SUM(Apples!E52,Apricots!E52,Cherries!E52,Grapes!E52,Olives!C52,Peaches!E52,Pears!E52,Pineapple!E52,Plums!E52)</f>
        <v>13.446543449121847</v>
      </c>
      <c r="F52" s="42">
        <v>31.588389999729312</v>
      </c>
      <c r="G52" s="42">
        <v>4.744997771665622</v>
      </c>
      <c r="H52" s="42">
        <f>SUM(Apples!H52,Apricots!G52,Dates!C52,Figs!C52,Grapes!G52,Peaches!G52,Pears!F52,Plums!H52)</f>
        <v>9.508557210649183</v>
      </c>
      <c r="I52" s="42">
        <f>Apples!I52</f>
        <v>1.061990304398552</v>
      </c>
    </row>
    <row r="53" spans="1:18" ht="12" customHeight="1">
      <c r="A53" s="29">
        <v>2018</v>
      </c>
      <c r="B53" s="30">
        <f>SUM(C53,D53)</f>
        <v>167.29073334954515</v>
      </c>
      <c r="C53" s="30">
        <f>SUM(Apples!C53,Apricots!C53,Avocados!C53,Bananas!C53,Blueberries!C53,Cantaloupe!C53,Cherries!C53,Cranberries!C53,Grapes!C53,Honeydew!C53,Kiwi!C53,Mangoes!C53,Papayas!C53,Peaches!C53,Pears!C53,Pineapple!C53,Plums!C53,Raspberries!C53,Strawberries!C53,Watermelon!C53)</f>
        <v>115.68632805054798</v>
      </c>
      <c r="D53" s="30">
        <f>SUM(E53,F53,G53,H53,Apples!I53)</f>
        <v>51.60440529899716</v>
      </c>
      <c r="E53" s="30">
        <f>SUM(Apples!E53,Apricots!E53,Cherries!E53,Grapes!E53,Olives!C53,Peaches!E53,Pears!E53,Pineapple!E53,Plums!E53)</f>
        <v>12.083952057622652</v>
      </c>
      <c r="F53" s="30">
        <v>31.011214386664232</v>
      </c>
      <c r="G53" s="30">
        <v>4.771038299182403</v>
      </c>
      <c r="H53" s="30">
        <f>SUM(Apples!H53,Apricots!G53,Dates!C53,Figs!C53,Grapes!G53,Peaches!G53,Pears!F53,Plums!H53)</f>
        <v>2.95913272495367</v>
      </c>
      <c r="I53" s="30">
        <f>Apples!I53</f>
        <v>0.7790678305742069</v>
      </c>
      <c r="J53" s="4"/>
      <c r="K53" s="4"/>
      <c r="L53" s="4"/>
      <c r="M53" s="4"/>
      <c r="N53" s="4"/>
      <c r="O53" s="4"/>
      <c r="P53" s="4"/>
      <c r="Q53" s="4"/>
      <c r="R53" s="4"/>
    </row>
    <row r="54" spans="1:18" ht="12" customHeight="1" thickBot="1">
      <c r="A54" s="43">
        <v>2019</v>
      </c>
      <c r="B54" s="44">
        <f>SUM(C54,D54)</f>
        <v>162.59676141345366</v>
      </c>
      <c r="C54" s="44">
        <f>SUM(Apples!C54,Apricots!C54,Avocados!C54,Bananas!C54,Blueberries!C54,Cantaloupe!C54,Cherries!C54,Cranberries!C54,Grapes!C54,Honeydew!C54,Kiwi!C54,Mangoes!C54,Papayas!C54,Peaches!C54,Pears!C54,Pineapple!C54,Plums!C54,Raspberries!C54,Strawberries!C54,Watermelon!C54)</f>
        <v>113.12850259121325</v>
      </c>
      <c r="D54" s="44">
        <f>SUM(E54,F54,G54,H54,Apples!I54)</f>
        <v>49.468258822240415</v>
      </c>
      <c r="E54" s="44">
        <f>SUM(Apples!E54,Apricots!E54,Cherries!E54,Grapes!E54,Olives!C54,Peaches!E54,Pears!E54,Pineapple!E54,Plums!E54)</f>
        <v>12.397847402813264</v>
      </c>
      <c r="F54" s="44">
        <v>28.384169087398924</v>
      </c>
      <c r="G54" s="44">
        <v>4.773697037945322</v>
      </c>
      <c r="H54" s="44">
        <f>SUM(Apples!H54,Apricots!G54,Dates!C54,Figs!C54,Grapes!G54,Peaches!G54,Pears!F54,Plums!H54)</f>
        <v>3.0990489177742715</v>
      </c>
      <c r="I54" s="44">
        <f>Apples!I54</f>
        <v>0.8134963763086361</v>
      </c>
      <c r="J54" s="4"/>
      <c r="K54" s="4"/>
      <c r="L54" s="4"/>
      <c r="M54" s="4"/>
      <c r="N54" s="4"/>
      <c r="O54" s="4"/>
      <c r="P54" s="4"/>
      <c r="Q54" s="4"/>
      <c r="R54" s="4"/>
    </row>
    <row r="55" spans="1:18" ht="12" customHeight="1" thickTop="1">
      <c r="A55" s="69" t="s">
        <v>104</v>
      </c>
      <c r="B55" s="70"/>
      <c r="C55" s="70"/>
      <c r="D55" s="70"/>
      <c r="E55" s="70"/>
      <c r="F55" s="70"/>
      <c r="G55" s="70"/>
      <c r="H55" s="70"/>
      <c r="I55" s="71"/>
      <c r="J55" s="4"/>
      <c r="K55" s="4"/>
      <c r="L55" s="4"/>
      <c r="M55" s="4"/>
      <c r="N55" s="4"/>
      <c r="O55" s="4"/>
      <c r="P55" s="4"/>
      <c r="Q55" s="4"/>
      <c r="R55" s="4"/>
    </row>
    <row r="56" spans="1:18" ht="12" customHeight="1">
      <c r="A56" s="72"/>
      <c r="B56" s="73"/>
      <c r="C56" s="73"/>
      <c r="D56" s="73"/>
      <c r="E56" s="73"/>
      <c r="F56" s="73"/>
      <c r="G56" s="73"/>
      <c r="H56" s="73"/>
      <c r="I56" s="74"/>
      <c r="J56" s="4"/>
      <c r="K56" s="4"/>
      <c r="L56" s="4"/>
      <c r="M56" s="4"/>
      <c r="N56" s="4"/>
      <c r="O56" s="4"/>
      <c r="P56" s="4"/>
      <c r="Q56" s="4"/>
      <c r="R56" s="4"/>
    </row>
    <row r="57" spans="1:18" ht="12" customHeight="1">
      <c r="A57" s="109" t="s">
        <v>113</v>
      </c>
      <c r="B57" s="110"/>
      <c r="C57" s="110"/>
      <c r="D57" s="110"/>
      <c r="E57" s="110"/>
      <c r="F57" s="110"/>
      <c r="G57" s="110"/>
      <c r="H57" s="110"/>
      <c r="I57" s="111"/>
      <c r="J57" s="4"/>
      <c r="K57" s="4"/>
      <c r="L57" s="4"/>
      <c r="M57" s="4"/>
      <c r="N57" s="4"/>
      <c r="O57" s="4"/>
      <c r="P57" s="4"/>
      <c r="Q57" s="4"/>
      <c r="R57" s="4"/>
    </row>
    <row r="58" spans="1:18" ht="12" customHeight="1">
      <c r="A58" s="109"/>
      <c r="B58" s="110"/>
      <c r="C58" s="110"/>
      <c r="D58" s="110"/>
      <c r="E58" s="110"/>
      <c r="F58" s="110"/>
      <c r="G58" s="110"/>
      <c r="H58" s="110"/>
      <c r="I58" s="111"/>
      <c r="J58" s="4"/>
      <c r="K58" s="4"/>
      <c r="L58" s="4"/>
      <c r="M58" s="4"/>
      <c r="N58" s="4"/>
      <c r="O58" s="4"/>
      <c r="P58" s="4"/>
      <c r="Q58" s="4"/>
      <c r="R58" s="4"/>
    </row>
  </sheetData>
  <sheetProtection/>
  <mergeCells count="8">
    <mergeCell ref="A1:I1"/>
    <mergeCell ref="B4:I4"/>
    <mergeCell ref="A55:I55"/>
    <mergeCell ref="A56:I56"/>
    <mergeCell ref="A57:I58"/>
    <mergeCell ref="A2:A3"/>
    <mergeCell ref="B2:B3"/>
    <mergeCell ref="C2:C3"/>
  </mergeCells>
  <printOptions horizontalCentered="1" verticalCentered="1"/>
  <pageMargins left="0.5" right="0.5" top="0.58" bottom="0.52" header="0.5" footer="0.5"/>
  <pageSetup fitToHeight="1" fitToWidth="1" horizontalDpi="600" verticalDpi="600" orientation="portrait"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Andrzej Blazejczyk</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Fruit: Per capita availability (fresh weight equivalent)</dc:title>
  <dc:subject>Agricultural economics</dc:subject>
  <dc:creator>Andrzej Blazejczyk</dc:creator>
  <cp:keywords>Fruit, food consumption, food availability, oranges, temples, tangerines, tangelos, lemons, limes, grapefruit, apples, apricots, blackberries, blueberries, cherries, cranberries, dates, figs, grapes, honeydew, melons, olives, peaches, pears, pineapple, plums, prunes, raspberries, strawberries, watermelon, per capita</cp:keywords>
  <dc:description/>
  <cp:lastModifiedBy>Blazejczyk, Andrzej - REE-ERS, Kansas City, MO</cp:lastModifiedBy>
  <cp:lastPrinted>2013-06-06T11:52:17Z</cp:lastPrinted>
  <dcterms:created xsi:type="dcterms:W3CDTF">2000-01-03T17:53:46Z</dcterms:created>
  <dcterms:modified xsi:type="dcterms:W3CDTF">2021-07-07T14:13:30Z</dcterms:modified>
  <cp:category>Food Availability</cp:category>
  <cp:version/>
  <cp:contentType/>
  <cp:contentStatus/>
</cp:coreProperties>
</file>

<file path=docProps/custom.xml><?xml version="1.0" encoding="utf-8"?>
<Properties xmlns="http://schemas.openxmlformats.org/officeDocument/2006/custom-properties" xmlns:vt="http://schemas.openxmlformats.org/officeDocument/2006/docPropsVTypes"/>
</file>