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Eastern ID 1981-91" sheetId="1" r:id="rId1"/>
    <sheet name="Western ID &amp; OR 1981-91" sheetId="2" r:id="rId2"/>
    <sheet name="Northwest 1992-1999" sheetId="3" r:id="rId3"/>
    <sheet name="California 1981-91" sheetId="4" r:id="rId4"/>
    <sheet name="Southwest 1992-1999" sheetId="5" r:id="rId5"/>
  </sheets>
  <definedNames>
    <definedName name="_Regression_Int" localSheetId="3" hidden="1">1</definedName>
    <definedName name="_Regression_Int" localSheetId="0" hidden="1">1</definedName>
    <definedName name="_Regression_Int" localSheetId="2" hidden="1">1</definedName>
    <definedName name="_Regression_Int" localSheetId="4" hidden="1">1</definedName>
    <definedName name="_Regression_Int" localSheetId="1" hidden="1">1</definedName>
    <definedName name="_xlnm.Print_Area" localSheetId="3">'California 1981-91'!$A$1:$M$69</definedName>
    <definedName name="_xlnm.Print_Area" localSheetId="2">'Northwest 1992-1999'!$A$1:$H$69</definedName>
    <definedName name="_xlnm.Print_Area" localSheetId="4">'Southwest 1992-1999'!$A$1:$H$69</definedName>
    <definedName name="Print_Area_MI" localSheetId="3">'California 1981-91'!$A$1:$M$69</definedName>
    <definedName name="Print_Area_MI" localSheetId="4">'Southwest 1992-1999'!$A$1:$L$66</definedName>
    <definedName name="Print_Area_MI">'Northwest 1992-1999'!$A$1:$E$65</definedName>
  </definedNames>
  <calcPr fullCalcOnLoad="1"/>
</workbook>
</file>

<file path=xl/sharedStrings.xml><?xml version="1.0" encoding="utf-8"?>
<sst xmlns="http://schemas.openxmlformats.org/spreadsheetml/2006/main" count="537" uniqueCount="75">
  <si>
    <t>Sugarbeet production cash costs and returns, eastern Idaho, 1981-91</t>
  </si>
  <si>
    <t xml:space="preserve"> </t>
  </si>
  <si>
    <t xml:space="preserve">                   Item</t>
  </si>
  <si>
    <t xml:space="preserve">  Dollars per planted acre</t>
  </si>
  <si>
    <t>Cash receipts:</t>
  </si>
  <si>
    <t xml:space="preserve">  Primary crop</t>
  </si>
  <si>
    <t xml:space="preserve">  Boot tops</t>
  </si>
  <si>
    <t xml:space="preserve">    Total</t>
  </si>
  <si>
    <t>Cash expenses:</t>
  </si>
  <si>
    <t xml:space="preserve">  Seed</t>
  </si>
  <si>
    <t xml:space="preserve">  Fertilizer</t>
  </si>
  <si>
    <t xml:space="preserve">  Chemicals</t>
  </si>
  <si>
    <t xml:space="preserve">  Custom operations</t>
  </si>
  <si>
    <t xml:space="preserve">  Fuel and lubrication</t>
  </si>
  <si>
    <t xml:space="preserve">  Repairs</t>
  </si>
  <si>
    <t xml:space="preserve">  Hired labor</t>
  </si>
  <si>
    <t xml:space="preserve">  Noncash benefits</t>
  </si>
  <si>
    <t xml:space="preserve">     N/A</t>
  </si>
  <si>
    <t xml:space="preserve">  Purchased irrigation water</t>
  </si>
  <si>
    <t xml:space="preserve">  Freight and dirt hauling charges</t>
  </si>
  <si>
    <t xml:space="preserve">  Miscellaneous 1/</t>
  </si>
  <si>
    <t xml:space="preserve">  Hauling allowance (-)</t>
  </si>
  <si>
    <t xml:space="preserve">    Total, variable cash expenses</t>
  </si>
  <si>
    <t xml:space="preserve">  General farm overhead</t>
  </si>
  <si>
    <t xml:space="preserve">  Taxes and insurance</t>
  </si>
  <si>
    <t xml:space="preserve">  Interest</t>
  </si>
  <si>
    <t xml:space="preserve">    Total, fixed cash expenses</t>
  </si>
  <si>
    <t xml:space="preserve">    Total, cash expenses</t>
  </si>
  <si>
    <t>Returns less cash expenses</t>
  </si>
  <si>
    <t>Season-average price (dollars/ton)</t>
  </si>
  <si>
    <t>Yield (net tons/planted acre)</t>
  </si>
  <si>
    <t>Sugarbeet production economic costs and returns, eastern Idaho, 1981-91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</si>
  <si>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</si>
  <si>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</si>
  <si>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</si>
  <si>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</si>
  <si>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Nonland capital</t>
  </si>
  <si>
    <t xml:space="preserve">  Land </t>
  </si>
  <si>
    <t xml:space="preserve">  Coop share</t>
  </si>
  <si>
    <t xml:space="preserve">    N/A</t>
  </si>
  <si>
    <t xml:space="preserve">  Unpaid labor</t>
  </si>
  <si>
    <t xml:space="preserve">      Total, economic costs</t>
  </si>
  <si>
    <t xml:space="preserve">  Residual returns to management and risk</t>
  </si>
  <si>
    <t>1/  Includes costs deducted by the processor from the net payment.</t>
  </si>
  <si>
    <t>N/A = Not applicable.</t>
  </si>
  <si>
    <t>Sugarbeet production cash costs and returns, western Idaho and Oregon, 1981-91</t>
  </si>
  <si>
    <t xml:space="preserve">             N/A</t>
  </si>
  <si>
    <t>Sugarbeet production economic costs and returns, western Idaho and Oregon, 1981-91</t>
  </si>
  <si>
    <t xml:space="preserve">                            Dollars per planted acre</t>
  </si>
  <si>
    <t>Gross value of production:</t>
  </si>
  <si>
    <t xml:space="preserve">  Beets</t>
  </si>
  <si>
    <t xml:space="preserve">  Beet tops</t>
  </si>
  <si>
    <t xml:space="preserve">    Total, gross value of production</t>
  </si>
  <si>
    <t xml:space="preserve">  Miscellaneous </t>
  </si>
  <si>
    <t>Gross value of production less cash expenses</t>
  </si>
  <si>
    <t xml:space="preserve">                             Dollars per planted acre </t>
  </si>
  <si>
    <t xml:space="preserve">    Total, economic costs</t>
  </si>
  <si>
    <t>Sugarbeet production cash costs and returns, California, 1981-91</t>
  </si>
  <si>
    <t>Sugarbeet production economic costs and returns, California, 1981-91</t>
  </si>
  <si>
    <t xml:space="preserve">                      Dollars per planted acre</t>
  </si>
  <si>
    <t>Dollars per planted acre</t>
  </si>
  <si>
    <t>Yield (net tons/planted acre) 1/</t>
  </si>
  <si>
    <t xml:space="preserve">Sugar beet production economic costs and returns, Northwest, 1992-1999 </t>
  </si>
  <si>
    <t>Yield (net tons/planted acre)  1/</t>
  </si>
  <si>
    <t xml:space="preserve">1/ Yields are those reported in USDA's 1992 Farm Costs and Returns Survey of sugar beet growers adjusted for year-over-year changes reported by NASS/USDA </t>
  </si>
  <si>
    <t>Montana, Wyoming, Nebraska, Colorado, Texas), Northwest (Idaho, Oregon except Klamath County), and Southwest (California, Klamath County of Oregon).</t>
  </si>
  <si>
    <t>Note: Sugar beet regions defined as: Great Lakes (Michigan, Ohio), Red River Valley (Minnesota, eastern North Dakota), Great Plains (western North Dakota,</t>
  </si>
  <si>
    <t>in Crop Production.</t>
  </si>
  <si>
    <t>Yield (net tons/planted acre)   1/</t>
  </si>
  <si>
    <t xml:space="preserve">Sugar beet production economic costs and returns, Southwest, 1992-1999  </t>
  </si>
  <si>
    <t xml:space="preserve">1/ Yields are those reported in USDA's 1992 Farm Costs and Returns Survey of sugar beet growers adjusted for year-over-year changes </t>
  </si>
  <si>
    <t>reported by NASS/USDA in Crop Production.</t>
  </si>
  <si>
    <t xml:space="preserve">Note: Sugar beet regions defined as: Great Lakes (Michigan, Ohio), Red River Valley (Minnesota, eastern North Dakota), Great Plains (western North Dakota, </t>
  </si>
  <si>
    <t xml:space="preserve">Sugarbeet production cash costs and returns, Southwest, 1992-1999  </t>
  </si>
  <si>
    <t xml:space="preserve">Sugarbeet production cash costs and returns, Northwest, 1992-1999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</si>
</sst>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39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39" fontId="1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 applyProtection="1">
      <alignment horizontal="left"/>
      <protection/>
    </xf>
    <xf numFmtId="43" fontId="1" fillId="0" borderId="0" xfId="15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4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3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4" fontId="1" fillId="0" borderId="1" xfId="0" applyNumberFormat="1" applyFont="1" applyBorder="1" applyAlignment="1" applyProtection="1">
      <alignment/>
      <protection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9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0.99609375" style="0" customWidth="1"/>
    <col min="2" max="12" width="8.77734375" style="0" customWidth="1"/>
    <col min="13" max="13" width="10.77734375" style="0" customWidth="1"/>
  </cols>
  <sheetData>
    <row r="1" spans="1:12" ht="15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3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 t="s">
        <v>1</v>
      </c>
      <c r="N2" s="1" t="s">
        <v>1</v>
      </c>
      <c r="O2" s="1" t="s">
        <v>1</v>
      </c>
    </row>
    <row r="3" spans="1:14" ht="15.75">
      <c r="A3" s="5" t="s">
        <v>2</v>
      </c>
      <c r="B3" s="7">
        <v>1981</v>
      </c>
      <c r="C3" s="7">
        <v>1982</v>
      </c>
      <c r="D3" s="7">
        <v>1983</v>
      </c>
      <c r="E3" s="7">
        <v>1984</v>
      </c>
      <c r="F3" s="7">
        <v>1985</v>
      </c>
      <c r="G3" s="7">
        <v>1986</v>
      </c>
      <c r="H3" s="7">
        <v>1987</v>
      </c>
      <c r="I3" s="7">
        <v>1988</v>
      </c>
      <c r="J3" s="7">
        <v>1989</v>
      </c>
      <c r="K3" s="7">
        <v>1990</v>
      </c>
      <c r="L3" s="7">
        <v>1991</v>
      </c>
      <c r="M3" s="1" t="s">
        <v>1</v>
      </c>
      <c r="N3" s="1" t="s">
        <v>1</v>
      </c>
    </row>
    <row r="4" spans="1:15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" t="s">
        <v>1</v>
      </c>
      <c r="N4" s="1" t="s">
        <v>1</v>
      </c>
      <c r="O4" s="1" t="s">
        <v>1</v>
      </c>
    </row>
    <row r="5" spans="1:12" ht="15.75">
      <c r="A5" s="6"/>
      <c r="B5" s="6"/>
      <c r="C5" s="6"/>
      <c r="D5" s="6"/>
      <c r="E5" s="6"/>
      <c r="F5" s="5" t="s">
        <v>3</v>
      </c>
      <c r="G5" s="6"/>
      <c r="H5" s="6"/>
      <c r="I5" s="6"/>
      <c r="J5" s="6"/>
      <c r="K5" s="6"/>
      <c r="L5" s="6"/>
    </row>
    <row r="6" spans="1:12" ht="15.75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5" t="s">
        <v>5</v>
      </c>
      <c r="B7" s="8">
        <f aca="true" t="shared" si="0" ref="B7:L7">(B35)*(B36)</f>
        <v>784.5372</v>
      </c>
      <c r="C7" s="8">
        <f t="shared" si="0"/>
        <v>806.8680000000002</v>
      </c>
      <c r="D7" s="8">
        <f t="shared" si="0"/>
        <v>885.735</v>
      </c>
      <c r="E7" s="8">
        <f t="shared" si="0"/>
        <v>762.4050000000001</v>
      </c>
      <c r="F7" s="8">
        <f t="shared" si="0"/>
        <v>733.83</v>
      </c>
      <c r="G7" s="8">
        <f t="shared" si="0"/>
        <v>836.472</v>
      </c>
      <c r="H7" s="8">
        <f t="shared" si="0"/>
        <v>938.9599999999999</v>
      </c>
      <c r="I7" s="8">
        <f t="shared" si="0"/>
        <v>994.168</v>
      </c>
      <c r="J7" s="8">
        <f t="shared" si="0"/>
        <v>928.6800000000001</v>
      </c>
      <c r="K7" s="8">
        <f t="shared" si="0"/>
        <v>984.1200000000001</v>
      </c>
      <c r="L7" s="8">
        <f t="shared" si="0"/>
        <v>920.3489999999999</v>
      </c>
    </row>
    <row r="8" spans="1:13" ht="15.75">
      <c r="A8" s="5" t="s">
        <v>6</v>
      </c>
      <c r="B8" s="8">
        <v>1.42</v>
      </c>
      <c r="C8" s="8">
        <v>1.28</v>
      </c>
      <c r="D8" s="8">
        <v>1.38</v>
      </c>
      <c r="E8" s="8">
        <v>0.35</v>
      </c>
      <c r="F8" s="8">
        <v>0.3</v>
      </c>
      <c r="G8" s="8">
        <v>0.28</v>
      </c>
      <c r="H8" s="8">
        <v>0.27</v>
      </c>
      <c r="I8" s="8">
        <v>0.31</v>
      </c>
      <c r="J8" s="8">
        <v>0.31</v>
      </c>
      <c r="K8" s="8">
        <v>0.32</v>
      </c>
      <c r="L8" s="8">
        <v>0.32</v>
      </c>
      <c r="M8" s="2"/>
    </row>
    <row r="9" spans="1:13" ht="15.75">
      <c r="A9" s="5" t="s">
        <v>7</v>
      </c>
      <c r="B9" s="8">
        <f aca="true" t="shared" si="1" ref="B9:L9">B7+B8</f>
        <v>785.9572</v>
      </c>
      <c r="C9" s="8">
        <f t="shared" si="1"/>
        <v>808.1480000000001</v>
      </c>
      <c r="D9" s="8">
        <f t="shared" si="1"/>
        <v>887.115</v>
      </c>
      <c r="E9" s="8">
        <f t="shared" si="1"/>
        <v>762.7550000000001</v>
      </c>
      <c r="F9" s="8">
        <f t="shared" si="1"/>
        <v>734.13</v>
      </c>
      <c r="G9" s="8">
        <f t="shared" si="1"/>
        <v>836.752</v>
      </c>
      <c r="H9" s="8">
        <f t="shared" si="1"/>
        <v>939.2299999999999</v>
      </c>
      <c r="I9" s="8">
        <f t="shared" si="1"/>
        <v>994.478</v>
      </c>
      <c r="J9" s="8">
        <f t="shared" si="1"/>
        <v>928.99</v>
      </c>
      <c r="K9" s="8">
        <f t="shared" si="1"/>
        <v>984.4400000000002</v>
      </c>
      <c r="L9" s="8">
        <f t="shared" si="1"/>
        <v>920.669</v>
      </c>
      <c r="M9" s="2"/>
    </row>
    <row r="10" spans="1:13" ht="15.75">
      <c r="A10" s="5" t="s">
        <v>1</v>
      </c>
      <c r="B10" s="5" t="s">
        <v>1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9" t="s">
        <v>1</v>
      </c>
      <c r="J10" s="9" t="s">
        <v>1</v>
      </c>
      <c r="K10" s="9" t="s">
        <v>1</v>
      </c>
      <c r="L10" s="9" t="s">
        <v>1</v>
      </c>
      <c r="M10" s="2"/>
    </row>
    <row r="11" spans="1:13" ht="15.75">
      <c r="A11" s="5" t="s">
        <v>8</v>
      </c>
      <c r="B11" s="6"/>
      <c r="C11" s="6"/>
      <c r="D11" s="6"/>
      <c r="E11" s="6"/>
      <c r="F11" s="6"/>
      <c r="G11" s="6"/>
      <c r="H11" s="6"/>
      <c r="I11" s="8"/>
      <c r="J11" s="8"/>
      <c r="K11" s="8"/>
      <c r="L11" s="8"/>
      <c r="M11" s="2"/>
    </row>
    <row r="12" spans="1:13" ht="15.75">
      <c r="A12" s="5" t="s">
        <v>9</v>
      </c>
      <c r="B12" s="8">
        <v>25.46</v>
      </c>
      <c r="C12" s="8">
        <v>16</v>
      </c>
      <c r="D12" s="8">
        <v>17.5</v>
      </c>
      <c r="E12" s="8">
        <v>21.55</v>
      </c>
      <c r="F12" s="8">
        <v>21.55</v>
      </c>
      <c r="G12" s="8">
        <v>21.87</v>
      </c>
      <c r="H12" s="8">
        <v>21.87</v>
      </c>
      <c r="I12" s="8">
        <v>26.12</v>
      </c>
      <c r="J12" s="8">
        <v>22.9</v>
      </c>
      <c r="K12" s="8">
        <v>27.35</v>
      </c>
      <c r="L12" s="8">
        <v>27.35</v>
      </c>
      <c r="M12" s="2"/>
    </row>
    <row r="13" spans="1:13" ht="15.75">
      <c r="A13" s="5" t="s">
        <v>10</v>
      </c>
      <c r="B13" s="8">
        <v>79.41</v>
      </c>
      <c r="C13" s="8">
        <v>82.43</v>
      </c>
      <c r="D13" s="8">
        <v>76.51</v>
      </c>
      <c r="E13" s="8">
        <v>64.39</v>
      </c>
      <c r="F13" s="8">
        <v>62.97</v>
      </c>
      <c r="G13" s="8">
        <v>55.58</v>
      </c>
      <c r="H13" s="8">
        <v>53.81</v>
      </c>
      <c r="I13" s="8">
        <v>66.46</v>
      </c>
      <c r="J13" s="8">
        <v>70.04</v>
      </c>
      <c r="K13" s="8">
        <v>66.97</v>
      </c>
      <c r="L13" s="8">
        <v>68.85</v>
      </c>
      <c r="M13" s="2"/>
    </row>
    <row r="14" spans="1:13" ht="15.75">
      <c r="A14" s="5" t="s">
        <v>11</v>
      </c>
      <c r="B14" s="8">
        <v>34.29</v>
      </c>
      <c r="C14" s="8">
        <v>36.75</v>
      </c>
      <c r="D14" s="8">
        <v>38.59</v>
      </c>
      <c r="E14" s="8">
        <v>13.49</v>
      </c>
      <c r="F14" s="8">
        <v>13.49</v>
      </c>
      <c r="G14" s="8">
        <v>13.38</v>
      </c>
      <c r="H14" s="8">
        <v>13.07</v>
      </c>
      <c r="I14" s="8">
        <v>47.63</v>
      </c>
      <c r="J14" s="8">
        <v>49.9</v>
      </c>
      <c r="K14" s="8">
        <v>52.55</v>
      </c>
      <c r="L14" s="8">
        <v>56.32</v>
      </c>
      <c r="M14" s="2"/>
    </row>
    <row r="15" spans="1:13" ht="15.75">
      <c r="A15" s="5" t="s">
        <v>12</v>
      </c>
      <c r="B15" s="8">
        <v>22.05</v>
      </c>
      <c r="C15" s="8">
        <v>21.99</v>
      </c>
      <c r="D15" s="8">
        <v>22.27</v>
      </c>
      <c r="E15" s="8">
        <v>18.19</v>
      </c>
      <c r="F15" s="8">
        <v>18.44</v>
      </c>
      <c r="G15" s="8">
        <v>18.44</v>
      </c>
      <c r="H15" s="8">
        <v>17.47</v>
      </c>
      <c r="I15" s="8">
        <v>16.97</v>
      </c>
      <c r="J15" s="8">
        <v>18.12</v>
      </c>
      <c r="K15" s="8">
        <v>19.03</v>
      </c>
      <c r="L15" s="8">
        <v>19.72</v>
      </c>
      <c r="M15" s="2"/>
    </row>
    <row r="16" spans="1:13" ht="15.75">
      <c r="A16" s="5" t="s">
        <v>13</v>
      </c>
      <c r="B16" s="8">
        <v>74.39</v>
      </c>
      <c r="C16" s="8">
        <v>70.97</v>
      </c>
      <c r="D16" s="8">
        <v>86.87</v>
      </c>
      <c r="E16" s="8">
        <v>83.74</v>
      </c>
      <c r="F16" s="8">
        <v>82.84</v>
      </c>
      <c r="G16" s="8">
        <v>85.88</v>
      </c>
      <c r="H16" s="8">
        <v>84.95</v>
      </c>
      <c r="I16" s="8">
        <v>80.59</v>
      </c>
      <c r="J16" s="8">
        <v>87.88</v>
      </c>
      <c r="K16" s="8">
        <v>99.04</v>
      </c>
      <c r="L16" s="8">
        <v>99.2</v>
      </c>
      <c r="M16" s="2"/>
    </row>
    <row r="17" spans="1:13" ht="15.75">
      <c r="A17" s="5" t="s">
        <v>14</v>
      </c>
      <c r="B17" s="8">
        <v>38.06</v>
      </c>
      <c r="C17" s="8">
        <v>39.12</v>
      </c>
      <c r="D17" s="8">
        <v>45.3</v>
      </c>
      <c r="E17" s="8">
        <v>46.42</v>
      </c>
      <c r="F17" s="8">
        <v>46.04</v>
      </c>
      <c r="G17" s="8">
        <v>46.04</v>
      </c>
      <c r="H17" s="8">
        <v>46.35</v>
      </c>
      <c r="I17" s="8">
        <v>60.21</v>
      </c>
      <c r="J17" s="8">
        <v>63.06</v>
      </c>
      <c r="K17" s="8">
        <v>65.09</v>
      </c>
      <c r="L17" s="8">
        <v>66.86</v>
      </c>
      <c r="M17" s="2"/>
    </row>
    <row r="18" spans="1:13" ht="15.75">
      <c r="A18" s="5" t="s">
        <v>15</v>
      </c>
      <c r="B18" s="8">
        <v>63.41</v>
      </c>
      <c r="C18" s="8">
        <v>57.3</v>
      </c>
      <c r="D18" s="8">
        <v>69.46</v>
      </c>
      <c r="E18" s="8">
        <v>13.88</v>
      </c>
      <c r="F18" s="8">
        <v>15.74</v>
      </c>
      <c r="G18" s="8">
        <v>17.57</v>
      </c>
      <c r="H18" s="8">
        <v>16.5</v>
      </c>
      <c r="I18" s="8">
        <v>110.29</v>
      </c>
      <c r="J18" s="8">
        <v>124.14</v>
      </c>
      <c r="K18" s="8">
        <v>131.34</v>
      </c>
      <c r="L18" s="8">
        <v>133.73</v>
      </c>
      <c r="M18" s="2"/>
    </row>
    <row r="19" spans="1:13" ht="15.75">
      <c r="A19" s="5" t="s">
        <v>16</v>
      </c>
      <c r="B19" s="12" t="s">
        <v>17</v>
      </c>
      <c r="C19" s="12" t="s">
        <v>17</v>
      </c>
      <c r="D19" s="12" t="s">
        <v>17</v>
      </c>
      <c r="E19" s="12" t="s">
        <v>17</v>
      </c>
      <c r="F19" s="12" t="s">
        <v>17</v>
      </c>
      <c r="G19" s="12" t="s">
        <v>17</v>
      </c>
      <c r="H19" s="12" t="s">
        <v>17</v>
      </c>
      <c r="I19" s="8">
        <v>3.74</v>
      </c>
      <c r="J19" s="8">
        <v>3.99</v>
      </c>
      <c r="K19" s="8">
        <v>4.19</v>
      </c>
      <c r="L19" s="8">
        <v>4.35</v>
      </c>
      <c r="M19" s="2"/>
    </row>
    <row r="20" spans="1:13" ht="15.75">
      <c r="A20" s="5" t="s">
        <v>18</v>
      </c>
      <c r="B20" s="8">
        <v>14.57</v>
      </c>
      <c r="C20" s="8">
        <v>15.21</v>
      </c>
      <c r="D20" s="8">
        <v>15.5</v>
      </c>
      <c r="E20" s="8">
        <v>10.04</v>
      </c>
      <c r="F20" s="8">
        <v>9.96</v>
      </c>
      <c r="G20" s="8">
        <v>9.38</v>
      </c>
      <c r="H20" s="8">
        <v>9.51</v>
      </c>
      <c r="I20" s="8">
        <v>13.45</v>
      </c>
      <c r="J20" s="8">
        <v>14.36</v>
      </c>
      <c r="K20" s="8">
        <v>15.09</v>
      </c>
      <c r="L20" s="8">
        <v>15.63</v>
      </c>
      <c r="M20" s="2"/>
    </row>
    <row r="21" spans="1:13" ht="15.75">
      <c r="A21" s="5" t="s">
        <v>19</v>
      </c>
      <c r="B21" s="12" t="s">
        <v>17</v>
      </c>
      <c r="C21" s="12" t="s">
        <v>17</v>
      </c>
      <c r="D21" s="12" t="s">
        <v>17</v>
      </c>
      <c r="E21" s="12" t="s">
        <v>17</v>
      </c>
      <c r="F21" s="12" t="s">
        <v>17</v>
      </c>
      <c r="G21" s="12" t="s">
        <v>17</v>
      </c>
      <c r="H21" s="12" t="s">
        <v>17</v>
      </c>
      <c r="I21" s="8">
        <v>12.64</v>
      </c>
      <c r="J21" s="8">
        <v>11.73</v>
      </c>
      <c r="K21" s="8">
        <v>12.99</v>
      </c>
      <c r="L21" s="8">
        <v>14.31</v>
      </c>
      <c r="M21" s="2"/>
    </row>
    <row r="22" spans="1:13" ht="15.75">
      <c r="A22" s="5" t="s">
        <v>20</v>
      </c>
      <c r="B22" s="8">
        <v>2.96</v>
      </c>
      <c r="C22" s="8">
        <v>2.81</v>
      </c>
      <c r="D22" s="8">
        <v>2.6</v>
      </c>
      <c r="E22" s="8">
        <v>0</v>
      </c>
      <c r="F22" s="8">
        <v>0</v>
      </c>
      <c r="G22" s="8">
        <v>0</v>
      </c>
      <c r="H22" s="8">
        <v>0</v>
      </c>
      <c r="I22" s="8">
        <v>2.68</v>
      </c>
      <c r="J22" s="8">
        <v>2.8</v>
      </c>
      <c r="K22" s="8">
        <v>2.88</v>
      </c>
      <c r="L22" s="8">
        <v>2.93</v>
      </c>
      <c r="M22" s="2"/>
    </row>
    <row r="23" spans="1:13" ht="15.75">
      <c r="A23" s="5" t="s">
        <v>21</v>
      </c>
      <c r="B23" s="12" t="s">
        <v>17</v>
      </c>
      <c r="C23" s="12" t="s">
        <v>17</v>
      </c>
      <c r="D23" s="12" t="s">
        <v>17</v>
      </c>
      <c r="E23" s="12" t="s">
        <v>17</v>
      </c>
      <c r="F23" s="12" t="s">
        <v>17</v>
      </c>
      <c r="G23" s="12" t="s">
        <v>17</v>
      </c>
      <c r="H23" s="12" t="s">
        <v>17</v>
      </c>
      <c r="I23" s="8">
        <v>3.29</v>
      </c>
      <c r="J23" s="8">
        <v>3.32</v>
      </c>
      <c r="K23" s="8">
        <v>3.48</v>
      </c>
      <c r="L23" s="8">
        <v>3.66</v>
      </c>
      <c r="M23" s="2"/>
    </row>
    <row r="24" spans="1:13" ht="15.75">
      <c r="A24" s="5" t="s">
        <v>22</v>
      </c>
      <c r="B24" s="8">
        <f aca="true" t="shared" si="2" ref="B24:L24">SUM(B12:B23)</f>
        <v>354.6</v>
      </c>
      <c r="C24" s="8">
        <f t="shared" si="2"/>
        <v>342.58</v>
      </c>
      <c r="D24" s="8">
        <f t="shared" si="2"/>
        <v>374.6</v>
      </c>
      <c r="E24" s="8">
        <f t="shared" si="2"/>
        <v>271.7</v>
      </c>
      <c r="F24" s="8">
        <f t="shared" si="2"/>
        <v>271.03</v>
      </c>
      <c r="G24" s="8">
        <f t="shared" si="2"/>
        <v>268.14</v>
      </c>
      <c r="H24" s="8">
        <f t="shared" si="2"/>
        <v>263.53000000000003</v>
      </c>
      <c r="I24" s="8">
        <f t="shared" si="2"/>
        <v>444.07000000000005</v>
      </c>
      <c r="J24" s="8">
        <f t="shared" si="2"/>
        <v>472.24</v>
      </c>
      <c r="K24" s="8">
        <f t="shared" si="2"/>
        <v>500</v>
      </c>
      <c r="L24" s="8">
        <f t="shared" si="2"/>
        <v>512.91</v>
      </c>
      <c r="M24" s="2"/>
    </row>
    <row r="25" spans="1:13" ht="15.75">
      <c r="A25" s="6"/>
      <c r="B25" s="6"/>
      <c r="C25" s="6"/>
      <c r="D25" s="6"/>
      <c r="E25" s="6"/>
      <c r="F25" s="6"/>
      <c r="G25" s="6"/>
      <c r="H25" s="6"/>
      <c r="I25" s="8"/>
      <c r="J25" s="8"/>
      <c r="K25" s="8"/>
      <c r="L25" s="8"/>
      <c r="M25" s="2"/>
    </row>
    <row r="26" spans="1:13" ht="15.75">
      <c r="A26" s="5" t="s">
        <v>23</v>
      </c>
      <c r="B26" s="8">
        <v>47.22</v>
      </c>
      <c r="C26" s="8">
        <v>43.17</v>
      </c>
      <c r="D26" s="8">
        <v>66.71</v>
      </c>
      <c r="E26" s="8">
        <v>87.33</v>
      </c>
      <c r="F26" s="8">
        <v>83.03</v>
      </c>
      <c r="G26" s="8">
        <v>94.64</v>
      </c>
      <c r="H26" s="8">
        <v>106.93</v>
      </c>
      <c r="I26" s="8">
        <v>56.88</v>
      </c>
      <c r="J26" s="8">
        <v>53.14</v>
      </c>
      <c r="K26" s="8">
        <v>56.31</v>
      </c>
      <c r="L26" s="8">
        <v>52.66</v>
      </c>
      <c r="M26" s="2"/>
    </row>
    <row r="27" spans="1:13" ht="15.75">
      <c r="A27" s="5" t="s">
        <v>24</v>
      </c>
      <c r="B27" s="8">
        <v>16.41</v>
      </c>
      <c r="C27" s="8">
        <v>16.59</v>
      </c>
      <c r="D27" s="8">
        <v>16.2</v>
      </c>
      <c r="E27" s="8">
        <v>14.74</v>
      </c>
      <c r="F27" s="8">
        <v>15.97</v>
      </c>
      <c r="G27" s="8">
        <v>17.01</v>
      </c>
      <c r="H27" s="8">
        <v>17.62</v>
      </c>
      <c r="I27" s="8">
        <v>27.33</v>
      </c>
      <c r="J27" s="8">
        <v>28</v>
      </c>
      <c r="K27" s="8">
        <v>28.14</v>
      </c>
      <c r="L27" s="8">
        <v>28.49</v>
      </c>
      <c r="M27" s="2"/>
    </row>
    <row r="28" spans="1:13" ht="15.75">
      <c r="A28" s="5" t="s">
        <v>25</v>
      </c>
      <c r="B28" s="8">
        <v>113.41</v>
      </c>
      <c r="C28" s="8">
        <v>56.16</v>
      </c>
      <c r="D28" s="8">
        <v>48.88</v>
      </c>
      <c r="E28" s="8">
        <v>88.4</v>
      </c>
      <c r="F28" s="8">
        <v>78.96</v>
      </c>
      <c r="G28" s="8">
        <v>80.55</v>
      </c>
      <c r="H28" s="8">
        <v>87.86</v>
      </c>
      <c r="I28" s="8">
        <v>91.79</v>
      </c>
      <c r="J28" s="8">
        <v>85.75</v>
      </c>
      <c r="K28" s="8">
        <v>90.86</v>
      </c>
      <c r="L28" s="8">
        <v>84.98</v>
      </c>
      <c r="M28" s="2"/>
    </row>
    <row r="29" spans="1:13" ht="15.75">
      <c r="A29" s="5" t="s">
        <v>26</v>
      </c>
      <c r="B29" s="8">
        <f aca="true" t="shared" si="3" ref="B29:L29">SUM(B26:B28)</f>
        <v>177.04</v>
      </c>
      <c r="C29" s="8">
        <f t="shared" si="3"/>
        <v>115.92</v>
      </c>
      <c r="D29" s="8">
        <f t="shared" si="3"/>
        <v>131.79</v>
      </c>
      <c r="E29" s="8">
        <f t="shared" si="3"/>
        <v>190.47</v>
      </c>
      <c r="F29" s="8">
        <f t="shared" si="3"/>
        <v>177.95999999999998</v>
      </c>
      <c r="G29" s="8">
        <f t="shared" si="3"/>
        <v>192.2</v>
      </c>
      <c r="H29" s="8">
        <f t="shared" si="3"/>
        <v>212.41000000000003</v>
      </c>
      <c r="I29" s="8">
        <f t="shared" si="3"/>
        <v>176</v>
      </c>
      <c r="J29" s="8">
        <f t="shared" si="3"/>
        <v>166.89</v>
      </c>
      <c r="K29" s="8">
        <f t="shared" si="3"/>
        <v>175.31</v>
      </c>
      <c r="L29" s="8">
        <f t="shared" si="3"/>
        <v>166.13</v>
      </c>
      <c r="M29" s="2"/>
    </row>
    <row r="30" spans="1:13" ht="15.75">
      <c r="A30" s="6"/>
      <c r="B30" s="6"/>
      <c r="C30" s="6"/>
      <c r="D30" s="6"/>
      <c r="E30" s="6"/>
      <c r="F30" s="6"/>
      <c r="G30" s="6"/>
      <c r="H30" s="6"/>
      <c r="I30" s="8"/>
      <c r="J30" s="8"/>
      <c r="K30" s="8"/>
      <c r="L30" s="8"/>
      <c r="M30" s="2"/>
    </row>
    <row r="31" spans="1:13" ht="15.75">
      <c r="A31" s="5" t="s">
        <v>27</v>
      </c>
      <c r="B31" s="8">
        <f aca="true" t="shared" si="4" ref="B31:L31">B24+B29</f>
        <v>531.64</v>
      </c>
      <c r="C31" s="8">
        <f t="shared" si="4"/>
        <v>458.5</v>
      </c>
      <c r="D31" s="8">
        <f t="shared" si="4"/>
        <v>506.39</v>
      </c>
      <c r="E31" s="8">
        <f t="shared" si="4"/>
        <v>462.16999999999996</v>
      </c>
      <c r="F31" s="8">
        <f t="shared" si="4"/>
        <v>448.98999999999995</v>
      </c>
      <c r="G31" s="8">
        <f t="shared" si="4"/>
        <v>460.34</v>
      </c>
      <c r="H31" s="8">
        <f t="shared" si="4"/>
        <v>475.94000000000005</v>
      </c>
      <c r="I31" s="8">
        <f t="shared" si="4"/>
        <v>620.07</v>
      </c>
      <c r="J31" s="8">
        <f t="shared" si="4"/>
        <v>639.13</v>
      </c>
      <c r="K31" s="8">
        <f t="shared" si="4"/>
        <v>675.31</v>
      </c>
      <c r="L31" s="8">
        <f t="shared" si="4"/>
        <v>679.04</v>
      </c>
      <c r="M31" s="2"/>
    </row>
    <row r="32" spans="1:13" ht="15.75">
      <c r="A32" s="6"/>
      <c r="B32" s="6"/>
      <c r="C32" s="6"/>
      <c r="D32" s="6"/>
      <c r="E32" s="6"/>
      <c r="F32" s="6"/>
      <c r="G32" s="6"/>
      <c r="H32" s="6"/>
      <c r="I32" s="8"/>
      <c r="J32" s="8"/>
      <c r="K32" s="8"/>
      <c r="L32" s="8"/>
      <c r="M32" s="2"/>
    </row>
    <row r="33" spans="1:13" ht="15.75">
      <c r="A33" s="5" t="s">
        <v>28</v>
      </c>
      <c r="B33" s="8">
        <f aca="true" t="shared" si="5" ref="B33:L33">B9-B31</f>
        <v>254.31719999999996</v>
      </c>
      <c r="C33" s="8">
        <f t="shared" si="5"/>
        <v>349.64800000000014</v>
      </c>
      <c r="D33" s="8">
        <f t="shared" si="5"/>
        <v>380.725</v>
      </c>
      <c r="E33" s="8">
        <f t="shared" si="5"/>
        <v>300.58500000000015</v>
      </c>
      <c r="F33" s="8">
        <f t="shared" si="5"/>
        <v>285.14000000000004</v>
      </c>
      <c r="G33" s="8">
        <f t="shared" si="5"/>
        <v>376.412</v>
      </c>
      <c r="H33" s="8">
        <f t="shared" si="5"/>
        <v>463.28999999999985</v>
      </c>
      <c r="I33" s="8">
        <f t="shared" si="5"/>
        <v>374.4079999999999</v>
      </c>
      <c r="J33" s="8">
        <f t="shared" si="5"/>
        <v>289.86</v>
      </c>
      <c r="K33" s="8">
        <f t="shared" si="5"/>
        <v>309.1300000000002</v>
      </c>
      <c r="L33" s="8">
        <f t="shared" si="5"/>
        <v>241.62900000000002</v>
      </c>
      <c r="M33" s="2"/>
    </row>
    <row r="34" spans="1:15" ht="4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" t="s">
        <v>1</v>
      </c>
      <c r="N34" s="3" t="s">
        <v>1</v>
      </c>
      <c r="O34" s="1" t="s">
        <v>1</v>
      </c>
    </row>
    <row r="35" spans="1:14" ht="15.75">
      <c r="A35" s="5" t="s">
        <v>29</v>
      </c>
      <c r="B35" s="8">
        <v>34.14</v>
      </c>
      <c r="C35" s="8">
        <v>37.2</v>
      </c>
      <c r="D35" s="8">
        <v>40.5</v>
      </c>
      <c r="E35" s="8">
        <v>37.1</v>
      </c>
      <c r="F35" s="8">
        <v>36.6</v>
      </c>
      <c r="G35" s="8">
        <v>36.4</v>
      </c>
      <c r="H35" s="8">
        <v>38.8</v>
      </c>
      <c r="I35" s="8">
        <v>43.3</v>
      </c>
      <c r="J35" s="8">
        <v>43.6</v>
      </c>
      <c r="K35" s="8">
        <v>41.7</v>
      </c>
      <c r="L35" s="8">
        <v>38.3</v>
      </c>
      <c r="M35" s="2"/>
      <c r="N35" s="3" t="s">
        <v>1</v>
      </c>
    </row>
    <row r="36" spans="1:14" ht="15.75">
      <c r="A36" s="5" t="s">
        <v>30</v>
      </c>
      <c r="B36" s="8">
        <v>22.98</v>
      </c>
      <c r="C36" s="8">
        <v>21.69</v>
      </c>
      <c r="D36" s="8">
        <v>21.87</v>
      </c>
      <c r="E36" s="8">
        <v>20.55</v>
      </c>
      <c r="F36" s="8">
        <v>20.05</v>
      </c>
      <c r="G36" s="8">
        <v>22.98</v>
      </c>
      <c r="H36" s="8">
        <v>24.2</v>
      </c>
      <c r="I36" s="8">
        <v>22.96</v>
      </c>
      <c r="J36" s="8">
        <v>21.3</v>
      </c>
      <c r="K36" s="8">
        <v>23.6</v>
      </c>
      <c r="L36" s="8">
        <v>24.03</v>
      </c>
      <c r="M36" s="2"/>
      <c r="N36" s="3" t="s">
        <v>1</v>
      </c>
    </row>
    <row r="37" spans="1:15" ht="5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" t="s">
        <v>1</v>
      </c>
      <c r="N37" s="1" t="s">
        <v>1</v>
      </c>
      <c r="O37" s="1" t="s">
        <v>1</v>
      </c>
    </row>
    <row r="38" spans="1:13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8"/>
      <c r="M38" s="1" t="s">
        <v>1</v>
      </c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8"/>
    </row>
    <row r="40" spans="1:12" ht="15.75">
      <c r="A40" s="5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8"/>
    </row>
    <row r="41" spans="1:15" ht="4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" t="s">
        <v>1</v>
      </c>
      <c r="N41" s="1" t="s">
        <v>1</v>
      </c>
      <c r="O41" s="1" t="s">
        <v>1</v>
      </c>
    </row>
    <row r="42" spans="1:15" ht="15.75">
      <c r="A42" s="5" t="s">
        <v>2</v>
      </c>
      <c r="B42" s="7">
        <v>1981</v>
      </c>
      <c r="C42" s="7">
        <v>1982</v>
      </c>
      <c r="D42" s="7">
        <v>1983</v>
      </c>
      <c r="E42" s="7">
        <v>1984</v>
      </c>
      <c r="F42" s="7">
        <v>1985</v>
      </c>
      <c r="G42" s="7">
        <v>1986</v>
      </c>
      <c r="H42" s="7">
        <v>1987</v>
      </c>
      <c r="I42" s="7">
        <v>1988</v>
      </c>
      <c r="J42" s="7">
        <v>1989</v>
      </c>
      <c r="K42" s="7">
        <v>1990</v>
      </c>
      <c r="L42" s="7">
        <v>1991</v>
      </c>
      <c r="N42" s="1" t="s">
        <v>1</v>
      </c>
      <c r="O42" s="1" t="s">
        <v>1</v>
      </c>
    </row>
    <row r="43" spans="1:15" ht="4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" t="s">
        <v>1</v>
      </c>
      <c r="N43" s="1" t="s">
        <v>1</v>
      </c>
      <c r="O43" s="1" t="s">
        <v>1</v>
      </c>
    </row>
    <row r="44" spans="1:12" ht="15.75">
      <c r="A44" s="6"/>
      <c r="B44" s="6"/>
      <c r="C44" s="6"/>
      <c r="D44" s="6"/>
      <c r="E44" s="6"/>
      <c r="F44" s="5" t="s">
        <v>3</v>
      </c>
      <c r="G44" s="6"/>
      <c r="H44" s="6"/>
      <c r="I44" s="6"/>
      <c r="J44" s="6"/>
      <c r="K44" s="6"/>
      <c r="L44" s="6"/>
    </row>
    <row r="45" spans="1:12" ht="15.75">
      <c r="A45" s="5" t="s">
        <v>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5.75">
      <c r="A46" s="5" t="s">
        <v>5</v>
      </c>
      <c r="B46" s="8">
        <f aca="true" t="shared" si="6" ref="B46:L46">B7</f>
        <v>784.5372</v>
      </c>
      <c r="C46" s="8">
        <f t="shared" si="6"/>
        <v>806.8680000000002</v>
      </c>
      <c r="D46" s="8">
        <f t="shared" si="6"/>
        <v>885.735</v>
      </c>
      <c r="E46" s="8">
        <f t="shared" si="6"/>
        <v>762.4050000000001</v>
      </c>
      <c r="F46" s="8">
        <f t="shared" si="6"/>
        <v>733.83</v>
      </c>
      <c r="G46" s="8">
        <f t="shared" si="6"/>
        <v>836.472</v>
      </c>
      <c r="H46" s="8">
        <f t="shared" si="6"/>
        <v>938.9599999999999</v>
      </c>
      <c r="I46" s="8">
        <f t="shared" si="6"/>
        <v>994.168</v>
      </c>
      <c r="J46" s="8">
        <f t="shared" si="6"/>
        <v>928.6800000000001</v>
      </c>
      <c r="K46" s="8">
        <f t="shared" si="6"/>
        <v>984.1200000000001</v>
      </c>
      <c r="L46" s="8">
        <f t="shared" si="6"/>
        <v>920.3489999999999</v>
      </c>
    </row>
    <row r="47" spans="1:12" ht="15.75">
      <c r="A47" s="5" t="s">
        <v>6</v>
      </c>
      <c r="B47" s="8">
        <f aca="true" t="shared" si="7" ref="B47:L47">B8</f>
        <v>1.42</v>
      </c>
      <c r="C47" s="8">
        <f t="shared" si="7"/>
        <v>1.28</v>
      </c>
      <c r="D47" s="8">
        <f t="shared" si="7"/>
        <v>1.38</v>
      </c>
      <c r="E47" s="8">
        <f t="shared" si="7"/>
        <v>0.35</v>
      </c>
      <c r="F47" s="8">
        <f t="shared" si="7"/>
        <v>0.3</v>
      </c>
      <c r="G47" s="8">
        <f t="shared" si="7"/>
        <v>0.28</v>
      </c>
      <c r="H47" s="8">
        <f t="shared" si="7"/>
        <v>0.27</v>
      </c>
      <c r="I47" s="8">
        <f t="shared" si="7"/>
        <v>0.31</v>
      </c>
      <c r="J47" s="8">
        <f t="shared" si="7"/>
        <v>0.31</v>
      </c>
      <c r="K47" s="8">
        <f t="shared" si="7"/>
        <v>0.32</v>
      </c>
      <c r="L47" s="8">
        <f t="shared" si="7"/>
        <v>0.32</v>
      </c>
    </row>
    <row r="48" spans="1:13" ht="15.75">
      <c r="A48" s="5" t="s">
        <v>7</v>
      </c>
      <c r="B48" s="8">
        <f aca="true" t="shared" si="8" ref="B48:L48">B9</f>
        <v>785.9572</v>
      </c>
      <c r="C48" s="8">
        <f t="shared" si="8"/>
        <v>808.1480000000001</v>
      </c>
      <c r="D48" s="8">
        <f t="shared" si="8"/>
        <v>887.115</v>
      </c>
      <c r="E48" s="8">
        <f t="shared" si="8"/>
        <v>762.7550000000001</v>
      </c>
      <c r="F48" s="8">
        <f t="shared" si="8"/>
        <v>734.13</v>
      </c>
      <c r="G48" s="8">
        <f t="shared" si="8"/>
        <v>836.752</v>
      </c>
      <c r="H48" s="8">
        <f t="shared" si="8"/>
        <v>939.2299999999999</v>
      </c>
      <c r="I48" s="8">
        <f t="shared" si="8"/>
        <v>994.478</v>
      </c>
      <c r="J48" s="8">
        <f t="shared" si="8"/>
        <v>928.99</v>
      </c>
      <c r="K48" s="8">
        <f t="shared" si="8"/>
        <v>984.4400000000002</v>
      </c>
      <c r="L48" s="8">
        <f t="shared" si="8"/>
        <v>920.669</v>
      </c>
      <c r="M48" s="2"/>
    </row>
    <row r="49" spans="1:12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.75">
      <c r="A50" s="5" t="s">
        <v>32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3" ht="15.75">
      <c r="A51" s="5" t="s">
        <v>33</v>
      </c>
      <c r="B51" s="8">
        <f aca="true" t="shared" si="9" ref="B51:L51">B24</f>
        <v>354.6</v>
      </c>
      <c r="C51" s="8">
        <f t="shared" si="9"/>
        <v>342.58</v>
      </c>
      <c r="D51" s="8">
        <f t="shared" si="9"/>
        <v>374.6</v>
      </c>
      <c r="E51" s="8">
        <f t="shared" si="9"/>
        <v>271.7</v>
      </c>
      <c r="F51" s="8">
        <f t="shared" si="9"/>
        <v>271.03</v>
      </c>
      <c r="G51" s="8">
        <f t="shared" si="9"/>
        <v>268.14</v>
      </c>
      <c r="H51" s="8">
        <f t="shared" si="9"/>
        <v>263.53000000000003</v>
      </c>
      <c r="I51" s="8">
        <f t="shared" si="9"/>
        <v>444.07000000000005</v>
      </c>
      <c r="J51" s="8">
        <f t="shared" si="9"/>
        <v>472.24</v>
      </c>
      <c r="K51" s="8">
        <f t="shared" si="9"/>
        <v>500</v>
      </c>
      <c r="L51" s="8">
        <f t="shared" si="9"/>
        <v>512.91</v>
      </c>
      <c r="M51" s="2"/>
    </row>
    <row r="52" spans="1:13" ht="15.75">
      <c r="A52" s="5" t="s">
        <v>23</v>
      </c>
      <c r="B52" s="8">
        <f aca="true" t="shared" si="10" ref="B52:L52">B26</f>
        <v>47.22</v>
      </c>
      <c r="C52" s="8">
        <f t="shared" si="10"/>
        <v>43.17</v>
      </c>
      <c r="D52" s="8">
        <f t="shared" si="10"/>
        <v>66.71</v>
      </c>
      <c r="E52" s="8">
        <f t="shared" si="10"/>
        <v>87.33</v>
      </c>
      <c r="F52" s="8">
        <f t="shared" si="10"/>
        <v>83.03</v>
      </c>
      <c r="G52" s="8">
        <f t="shared" si="10"/>
        <v>94.64</v>
      </c>
      <c r="H52" s="8">
        <f t="shared" si="10"/>
        <v>106.93</v>
      </c>
      <c r="I52" s="8">
        <f t="shared" si="10"/>
        <v>56.88</v>
      </c>
      <c r="J52" s="8">
        <f t="shared" si="10"/>
        <v>53.14</v>
      </c>
      <c r="K52" s="8">
        <f t="shared" si="10"/>
        <v>56.31</v>
      </c>
      <c r="L52" s="8">
        <f t="shared" si="10"/>
        <v>52.66</v>
      </c>
      <c r="M52" s="2"/>
    </row>
    <row r="53" spans="1:13" ht="15.75">
      <c r="A53" s="5" t="s">
        <v>24</v>
      </c>
      <c r="B53" s="8">
        <f aca="true" t="shared" si="11" ref="B53:L53">B27</f>
        <v>16.41</v>
      </c>
      <c r="C53" s="8">
        <f t="shared" si="11"/>
        <v>16.59</v>
      </c>
      <c r="D53" s="8">
        <f t="shared" si="11"/>
        <v>16.2</v>
      </c>
      <c r="E53" s="8">
        <f t="shared" si="11"/>
        <v>14.74</v>
      </c>
      <c r="F53" s="8">
        <f t="shared" si="11"/>
        <v>15.97</v>
      </c>
      <c r="G53" s="8">
        <f t="shared" si="11"/>
        <v>17.01</v>
      </c>
      <c r="H53" s="8">
        <f t="shared" si="11"/>
        <v>17.62</v>
      </c>
      <c r="I53" s="8">
        <f t="shared" si="11"/>
        <v>27.33</v>
      </c>
      <c r="J53" s="8">
        <f t="shared" si="11"/>
        <v>28</v>
      </c>
      <c r="K53" s="8">
        <f t="shared" si="11"/>
        <v>28.14</v>
      </c>
      <c r="L53" s="8">
        <f t="shared" si="11"/>
        <v>28.49</v>
      </c>
      <c r="M53" s="2"/>
    </row>
    <row r="54" spans="1:13" ht="15.75">
      <c r="A54" s="5" t="s">
        <v>34</v>
      </c>
      <c r="B54" s="8">
        <v>62.87</v>
      </c>
      <c r="C54" s="8">
        <v>64.94</v>
      </c>
      <c r="D54" s="8">
        <v>73.07</v>
      </c>
      <c r="E54" s="8">
        <v>74.94</v>
      </c>
      <c r="F54" s="8">
        <v>75.76</v>
      </c>
      <c r="G54" s="8">
        <v>75.76</v>
      </c>
      <c r="H54" s="8">
        <v>76.27</v>
      </c>
      <c r="I54" s="8">
        <v>81.4</v>
      </c>
      <c r="J54" s="8">
        <v>83.87</v>
      </c>
      <c r="K54" s="8">
        <v>83.82</v>
      </c>
      <c r="L54" s="8">
        <v>87.03</v>
      </c>
      <c r="M54" s="2"/>
    </row>
    <row r="55" spans="1:13" ht="15.75">
      <c r="A55" s="5" t="s">
        <v>35</v>
      </c>
      <c r="B55" s="8">
        <v>21.02</v>
      </c>
      <c r="C55" s="8">
        <v>17.06</v>
      </c>
      <c r="D55" s="8">
        <v>13.96</v>
      </c>
      <c r="E55" s="8">
        <v>13.21</v>
      </c>
      <c r="F55" s="8">
        <v>8.93</v>
      </c>
      <c r="G55" s="8">
        <v>6.39</v>
      </c>
      <c r="H55" s="8">
        <v>6.71</v>
      </c>
      <c r="I55" s="8">
        <v>15.25</v>
      </c>
      <c r="J55" s="8">
        <v>18.85</v>
      </c>
      <c r="K55" s="8">
        <v>18.55</v>
      </c>
      <c r="L55" s="8">
        <v>13.85</v>
      </c>
      <c r="M55" s="2"/>
    </row>
    <row r="56" spans="1:13" ht="15.75">
      <c r="A56" s="5" t="s">
        <v>36</v>
      </c>
      <c r="B56" s="8">
        <v>24.68</v>
      </c>
      <c r="C56" s="8">
        <v>25.65</v>
      </c>
      <c r="D56" s="8">
        <v>28.67</v>
      </c>
      <c r="E56" s="8">
        <v>15.21</v>
      </c>
      <c r="F56" s="8">
        <v>14.67</v>
      </c>
      <c r="G56" s="8">
        <v>15.08</v>
      </c>
      <c r="H56" s="8">
        <v>17.44</v>
      </c>
      <c r="I56" s="8">
        <v>20.56</v>
      </c>
      <c r="J56" s="8">
        <v>22.03</v>
      </c>
      <c r="K56" s="8">
        <v>21.96</v>
      </c>
      <c r="L56" s="8">
        <v>22.64</v>
      </c>
      <c r="M56" s="2"/>
    </row>
    <row r="57" spans="1:13" ht="15.75">
      <c r="A57" s="5" t="s">
        <v>37</v>
      </c>
      <c r="B57" s="8">
        <v>70.33</v>
      </c>
      <c r="C57" s="8">
        <v>103.47</v>
      </c>
      <c r="D57" s="8">
        <v>95.99</v>
      </c>
      <c r="E57" s="8">
        <v>79.65</v>
      </c>
      <c r="F57" s="8">
        <v>76.04</v>
      </c>
      <c r="G57" s="8">
        <v>86.83</v>
      </c>
      <c r="H57" s="8">
        <v>108.65</v>
      </c>
      <c r="I57" s="8">
        <v>204.24</v>
      </c>
      <c r="J57" s="8">
        <v>198.95</v>
      </c>
      <c r="K57" s="8">
        <v>212.13</v>
      </c>
      <c r="L57" s="8">
        <v>194.73</v>
      </c>
      <c r="M57" s="2"/>
    </row>
    <row r="58" spans="1:13" ht="15.75">
      <c r="A58" s="5" t="s">
        <v>38</v>
      </c>
      <c r="B58" s="12" t="s">
        <v>17</v>
      </c>
      <c r="C58" s="12" t="s">
        <v>17</v>
      </c>
      <c r="D58" s="12" t="s">
        <v>17</v>
      </c>
      <c r="E58" s="12" t="s">
        <v>17</v>
      </c>
      <c r="F58" s="12" t="s">
        <v>17</v>
      </c>
      <c r="G58" s="12" t="s">
        <v>17</v>
      </c>
      <c r="H58" s="12" t="s">
        <v>17</v>
      </c>
      <c r="I58" s="13" t="s">
        <v>39</v>
      </c>
      <c r="J58" s="13" t="s">
        <v>39</v>
      </c>
      <c r="K58" s="13" t="s">
        <v>39</v>
      </c>
      <c r="L58" s="13" t="s">
        <v>39</v>
      </c>
      <c r="M58" s="2"/>
    </row>
    <row r="59" spans="1:13" ht="15.75">
      <c r="A59" s="5" t="s">
        <v>40</v>
      </c>
      <c r="B59" s="8">
        <v>36.62</v>
      </c>
      <c r="C59" s="8">
        <v>32.26</v>
      </c>
      <c r="D59" s="8">
        <v>39.11</v>
      </c>
      <c r="E59" s="8">
        <v>79.57</v>
      </c>
      <c r="F59" s="8">
        <v>89.2</v>
      </c>
      <c r="G59" s="8">
        <v>99.54</v>
      </c>
      <c r="H59" s="8">
        <v>93.51</v>
      </c>
      <c r="I59" s="8">
        <v>49.17</v>
      </c>
      <c r="J59" s="8">
        <v>55.35</v>
      </c>
      <c r="K59" s="8">
        <v>58.55</v>
      </c>
      <c r="L59" s="8">
        <v>59.62</v>
      </c>
      <c r="M59" s="2"/>
    </row>
    <row r="60" spans="1:13" ht="15.75">
      <c r="A60" s="5" t="s">
        <v>41</v>
      </c>
      <c r="B60" s="8">
        <f aca="true" t="shared" si="12" ref="B60:L60">SUM(B51:B59)</f>
        <v>633.7500000000001</v>
      </c>
      <c r="C60" s="8">
        <f t="shared" si="12"/>
        <v>645.7199999999999</v>
      </c>
      <c r="D60" s="8">
        <f t="shared" si="12"/>
        <v>708.31</v>
      </c>
      <c r="E60" s="8">
        <f t="shared" si="12"/>
        <v>636.3499999999999</v>
      </c>
      <c r="F60" s="8">
        <f t="shared" si="12"/>
        <v>634.63</v>
      </c>
      <c r="G60" s="8">
        <f t="shared" si="12"/>
        <v>663.3899999999999</v>
      </c>
      <c r="H60" s="8">
        <f t="shared" si="12"/>
        <v>690.66</v>
      </c>
      <c r="I60" s="8">
        <f t="shared" si="12"/>
        <v>898.9</v>
      </c>
      <c r="J60" s="8">
        <f t="shared" si="12"/>
        <v>932.43</v>
      </c>
      <c r="K60" s="8">
        <f t="shared" si="12"/>
        <v>979.4599999999999</v>
      </c>
      <c r="L60" s="8">
        <f t="shared" si="12"/>
        <v>971.93</v>
      </c>
      <c r="M60" s="4"/>
    </row>
    <row r="61" spans="1:13" ht="15.75">
      <c r="A61" s="6"/>
      <c r="B61" s="6"/>
      <c r="C61" s="6"/>
      <c r="D61" s="6"/>
      <c r="E61" s="6"/>
      <c r="F61" s="6"/>
      <c r="G61" s="6"/>
      <c r="H61" s="6"/>
      <c r="I61" s="8"/>
      <c r="J61" s="8"/>
      <c r="K61" s="8"/>
      <c r="L61" s="8"/>
      <c r="M61" s="2"/>
    </row>
    <row r="62" spans="1:13" ht="15.75">
      <c r="A62" s="5" t="s">
        <v>42</v>
      </c>
      <c r="B62" s="8">
        <f aca="true" t="shared" si="13" ref="B62:L62">B48-B60</f>
        <v>152.20719999999983</v>
      </c>
      <c r="C62" s="8">
        <f t="shared" si="13"/>
        <v>162.42800000000022</v>
      </c>
      <c r="D62" s="8">
        <f t="shared" si="13"/>
        <v>178.80500000000006</v>
      </c>
      <c r="E62" s="8">
        <f t="shared" si="13"/>
        <v>126.4050000000002</v>
      </c>
      <c r="F62" s="8">
        <f t="shared" si="13"/>
        <v>99.5</v>
      </c>
      <c r="G62" s="8">
        <f t="shared" si="13"/>
        <v>173.36200000000008</v>
      </c>
      <c r="H62" s="8">
        <f t="shared" si="13"/>
        <v>248.56999999999994</v>
      </c>
      <c r="I62" s="8">
        <f t="shared" si="13"/>
        <v>95.57799999999997</v>
      </c>
      <c r="J62" s="8">
        <f t="shared" si="13"/>
        <v>-3.439999999999941</v>
      </c>
      <c r="K62" s="8">
        <f t="shared" si="13"/>
        <v>4.980000000000246</v>
      </c>
      <c r="L62" s="8">
        <f t="shared" si="13"/>
        <v>-51.26099999999997</v>
      </c>
      <c r="M62" s="2"/>
    </row>
    <row r="63" spans="1:15" ht="5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" t="s">
        <v>1</v>
      </c>
      <c r="N63" s="3" t="s">
        <v>1</v>
      </c>
      <c r="O63" s="1" t="s">
        <v>1</v>
      </c>
    </row>
    <row r="64" spans="1:13" ht="15.75">
      <c r="A64" s="5" t="s">
        <v>29</v>
      </c>
      <c r="B64" s="8">
        <v>34.14</v>
      </c>
      <c r="C64" s="8">
        <v>37.2</v>
      </c>
      <c r="D64" s="8">
        <v>40.5</v>
      </c>
      <c r="E64" s="8">
        <v>37.1</v>
      </c>
      <c r="F64" s="8">
        <v>36.6</v>
      </c>
      <c r="G64" s="8">
        <v>36.4</v>
      </c>
      <c r="H64" s="8">
        <v>38.8</v>
      </c>
      <c r="I64" s="8">
        <f aca="true" t="shared" si="14" ref="I64:L65">I35</f>
        <v>43.3</v>
      </c>
      <c r="J64" s="8">
        <f t="shared" si="14"/>
        <v>43.6</v>
      </c>
      <c r="K64" s="8">
        <f t="shared" si="14"/>
        <v>41.7</v>
      </c>
      <c r="L64" s="8">
        <f t="shared" si="14"/>
        <v>38.3</v>
      </c>
      <c r="M64" s="2"/>
    </row>
    <row r="65" spans="1:13" ht="15.75">
      <c r="A65" s="5" t="s">
        <v>30</v>
      </c>
      <c r="B65" s="8">
        <v>22.98</v>
      </c>
      <c r="C65" s="8">
        <v>21.69</v>
      </c>
      <c r="D65" s="8">
        <v>21.87</v>
      </c>
      <c r="E65" s="8">
        <v>20.55</v>
      </c>
      <c r="F65" s="8">
        <v>20.05</v>
      </c>
      <c r="G65" s="8">
        <v>22.98</v>
      </c>
      <c r="H65" s="8">
        <v>24.2</v>
      </c>
      <c r="I65" s="8">
        <f t="shared" si="14"/>
        <v>22.96</v>
      </c>
      <c r="J65" s="8">
        <f t="shared" si="14"/>
        <v>21.3</v>
      </c>
      <c r="K65" s="8">
        <f t="shared" si="14"/>
        <v>23.6</v>
      </c>
      <c r="L65" s="8">
        <f t="shared" si="14"/>
        <v>24.03</v>
      </c>
      <c r="M65" s="2"/>
    </row>
    <row r="66" spans="1:15" ht="3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" t="s">
        <v>1</v>
      </c>
      <c r="N66" s="3" t="s">
        <v>1</v>
      </c>
      <c r="O66" s="1" t="s">
        <v>1</v>
      </c>
    </row>
    <row r="67" spans="1:12" ht="15.75">
      <c r="A67" s="5" t="s">
        <v>43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>
      <c r="A68" s="5" t="s">
        <v>44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</sheetData>
  <printOptions/>
  <pageMargins left="0.5" right="0.5" top="0.5" bottom="0.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2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1.99609375" style="0" customWidth="1"/>
    <col min="3" max="11" width="9.77734375" style="0" customWidth="1"/>
    <col min="12" max="13" width="10.77734375" style="0" customWidth="1"/>
  </cols>
  <sheetData>
    <row r="1" spans="1:12" ht="15.75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5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 t="s">
        <v>1</v>
      </c>
      <c r="N2" s="1" t="s">
        <v>1</v>
      </c>
      <c r="O2" s="1" t="s">
        <v>1</v>
      </c>
    </row>
    <row r="3" spans="1:14" ht="15.75">
      <c r="A3" s="5" t="s">
        <v>2</v>
      </c>
      <c r="B3" s="7">
        <v>1981</v>
      </c>
      <c r="C3" s="7">
        <v>1982</v>
      </c>
      <c r="D3" s="7">
        <v>1983</v>
      </c>
      <c r="E3" s="7">
        <v>1984</v>
      </c>
      <c r="F3" s="7">
        <v>1985</v>
      </c>
      <c r="G3" s="7">
        <v>1986</v>
      </c>
      <c r="H3" s="7">
        <v>1987</v>
      </c>
      <c r="I3" s="7">
        <v>1988</v>
      </c>
      <c r="J3" s="7">
        <v>1989</v>
      </c>
      <c r="K3" s="7">
        <v>1990</v>
      </c>
      <c r="L3" s="7">
        <v>1991</v>
      </c>
      <c r="M3" s="1" t="s">
        <v>1</v>
      </c>
      <c r="N3" s="1" t="s">
        <v>1</v>
      </c>
    </row>
    <row r="4" spans="1:15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" t="s">
        <v>1</v>
      </c>
      <c r="N4" s="1" t="s">
        <v>1</v>
      </c>
      <c r="O4" s="1" t="s">
        <v>1</v>
      </c>
    </row>
    <row r="5" spans="1:14" ht="15.75">
      <c r="A5" s="6"/>
      <c r="B5" s="6"/>
      <c r="C5" s="6"/>
      <c r="D5" s="6"/>
      <c r="E5" s="6"/>
      <c r="F5" s="5" t="s">
        <v>3</v>
      </c>
      <c r="G5" s="6"/>
      <c r="H5" s="6"/>
      <c r="I5" s="6"/>
      <c r="J5" s="6"/>
      <c r="K5" s="6"/>
      <c r="L5" s="6"/>
      <c r="N5" s="1" t="s">
        <v>1</v>
      </c>
    </row>
    <row r="6" spans="1:12" ht="15.75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15.75">
      <c r="A7" s="5" t="s">
        <v>5</v>
      </c>
      <c r="B7" s="14">
        <f aca="true" t="shared" si="0" ref="B7:L7">(B35)*(B36)</f>
        <v>1006.5121999999999</v>
      </c>
      <c r="C7" s="14">
        <f t="shared" si="0"/>
        <v>897.8353999999999</v>
      </c>
      <c r="D7" s="14">
        <f t="shared" si="0"/>
        <v>1110.6746</v>
      </c>
      <c r="E7" s="14">
        <f t="shared" si="0"/>
        <v>952.02</v>
      </c>
      <c r="F7" s="14">
        <f t="shared" si="0"/>
        <v>930.96</v>
      </c>
      <c r="G7" s="14">
        <f t="shared" si="0"/>
        <v>1046.178</v>
      </c>
      <c r="H7" s="14">
        <f t="shared" si="0"/>
        <v>1030.68</v>
      </c>
      <c r="I7" s="14">
        <f t="shared" si="0"/>
        <v>1161.702</v>
      </c>
      <c r="J7" s="14">
        <f t="shared" si="0"/>
        <v>1099.9599999999998</v>
      </c>
      <c r="K7" s="14">
        <f t="shared" si="0"/>
        <v>1185.52</v>
      </c>
      <c r="L7" s="14">
        <f t="shared" si="0"/>
        <v>1072.0079999999998</v>
      </c>
      <c r="M7" s="15"/>
    </row>
    <row r="8" spans="1:12" ht="15.75">
      <c r="A8" s="5" t="s">
        <v>6</v>
      </c>
      <c r="B8" s="8">
        <v>0.91</v>
      </c>
      <c r="C8" s="8">
        <v>0.82</v>
      </c>
      <c r="D8" s="8">
        <v>0.88</v>
      </c>
      <c r="E8" s="8">
        <v>1.77</v>
      </c>
      <c r="F8" s="8">
        <v>1.52</v>
      </c>
      <c r="G8" s="8">
        <v>1.42</v>
      </c>
      <c r="H8" s="8">
        <v>1.35</v>
      </c>
      <c r="I8" s="8">
        <v>0.19</v>
      </c>
      <c r="J8" s="8">
        <v>0.19</v>
      </c>
      <c r="K8" s="8">
        <v>0.2</v>
      </c>
      <c r="L8" s="8">
        <v>0.2</v>
      </c>
    </row>
    <row r="9" spans="1:13" ht="15.75">
      <c r="A9" s="5" t="s">
        <v>7</v>
      </c>
      <c r="B9" s="14">
        <f aca="true" t="shared" si="1" ref="B9:L9">B7+B8</f>
        <v>1007.4221999999999</v>
      </c>
      <c r="C9" s="14">
        <f t="shared" si="1"/>
        <v>898.6554</v>
      </c>
      <c r="D9" s="14">
        <f t="shared" si="1"/>
        <v>1111.5546000000002</v>
      </c>
      <c r="E9" s="14">
        <f t="shared" si="1"/>
        <v>953.79</v>
      </c>
      <c r="F9" s="14">
        <f t="shared" si="1"/>
        <v>932.48</v>
      </c>
      <c r="G9" s="14">
        <f t="shared" si="1"/>
        <v>1047.5980000000002</v>
      </c>
      <c r="H9" s="14">
        <f t="shared" si="1"/>
        <v>1032.03</v>
      </c>
      <c r="I9" s="14">
        <f t="shared" si="1"/>
        <v>1161.892</v>
      </c>
      <c r="J9" s="14">
        <f t="shared" si="1"/>
        <v>1100.1499999999999</v>
      </c>
      <c r="K9" s="14">
        <f t="shared" si="1"/>
        <v>1185.72</v>
      </c>
      <c r="L9" s="14">
        <f t="shared" si="1"/>
        <v>1072.2079999999999</v>
      </c>
      <c r="M9" s="4"/>
    </row>
    <row r="10" spans="1:12" ht="15.75">
      <c r="A10" s="5" t="s">
        <v>1</v>
      </c>
      <c r="B10" s="5" t="s">
        <v>1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9" t="s">
        <v>1</v>
      </c>
      <c r="J10" s="9" t="s">
        <v>1</v>
      </c>
      <c r="K10" s="9" t="s">
        <v>1</v>
      </c>
      <c r="L10" s="9" t="s">
        <v>1</v>
      </c>
    </row>
    <row r="11" spans="1:12" ht="15.75">
      <c r="A11" s="5" t="s">
        <v>8</v>
      </c>
      <c r="B11" s="6"/>
      <c r="C11" s="6"/>
      <c r="D11" s="6"/>
      <c r="E11" s="6"/>
      <c r="F11" s="6"/>
      <c r="G11" s="6"/>
      <c r="H11" s="6"/>
      <c r="I11" s="8"/>
      <c r="J11" s="8"/>
      <c r="K11" s="8"/>
      <c r="L11" s="8"/>
    </row>
    <row r="12" spans="1:12" ht="15.75">
      <c r="A12" s="5" t="s">
        <v>9</v>
      </c>
      <c r="B12" s="16">
        <v>23.98</v>
      </c>
      <c r="C12" s="16">
        <v>24.75</v>
      </c>
      <c r="D12" s="16">
        <v>27.5</v>
      </c>
      <c r="E12" s="16">
        <v>27.17</v>
      </c>
      <c r="F12" s="16">
        <v>27.17</v>
      </c>
      <c r="G12" s="16">
        <v>27.58</v>
      </c>
      <c r="H12" s="16">
        <v>27.58</v>
      </c>
      <c r="I12" s="16">
        <v>37.11</v>
      </c>
      <c r="J12" s="16">
        <v>33.78</v>
      </c>
      <c r="K12" s="16">
        <v>38.89</v>
      </c>
      <c r="L12" s="16">
        <v>38.89</v>
      </c>
    </row>
    <row r="13" spans="1:12" ht="15.75">
      <c r="A13" s="5" t="s">
        <v>10</v>
      </c>
      <c r="B13" s="16">
        <v>100.08</v>
      </c>
      <c r="C13" s="16">
        <v>102.83</v>
      </c>
      <c r="D13" s="16">
        <v>97.71</v>
      </c>
      <c r="E13" s="16">
        <v>97.06</v>
      </c>
      <c r="F13" s="16">
        <v>93.29</v>
      </c>
      <c r="G13" s="16">
        <v>82.17</v>
      </c>
      <c r="H13" s="16">
        <v>79.58</v>
      </c>
      <c r="I13" s="16">
        <v>105.88</v>
      </c>
      <c r="J13" s="16">
        <v>111.58</v>
      </c>
      <c r="K13" s="16">
        <v>106.7</v>
      </c>
      <c r="L13" s="16">
        <v>109.68</v>
      </c>
    </row>
    <row r="14" spans="1:12" ht="15.75">
      <c r="A14" s="5" t="s">
        <v>11</v>
      </c>
      <c r="B14" s="16">
        <v>53.35</v>
      </c>
      <c r="C14" s="16">
        <v>57.2</v>
      </c>
      <c r="D14" s="16">
        <v>60.06</v>
      </c>
      <c r="E14" s="16">
        <v>61.07</v>
      </c>
      <c r="F14" s="16">
        <v>61.07</v>
      </c>
      <c r="G14" s="16">
        <v>60.59</v>
      </c>
      <c r="H14" s="16">
        <v>59.16</v>
      </c>
      <c r="I14" s="16">
        <v>63.52</v>
      </c>
      <c r="J14" s="16">
        <v>66.54</v>
      </c>
      <c r="K14" s="16">
        <v>70.08</v>
      </c>
      <c r="L14" s="16">
        <v>75.11</v>
      </c>
    </row>
    <row r="15" spans="1:12" ht="15.75">
      <c r="A15" s="5" t="s">
        <v>12</v>
      </c>
      <c r="B15" s="16">
        <v>32.09</v>
      </c>
      <c r="C15" s="16">
        <v>31.86</v>
      </c>
      <c r="D15" s="16">
        <v>34.31</v>
      </c>
      <c r="E15" s="16">
        <v>30.5</v>
      </c>
      <c r="F15" s="16">
        <v>35.31</v>
      </c>
      <c r="G15" s="16">
        <v>35.29</v>
      </c>
      <c r="H15" s="16">
        <v>34.37</v>
      </c>
      <c r="I15" s="16">
        <v>36.56</v>
      </c>
      <c r="J15" s="16">
        <v>39.03</v>
      </c>
      <c r="K15" s="16">
        <v>41.01</v>
      </c>
      <c r="L15" s="16">
        <v>42.49</v>
      </c>
    </row>
    <row r="16" spans="1:12" ht="15.75">
      <c r="A16" s="5" t="s">
        <v>13</v>
      </c>
      <c r="B16" s="16">
        <v>49.43</v>
      </c>
      <c r="C16" s="16">
        <v>45.98</v>
      </c>
      <c r="D16" s="16">
        <v>45.16</v>
      </c>
      <c r="E16" s="16">
        <v>37.99</v>
      </c>
      <c r="F16" s="16">
        <v>41.29</v>
      </c>
      <c r="G16" s="16">
        <v>42.26</v>
      </c>
      <c r="H16" s="16">
        <v>42.02</v>
      </c>
      <c r="I16" s="16">
        <v>52.34</v>
      </c>
      <c r="J16" s="16">
        <v>57.07</v>
      </c>
      <c r="K16" s="16">
        <v>64.32</v>
      </c>
      <c r="L16" s="16">
        <v>64.43</v>
      </c>
    </row>
    <row r="17" spans="1:12" ht="15.75">
      <c r="A17" s="5" t="s">
        <v>14</v>
      </c>
      <c r="B17" s="16">
        <v>32.7</v>
      </c>
      <c r="C17" s="16">
        <v>33.7</v>
      </c>
      <c r="D17" s="16">
        <v>36.29</v>
      </c>
      <c r="E17" s="16">
        <v>36.64</v>
      </c>
      <c r="F17" s="16">
        <v>36.26</v>
      </c>
      <c r="G17" s="16">
        <v>36.25</v>
      </c>
      <c r="H17" s="16">
        <v>36.5</v>
      </c>
      <c r="I17" s="16">
        <v>55.51</v>
      </c>
      <c r="J17" s="16">
        <v>58.14</v>
      </c>
      <c r="K17" s="16">
        <v>60.01</v>
      </c>
      <c r="L17" s="16">
        <v>61.64</v>
      </c>
    </row>
    <row r="18" spans="1:12" ht="15.75">
      <c r="A18" s="5" t="s">
        <v>15</v>
      </c>
      <c r="B18" s="16">
        <v>70.77</v>
      </c>
      <c r="C18" s="16">
        <v>66.1</v>
      </c>
      <c r="D18" s="16">
        <v>74.97</v>
      </c>
      <c r="E18" s="16">
        <v>80.49</v>
      </c>
      <c r="F18" s="16">
        <v>88.22</v>
      </c>
      <c r="G18" s="16">
        <v>95.96</v>
      </c>
      <c r="H18" s="16">
        <v>93.95</v>
      </c>
      <c r="I18" s="16">
        <v>181.38</v>
      </c>
      <c r="J18" s="16">
        <v>200.46</v>
      </c>
      <c r="K18" s="16">
        <v>212.04</v>
      </c>
      <c r="L18" s="16">
        <v>218.87</v>
      </c>
    </row>
    <row r="19" spans="1:12" ht="15.75">
      <c r="A19" s="5" t="s">
        <v>16</v>
      </c>
      <c r="B19" s="17" t="s">
        <v>46</v>
      </c>
      <c r="C19" s="17" t="s">
        <v>46</v>
      </c>
      <c r="D19" s="17" t="s">
        <v>46</v>
      </c>
      <c r="E19" s="17" t="s">
        <v>46</v>
      </c>
      <c r="F19" s="17" t="s">
        <v>46</v>
      </c>
      <c r="G19" s="17" t="s">
        <v>46</v>
      </c>
      <c r="H19" s="17" t="s">
        <v>46</v>
      </c>
      <c r="I19" s="16">
        <v>4.9</v>
      </c>
      <c r="J19" s="16">
        <v>5.23</v>
      </c>
      <c r="K19" s="16">
        <v>5.5</v>
      </c>
      <c r="L19" s="16">
        <v>5.69</v>
      </c>
    </row>
    <row r="20" spans="1:12" ht="15.75">
      <c r="A20" s="5" t="s">
        <v>18</v>
      </c>
      <c r="B20" s="16">
        <v>24.56</v>
      </c>
      <c r="C20" s="16">
        <v>25.66</v>
      </c>
      <c r="D20" s="16">
        <v>26.16</v>
      </c>
      <c r="E20" s="16">
        <v>9.75</v>
      </c>
      <c r="F20" s="16">
        <v>9.67</v>
      </c>
      <c r="G20" s="16">
        <v>9.11</v>
      </c>
      <c r="H20" s="16">
        <v>9.23</v>
      </c>
      <c r="I20" s="16">
        <v>11.82</v>
      </c>
      <c r="J20" s="16">
        <v>12.62</v>
      </c>
      <c r="K20" s="16">
        <v>13.26</v>
      </c>
      <c r="L20" s="16">
        <v>13.74</v>
      </c>
    </row>
    <row r="21" spans="1:12" ht="15.75">
      <c r="A21" s="5" t="s">
        <v>19</v>
      </c>
      <c r="B21" s="17" t="s">
        <v>46</v>
      </c>
      <c r="C21" s="17" t="s">
        <v>46</v>
      </c>
      <c r="D21" s="17" t="s">
        <v>46</v>
      </c>
      <c r="E21" s="17" t="s">
        <v>46</v>
      </c>
      <c r="F21" s="17" t="s">
        <v>46</v>
      </c>
      <c r="G21" s="17" t="s">
        <v>46</v>
      </c>
      <c r="H21" s="17" t="s">
        <v>46</v>
      </c>
      <c r="I21" s="16">
        <v>7.21</v>
      </c>
      <c r="J21" s="16">
        <v>6.8</v>
      </c>
      <c r="K21" s="16">
        <v>7.72</v>
      </c>
      <c r="L21" s="16">
        <v>7.04</v>
      </c>
    </row>
    <row r="22" spans="1:12" ht="15.75">
      <c r="A22" s="5" t="s">
        <v>20</v>
      </c>
      <c r="B22" s="16">
        <v>0.06</v>
      </c>
      <c r="C22" s="16">
        <v>0.06</v>
      </c>
      <c r="D22" s="16">
        <v>0.06</v>
      </c>
      <c r="E22" s="16">
        <v>0.06</v>
      </c>
      <c r="F22" s="16">
        <v>0.06</v>
      </c>
      <c r="G22" s="16">
        <v>0.06</v>
      </c>
      <c r="H22" s="16">
        <v>0.06</v>
      </c>
      <c r="I22" s="16">
        <v>3.14</v>
      </c>
      <c r="J22" s="16">
        <v>3.28</v>
      </c>
      <c r="K22" s="16">
        <v>3.38</v>
      </c>
      <c r="L22" s="16">
        <v>3.43</v>
      </c>
    </row>
    <row r="23" spans="1:12" ht="15.75">
      <c r="A23" s="5" t="s">
        <v>21</v>
      </c>
      <c r="B23" s="17" t="s">
        <v>46</v>
      </c>
      <c r="C23" s="17" t="s">
        <v>46</v>
      </c>
      <c r="D23" s="17" t="s">
        <v>46</v>
      </c>
      <c r="E23" s="17" t="s">
        <v>46</v>
      </c>
      <c r="F23" s="17" t="s">
        <v>46</v>
      </c>
      <c r="G23" s="17" t="s">
        <v>46</v>
      </c>
      <c r="H23" s="17" t="s">
        <v>46</v>
      </c>
      <c r="I23" s="16">
        <v>1.35</v>
      </c>
      <c r="J23" s="16">
        <v>1.37</v>
      </c>
      <c r="K23" s="16">
        <v>1.46</v>
      </c>
      <c r="L23" s="16">
        <v>1.4</v>
      </c>
    </row>
    <row r="24" spans="1:13" ht="15.75">
      <c r="A24" s="5" t="s">
        <v>22</v>
      </c>
      <c r="B24" s="16">
        <f aca="true" t="shared" si="2" ref="B24:L24">SUM(B12:B23)</f>
        <v>387.02</v>
      </c>
      <c r="C24" s="16">
        <f t="shared" si="2"/>
        <v>388.14</v>
      </c>
      <c r="D24" s="16">
        <f t="shared" si="2"/>
        <v>402.22</v>
      </c>
      <c r="E24" s="16">
        <f t="shared" si="2"/>
        <v>380.73</v>
      </c>
      <c r="F24" s="16">
        <f t="shared" si="2"/>
        <v>392.34000000000003</v>
      </c>
      <c r="G24" s="16">
        <f t="shared" si="2"/>
        <v>389.27</v>
      </c>
      <c r="H24" s="16">
        <f t="shared" si="2"/>
        <v>382.45000000000005</v>
      </c>
      <c r="I24" s="16">
        <f t="shared" si="2"/>
        <v>560.72</v>
      </c>
      <c r="J24" s="16">
        <f t="shared" si="2"/>
        <v>595.9</v>
      </c>
      <c r="K24" s="16">
        <f t="shared" si="2"/>
        <v>624.37</v>
      </c>
      <c r="L24" s="16">
        <f t="shared" si="2"/>
        <v>642.41</v>
      </c>
      <c r="M24" s="2"/>
    </row>
    <row r="25" spans="1:12" ht="15.75">
      <c r="A25" s="6"/>
      <c r="B25" s="18"/>
      <c r="C25" s="18"/>
      <c r="D25" s="18"/>
      <c r="E25" s="18"/>
      <c r="F25" s="18"/>
      <c r="G25" s="18"/>
      <c r="H25" s="18"/>
      <c r="I25" s="16"/>
      <c r="J25" s="16"/>
      <c r="K25" s="16"/>
      <c r="L25" s="16"/>
    </row>
    <row r="26" spans="1:12" ht="15.75">
      <c r="A26" s="5" t="s">
        <v>23</v>
      </c>
      <c r="B26" s="16">
        <v>63.18</v>
      </c>
      <c r="C26" s="16">
        <v>48.03</v>
      </c>
      <c r="D26" s="16">
        <v>67.14</v>
      </c>
      <c r="E26" s="16">
        <v>85.84</v>
      </c>
      <c r="F26" s="16">
        <v>82.9</v>
      </c>
      <c r="G26" s="16">
        <v>93.13</v>
      </c>
      <c r="H26" s="16">
        <v>92.36</v>
      </c>
      <c r="I26" s="16">
        <v>82.26</v>
      </c>
      <c r="J26" s="16">
        <v>77.89</v>
      </c>
      <c r="K26" s="16">
        <v>83.95</v>
      </c>
      <c r="L26" s="16">
        <v>75.91</v>
      </c>
    </row>
    <row r="27" spans="1:12" ht="15.75">
      <c r="A27" s="5" t="s">
        <v>24</v>
      </c>
      <c r="B27" s="16">
        <v>18.9</v>
      </c>
      <c r="C27" s="16">
        <v>17.93</v>
      </c>
      <c r="D27" s="16">
        <v>17.27</v>
      </c>
      <c r="E27" s="16">
        <v>13.18</v>
      </c>
      <c r="F27" s="16">
        <v>14.31</v>
      </c>
      <c r="G27" s="16">
        <v>15.25</v>
      </c>
      <c r="H27" s="16">
        <v>15.81</v>
      </c>
      <c r="I27" s="16">
        <v>38.88</v>
      </c>
      <c r="J27" s="16">
        <v>38.01</v>
      </c>
      <c r="K27" s="16">
        <v>38.72</v>
      </c>
      <c r="L27" s="16">
        <v>39.1</v>
      </c>
    </row>
    <row r="28" spans="1:12" ht="15.75">
      <c r="A28" s="5" t="s">
        <v>25</v>
      </c>
      <c r="B28" s="16">
        <v>188.63</v>
      </c>
      <c r="C28" s="16">
        <v>66.35</v>
      </c>
      <c r="D28" s="16">
        <v>111.04</v>
      </c>
      <c r="E28" s="16">
        <v>160.05</v>
      </c>
      <c r="F28" s="16">
        <v>145.2</v>
      </c>
      <c r="G28" s="16">
        <v>146</v>
      </c>
      <c r="H28" s="16">
        <v>139.78</v>
      </c>
      <c r="I28" s="16">
        <v>100.39</v>
      </c>
      <c r="J28" s="16">
        <v>95.05</v>
      </c>
      <c r="K28" s="16">
        <v>102.45</v>
      </c>
      <c r="L28" s="16">
        <v>92.64</v>
      </c>
    </row>
    <row r="29" spans="1:13" ht="15.75">
      <c r="A29" s="5" t="s">
        <v>26</v>
      </c>
      <c r="B29" s="16">
        <f aca="true" t="shared" si="3" ref="B29:L29">SUM(B26:B28)</f>
        <v>270.71</v>
      </c>
      <c r="C29" s="16">
        <f t="shared" si="3"/>
        <v>132.31</v>
      </c>
      <c r="D29" s="16">
        <f t="shared" si="3"/>
        <v>195.45</v>
      </c>
      <c r="E29" s="16">
        <f t="shared" si="3"/>
        <v>259.07000000000005</v>
      </c>
      <c r="F29" s="16">
        <f t="shared" si="3"/>
        <v>242.41</v>
      </c>
      <c r="G29" s="16">
        <f t="shared" si="3"/>
        <v>254.38</v>
      </c>
      <c r="H29" s="16">
        <f t="shared" si="3"/>
        <v>247.95</v>
      </c>
      <c r="I29" s="16">
        <f t="shared" si="3"/>
        <v>221.53000000000003</v>
      </c>
      <c r="J29" s="16">
        <f t="shared" si="3"/>
        <v>210.95</v>
      </c>
      <c r="K29" s="16">
        <f t="shared" si="3"/>
        <v>225.12</v>
      </c>
      <c r="L29" s="16">
        <f t="shared" si="3"/>
        <v>207.64999999999998</v>
      </c>
      <c r="M29" s="2"/>
    </row>
    <row r="30" spans="1:13" ht="15.75">
      <c r="A30" s="6"/>
      <c r="B30" s="18"/>
      <c r="C30" s="18"/>
      <c r="D30" s="18"/>
      <c r="E30" s="18"/>
      <c r="F30" s="18"/>
      <c r="G30" s="18"/>
      <c r="H30" s="18"/>
      <c r="I30" s="16"/>
      <c r="J30" s="16"/>
      <c r="K30" s="16"/>
      <c r="L30" s="16"/>
      <c r="M30" s="2"/>
    </row>
    <row r="31" spans="1:13" ht="15.75">
      <c r="A31" s="5" t="s">
        <v>27</v>
      </c>
      <c r="B31" s="16">
        <f aca="true" t="shared" si="4" ref="B31:L31">B24+B29</f>
        <v>657.73</v>
      </c>
      <c r="C31" s="16">
        <f t="shared" si="4"/>
        <v>520.45</v>
      </c>
      <c r="D31" s="16">
        <f t="shared" si="4"/>
        <v>597.6700000000001</v>
      </c>
      <c r="E31" s="16">
        <f t="shared" si="4"/>
        <v>639.8000000000001</v>
      </c>
      <c r="F31" s="16">
        <f t="shared" si="4"/>
        <v>634.75</v>
      </c>
      <c r="G31" s="16">
        <f t="shared" si="4"/>
        <v>643.65</v>
      </c>
      <c r="H31" s="16">
        <f t="shared" si="4"/>
        <v>630.4000000000001</v>
      </c>
      <c r="I31" s="16">
        <f t="shared" si="4"/>
        <v>782.25</v>
      </c>
      <c r="J31" s="16">
        <f t="shared" si="4"/>
        <v>806.8499999999999</v>
      </c>
      <c r="K31" s="16">
        <f t="shared" si="4"/>
        <v>849.49</v>
      </c>
      <c r="L31" s="16">
        <f t="shared" si="4"/>
        <v>850.06</v>
      </c>
      <c r="M31" s="2"/>
    </row>
    <row r="32" spans="1:13" ht="15.75">
      <c r="A32" s="6"/>
      <c r="B32" s="18"/>
      <c r="C32" s="18"/>
      <c r="D32" s="18"/>
      <c r="E32" s="18"/>
      <c r="F32" s="18"/>
      <c r="G32" s="18"/>
      <c r="H32" s="18"/>
      <c r="I32" s="16"/>
      <c r="J32" s="16"/>
      <c r="K32" s="16"/>
      <c r="L32" s="16"/>
      <c r="M32" s="2"/>
    </row>
    <row r="33" spans="1:13" ht="15.75">
      <c r="A33" s="5" t="s">
        <v>28</v>
      </c>
      <c r="B33" s="16">
        <f aca="true" t="shared" si="5" ref="B33:L33">B9-B31</f>
        <v>349.69219999999984</v>
      </c>
      <c r="C33" s="16">
        <f t="shared" si="5"/>
        <v>378.20539999999994</v>
      </c>
      <c r="D33" s="16">
        <f t="shared" si="5"/>
        <v>513.8846000000001</v>
      </c>
      <c r="E33" s="16">
        <f t="shared" si="5"/>
        <v>313.9899999999999</v>
      </c>
      <c r="F33" s="16">
        <f t="shared" si="5"/>
        <v>297.73</v>
      </c>
      <c r="G33" s="16">
        <f t="shared" si="5"/>
        <v>403.9480000000002</v>
      </c>
      <c r="H33" s="16">
        <f t="shared" si="5"/>
        <v>401.6299999999999</v>
      </c>
      <c r="I33" s="16">
        <f t="shared" si="5"/>
        <v>379.64200000000005</v>
      </c>
      <c r="J33" s="16">
        <f t="shared" si="5"/>
        <v>293.29999999999995</v>
      </c>
      <c r="K33" s="16">
        <f t="shared" si="5"/>
        <v>336.23</v>
      </c>
      <c r="L33" s="16">
        <f t="shared" si="5"/>
        <v>222.1479999999999</v>
      </c>
      <c r="M33" s="2"/>
    </row>
    <row r="34" spans="1:15" ht="4.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" t="s">
        <v>1</v>
      </c>
      <c r="N34" s="3" t="s">
        <v>1</v>
      </c>
      <c r="O34" s="1" t="s">
        <v>1</v>
      </c>
    </row>
    <row r="35" spans="1:14" ht="15.75">
      <c r="A35" s="5" t="s">
        <v>29</v>
      </c>
      <c r="B35" s="16">
        <v>35.87</v>
      </c>
      <c r="C35" s="16">
        <v>37.07</v>
      </c>
      <c r="D35" s="16">
        <v>40.58</v>
      </c>
      <c r="E35" s="16">
        <v>36.9</v>
      </c>
      <c r="F35" s="16">
        <v>36</v>
      </c>
      <c r="G35" s="16">
        <v>36.1</v>
      </c>
      <c r="H35" s="16">
        <v>36</v>
      </c>
      <c r="I35" s="16">
        <v>42.6</v>
      </c>
      <c r="J35" s="16">
        <v>42.8</v>
      </c>
      <c r="K35" s="16">
        <v>40.6</v>
      </c>
      <c r="L35" s="16">
        <v>37.8</v>
      </c>
      <c r="M35" s="2"/>
      <c r="N35" s="3" t="s">
        <v>1</v>
      </c>
    </row>
    <row r="36" spans="1:14" ht="15.75">
      <c r="A36" s="5" t="s">
        <v>30</v>
      </c>
      <c r="B36" s="16">
        <v>28.06</v>
      </c>
      <c r="C36" s="16">
        <v>24.22</v>
      </c>
      <c r="D36" s="16">
        <v>27.37</v>
      </c>
      <c r="E36" s="16">
        <v>25.8</v>
      </c>
      <c r="F36" s="16">
        <v>25.86</v>
      </c>
      <c r="G36" s="16">
        <v>28.98</v>
      </c>
      <c r="H36" s="16">
        <v>28.63</v>
      </c>
      <c r="I36" s="16">
        <v>27.27</v>
      </c>
      <c r="J36" s="16">
        <v>25.7</v>
      </c>
      <c r="K36" s="16">
        <v>29.2</v>
      </c>
      <c r="L36" s="16">
        <v>28.36</v>
      </c>
      <c r="M36" s="2"/>
      <c r="N36" s="3" t="s">
        <v>1</v>
      </c>
    </row>
    <row r="37" spans="1:15" ht="3.75" customHeight="1">
      <c r="A37" s="1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" t="s">
        <v>1</v>
      </c>
      <c r="N37" s="1" t="s">
        <v>1</v>
      </c>
      <c r="O37" s="1" t="s">
        <v>1</v>
      </c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>
      <c r="A40" s="5" t="s">
        <v>47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5" ht="5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" t="s">
        <v>1</v>
      </c>
      <c r="N41" s="1" t="s">
        <v>1</v>
      </c>
      <c r="O41" s="1" t="s">
        <v>1</v>
      </c>
    </row>
    <row r="42" spans="1:14" ht="15.75">
      <c r="A42" s="5" t="s">
        <v>2</v>
      </c>
      <c r="B42" s="7">
        <v>1981</v>
      </c>
      <c r="C42" s="7">
        <v>1982</v>
      </c>
      <c r="D42" s="7">
        <v>1983</v>
      </c>
      <c r="E42" s="7">
        <v>1984</v>
      </c>
      <c r="F42" s="7">
        <v>1985</v>
      </c>
      <c r="G42" s="7">
        <v>1986</v>
      </c>
      <c r="H42" s="7">
        <v>1987</v>
      </c>
      <c r="I42" s="7">
        <v>1988</v>
      </c>
      <c r="J42" s="7">
        <v>1989</v>
      </c>
      <c r="K42" s="7">
        <v>1990</v>
      </c>
      <c r="L42" s="7">
        <v>1991</v>
      </c>
      <c r="N42" s="1" t="s">
        <v>1</v>
      </c>
    </row>
    <row r="43" spans="1:15" ht="6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" t="s">
        <v>1</v>
      </c>
      <c r="N43" s="1" t="s">
        <v>1</v>
      </c>
      <c r="O43" s="1" t="s">
        <v>1</v>
      </c>
    </row>
    <row r="44" spans="1:12" ht="15.75">
      <c r="A44" s="6"/>
      <c r="B44" s="6"/>
      <c r="C44" s="6"/>
      <c r="D44" s="6"/>
      <c r="E44" s="6"/>
      <c r="F44" s="5" t="s">
        <v>3</v>
      </c>
      <c r="G44" s="6"/>
      <c r="H44" s="6"/>
      <c r="I44" s="6"/>
      <c r="J44" s="6"/>
      <c r="K44" s="6"/>
      <c r="L44" s="6"/>
    </row>
    <row r="45" spans="1:12" ht="15.75">
      <c r="A45" s="5" t="s">
        <v>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ht="15.75">
      <c r="A46" s="5" t="s">
        <v>5</v>
      </c>
      <c r="B46" s="14">
        <f aca="true" t="shared" si="6" ref="B46:L46">B7</f>
        <v>1006.5121999999999</v>
      </c>
      <c r="C46" s="14">
        <f t="shared" si="6"/>
        <v>897.8353999999999</v>
      </c>
      <c r="D46" s="14">
        <f t="shared" si="6"/>
        <v>1110.6746</v>
      </c>
      <c r="E46" s="14">
        <f t="shared" si="6"/>
        <v>952.02</v>
      </c>
      <c r="F46" s="14">
        <f t="shared" si="6"/>
        <v>930.96</v>
      </c>
      <c r="G46" s="14">
        <f t="shared" si="6"/>
        <v>1046.178</v>
      </c>
      <c r="H46" s="14">
        <f t="shared" si="6"/>
        <v>1030.68</v>
      </c>
      <c r="I46" s="14">
        <f t="shared" si="6"/>
        <v>1161.702</v>
      </c>
      <c r="J46" s="14">
        <f t="shared" si="6"/>
        <v>1099.9599999999998</v>
      </c>
      <c r="K46" s="14">
        <f t="shared" si="6"/>
        <v>1185.52</v>
      </c>
      <c r="L46" s="14">
        <f t="shared" si="6"/>
        <v>1072.0079999999998</v>
      </c>
      <c r="M46" s="4"/>
    </row>
    <row r="47" spans="1:13" ht="15.75">
      <c r="A47" s="5" t="s">
        <v>6</v>
      </c>
      <c r="B47" s="14">
        <f aca="true" t="shared" si="7" ref="B47:L47">B8</f>
        <v>0.91</v>
      </c>
      <c r="C47" s="14">
        <f t="shared" si="7"/>
        <v>0.82</v>
      </c>
      <c r="D47" s="14">
        <f t="shared" si="7"/>
        <v>0.88</v>
      </c>
      <c r="E47" s="14">
        <f t="shared" si="7"/>
        <v>1.77</v>
      </c>
      <c r="F47" s="14">
        <f t="shared" si="7"/>
        <v>1.52</v>
      </c>
      <c r="G47" s="14">
        <f t="shared" si="7"/>
        <v>1.42</v>
      </c>
      <c r="H47" s="14">
        <f t="shared" si="7"/>
        <v>1.35</v>
      </c>
      <c r="I47" s="14">
        <f t="shared" si="7"/>
        <v>0.19</v>
      </c>
      <c r="J47" s="14">
        <f t="shared" si="7"/>
        <v>0.19</v>
      </c>
      <c r="K47" s="14">
        <f t="shared" si="7"/>
        <v>0.2</v>
      </c>
      <c r="L47" s="14">
        <f t="shared" si="7"/>
        <v>0.2</v>
      </c>
      <c r="M47" s="2"/>
    </row>
    <row r="48" spans="1:13" ht="15.75">
      <c r="A48" s="5" t="s">
        <v>7</v>
      </c>
      <c r="B48" s="14">
        <f aca="true" t="shared" si="8" ref="B48:L48">B9</f>
        <v>1007.4221999999999</v>
      </c>
      <c r="C48" s="14">
        <f t="shared" si="8"/>
        <v>898.6554</v>
      </c>
      <c r="D48" s="14">
        <f t="shared" si="8"/>
        <v>1111.5546000000002</v>
      </c>
      <c r="E48" s="14">
        <f t="shared" si="8"/>
        <v>953.79</v>
      </c>
      <c r="F48" s="14">
        <f t="shared" si="8"/>
        <v>932.48</v>
      </c>
      <c r="G48" s="14">
        <f t="shared" si="8"/>
        <v>1047.5980000000002</v>
      </c>
      <c r="H48" s="14">
        <f t="shared" si="8"/>
        <v>1032.03</v>
      </c>
      <c r="I48" s="14">
        <f t="shared" si="8"/>
        <v>1161.892</v>
      </c>
      <c r="J48" s="14">
        <f t="shared" si="8"/>
        <v>1100.1499999999999</v>
      </c>
      <c r="K48" s="14">
        <f t="shared" si="8"/>
        <v>1185.72</v>
      </c>
      <c r="L48" s="14">
        <f t="shared" si="8"/>
        <v>1072.2079999999999</v>
      </c>
      <c r="M48" s="4"/>
    </row>
    <row r="49" spans="1:12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.75">
      <c r="A50" s="5" t="s">
        <v>32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3" ht="15.75">
      <c r="A51" s="5" t="s">
        <v>33</v>
      </c>
      <c r="B51" s="16">
        <f aca="true" t="shared" si="9" ref="B51:L51">B24</f>
        <v>387.02</v>
      </c>
      <c r="C51" s="16">
        <f t="shared" si="9"/>
        <v>388.14</v>
      </c>
      <c r="D51" s="16">
        <f t="shared" si="9"/>
        <v>402.22</v>
      </c>
      <c r="E51" s="16">
        <f t="shared" si="9"/>
        <v>380.73</v>
      </c>
      <c r="F51" s="16">
        <f t="shared" si="9"/>
        <v>392.34000000000003</v>
      </c>
      <c r="G51" s="16">
        <f t="shared" si="9"/>
        <v>389.27</v>
      </c>
      <c r="H51" s="16">
        <f t="shared" si="9"/>
        <v>382.45000000000005</v>
      </c>
      <c r="I51" s="16">
        <f t="shared" si="9"/>
        <v>560.72</v>
      </c>
      <c r="J51" s="16">
        <f t="shared" si="9"/>
        <v>595.9</v>
      </c>
      <c r="K51" s="16">
        <f t="shared" si="9"/>
        <v>624.37</v>
      </c>
      <c r="L51" s="16">
        <f t="shared" si="9"/>
        <v>642.41</v>
      </c>
      <c r="M51" s="2"/>
    </row>
    <row r="52" spans="1:13" ht="15.75">
      <c r="A52" s="5" t="s">
        <v>23</v>
      </c>
      <c r="B52" s="16">
        <f aca="true" t="shared" si="10" ref="B52:L52">B26</f>
        <v>63.18</v>
      </c>
      <c r="C52" s="16">
        <f t="shared" si="10"/>
        <v>48.03</v>
      </c>
      <c r="D52" s="16">
        <f t="shared" si="10"/>
        <v>67.14</v>
      </c>
      <c r="E52" s="16">
        <f t="shared" si="10"/>
        <v>85.84</v>
      </c>
      <c r="F52" s="16">
        <f t="shared" si="10"/>
        <v>82.9</v>
      </c>
      <c r="G52" s="16">
        <f t="shared" si="10"/>
        <v>93.13</v>
      </c>
      <c r="H52" s="16">
        <f t="shared" si="10"/>
        <v>92.36</v>
      </c>
      <c r="I52" s="16">
        <f t="shared" si="10"/>
        <v>82.26</v>
      </c>
      <c r="J52" s="16">
        <f t="shared" si="10"/>
        <v>77.89</v>
      </c>
      <c r="K52" s="16">
        <f t="shared" si="10"/>
        <v>83.95</v>
      </c>
      <c r="L52" s="16">
        <f t="shared" si="10"/>
        <v>75.91</v>
      </c>
      <c r="M52" s="2"/>
    </row>
    <row r="53" spans="1:13" ht="15.75">
      <c r="A53" s="5" t="s">
        <v>24</v>
      </c>
      <c r="B53" s="16">
        <f aca="true" t="shared" si="11" ref="B53:L53">B27</f>
        <v>18.9</v>
      </c>
      <c r="C53" s="16">
        <f t="shared" si="11"/>
        <v>17.93</v>
      </c>
      <c r="D53" s="16">
        <f t="shared" si="11"/>
        <v>17.27</v>
      </c>
      <c r="E53" s="16">
        <f t="shared" si="11"/>
        <v>13.18</v>
      </c>
      <c r="F53" s="16">
        <f t="shared" si="11"/>
        <v>14.31</v>
      </c>
      <c r="G53" s="16">
        <f t="shared" si="11"/>
        <v>15.25</v>
      </c>
      <c r="H53" s="16">
        <f t="shared" si="11"/>
        <v>15.81</v>
      </c>
      <c r="I53" s="16">
        <f t="shared" si="11"/>
        <v>38.88</v>
      </c>
      <c r="J53" s="16">
        <f t="shared" si="11"/>
        <v>38.01</v>
      </c>
      <c r="K53" s="16">
        <f t="shared" si="11"/>
        <v>38.72</v>
      </c>
      <c r="L53" s="16">
        <f t="shared" si="11"/>
        <v>39.1</v>
      </c>
      <c r="M53" s="2"/>
    </row>
    <row r="54" spans="1:12" ht="15.75">
      <c r="A54" s="5" t="s">
        <v>34</v>
      </c>
      <c r="B54" s="16">
        <v>52.6</v>
      </c>
      <c r="C54" s="16">
        <v>54.27</v>
      </c>
      <c r="D54" s="16">
        <v>58.19</v>
      </c>
      <c r="E54" s="16">
        <v>58.87</v>
      </c>
      <c r="F54" s="16">
        <v>59.9</v>
      </c>
      <c r="G54" s="16">
        <v>59.89</v>
      </c>
      <c r="H54" s="16">
        <v>60.3</v>
      </c>
      <c r="I54" s="16">
        <v>84.31</v>
      </c>
      <c r="J54" s="16">
        <v>86.24</v>
      </c>
      <c r="K54" s="16">
        <v>89.9</v>
      </c>
      <c r="L54" s="16">
        <v>93.34</v>
      </c>
    </row>
    <row r="55" spans="1:12" ht="15.75">
      <c r="A55" s="5" t="s">
        <v>35</v>
      </c>
      <c r="B55" s="16">
        <v>25.73</v>
      </c>
      <c r="C55" s="16">
        <v>21.08</v>
      </c>
      <c r="D55" s="16">
        <v>16.46</v>
      </c>
      <c r="E55" s="16">
        <v>16.89</v>
      </c>
      <c r="F55" s="16">
        <v>11.27</v>
      </c>
      <c r="G55" s="16">
        <v>7.9</v>
      </c>
      <c r="H55" s="16">
        <v>8.39</v>
      </c>
      <c r="I55" s="16">
        <v>19.35</v>
      </c>
      <c r="J55" s="16">
        <v>23.9</v>
      </c>
      <c r="K55" s="16">
        <v>23.26</v>
      </c>
      <c r="L55" s="16">
        <v>17.44</v>
      </c>
    </row>
    <row r="56" spans="1:12" ht="15.75">
      <c r="A56" s="5" t="s">
        <v>36</v>
      </c>
      <c r="B56" s="16">
        <v>20.78</v>
      </c>
      <c r="C56" s="16">
        <v>21.76</v>
      </c>
      <c r="D56" s="16">
        <v>23.31</v>
      </c>
      <c r="E56" s="16">
        <v>12.15</v>
      </c>
      <c r="F56" s="16">
        <v>11.76</v>
      </c>
      <c r="G56" s="16">
        <v>12.09</v>
      </c>
      <c r="H56" s="16">
        <v>13.98</v>
      </c>
      <c r="I56" s="16">
        <v>20.9</v>
      </c>
      <c r="J56" s="16">
        <v>24.11</v>
      </c>
      <c r="K56" s="16">
        <v>24.04</v>
      </c>
      <c r="L56" s="16">
        <v>24.78</v>
      </c>
    </row>
    <row r="57" spans="1:12" ht="15.75">
      <c r="A57" s="5" t="s">
        <v>37</v>
      </c>
      <c r="B57" s="16">
        <v>99.77</v>
      </c>
      <c r="C57" s="16">
        <v>160.78</v>
      </c>
      <c r="D57" s="16">
        <v>186.33</v>
      </c>
      <c r="E57" s="16">
        <v>212.99</v>
      </c>
      <c r="F57" s="16">
        <v>208.24</v>
      </c>
      <c r="G57" s="16">
        <v>234.43</v>
      </c>
      <c r="H57" s="16">
        <v>233.31</v>
      </c>
      <c r="I57" s="16">
        <v>266.84</v>
      </c>
      <c r="J57" s="16">
        <v>257.78</v>
      </c>
      <c r="K57" s="16">
        <v>270.41</v>
      </c>
      <c r="L57" s="16">
        <v>253.13</v>
      </c>
    </row>
    <row r="58" spans="1:13" ht="15.75">
      <c r="A58" s="5" t="s">
        <v>38</v>
      </c>
      <c r="B58" s="17" t="s">
        <v>46</v>
      </c>
      <c r="C58" s="17" t="s">
        <v>46</v>
      </c>
      <c r="D58" s="17" t="s">
        <v>46</v>
      </c>
      <c r="E58" s="17" t="s">
        <v>46</v>
      </c>
      <c r="F58" s="17" t="s">
        <v>46</v>
      </c>
      <c r="G58" s="17" t="s">
        <v>46</v>
      </c>
      <c r="H58" s="17" t="s">
        <v>46</v>
      </c>
      <c r="I58" s="17" t="s">
        <v>46</v>
      </c>
      <c r="J58" s="17" t="s">
        <v>46</v>
      </c>
      <c r="K58" s="17" t="s">
        <v>46</v>
      </c>
      <c r="L58" s="17" t="s">
        <v>46</v>
      </c>
      <c r="M58" s="2"/>
    </row>
    <row r="59" spans="1:12" ht="15.75">
      <c r="A59" s="5" t="s">
        <v>40</v>
      </c>
      <c r="B59" s="16">
        <v>48.77</v>
      </c>
      <c r="C59" s="16">
        <v>44.82</v>
      </c>
      <c r="D59" s="16">
        <v>50.84</v>
      </c>
      <c r="E59" s="16">
        <v>32.88</v>
      </c>
      <c r="F59" s="16">
        <v>36.04</v>
      </c>
      <c r="G59" s="16">
        <v>39.2</v>
      </c>
      <c r="H59" s="16">
        <v>38.38</v>
      </c>
      <c r="I59" s="16">
        <v>46.32</v>
      </c>
      <c r="J59" s="16">
        <v>51.19</v>
      </c>
      <c r="K59" s="16">
        <v>54.15</v>
      </c>
      <c r="L59" s="16">
        <v>55.89</v>
      </c>
    </row>
    <row r="60" spans="1:13" ht="15.75">
      <c r="A60" s="5" t="s">
        <v>41</v>
      </c>
      <c r="B60" s="16">
        <f aca="true" t="shared" si="12" ref="B60:L60">SUM(B51:B59)</f>
        <v>716.7499999999999</v>
      </c>
      <c r="C60" s="16">
        <f t="shared" si="12"/>
        <v>756.81</v>
      </c>
      <c r="D60" s="16">
        <f t="shared" si="12"/>
        <v>821.76</v>
      </c>
      <c r="E60" s="16">
        <f t="shared" si="12"/>
        <v>813.53</v>
      </c>
      <c r="F60" s="16">
        <f t="shared" si="12"/>
        <v>816.76</v>
      </c>
      <c r="G60" s="16">
        <f t="shared" si="12"/>
        <v>851.1600000000001</v>
      </c>
      <c r="H60" s="16">
        <f t="shared" si="12"/>
        <v>844.9800000000001</v>
      </c>
      <c r="I60" s="20">
        <f t="shared" si="12"/>
        <v>1119.58</v>
      </c>
      <c r="J60" s="20">
        <f t="shared" si="12"/>
        <v>1155.02</v>
      </c>
      <c r="K60" s="20">
        <f t="shared" si="12"/>
        <v>1208.8000000000002</v>
      </c>
      <c r="L60" s="20">
        <f t="shared" si="12"/>
        <v>1202.0000000000002</v>
      </c>
      <c r="M60" s="4"/>
    </row>
    <row r="61" spans="1:13" ht="15.75">
      <c r="A61" s="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6"/>
      <c r="M61" s="2"/>
    </row>
    <row r="62" spans="1:13" ht="15.75">
      <c r="A62" s="5" t="s">
        <v>42</v>
      </c>
      <c r="B62" s="16">
        <f aca="true" t="shared" si="13" ref="B62:L62">B48-B60</f>
        <v>290.6722</v>
      </c>
      <c r="C62" s="16">
        <f t="shared" si="13"/>
        <v>141.84540000000004</v>
      </c>
      <c r="D62" s="16">
        <f t="shared" si="13"/>
        <v>289.7946000000002</v>
      </c>
      <c r="E62" s="16">
        <f t="shared" si="13"/>
        <v>140.26</v>
      </c>
      <c r="F62" s="16">
        <f t="shared" si="13"/>
        <v>115.72000000000003</v>
      </c>
      <c r="G62" s="16">
        <f t="shared" si="13"/>
        <v>196.4380000000001</v>
      </c>
      <c r="H62" s="16">
        <f t="shared" si="13"/>
        <v>187.04999999999984</v>
      </c>
      <c r="I62" s="16">
        <f t="shared" si="13"/>
        <v>42.312000000000126</v>
      </c>
      <c r="J62" s="16">
        <f t="shared" si="13"/>
        <v>-54.87000000000012</v>
      </c>
      <c r="K62" s="16">
        <f t="shared" si="13"/>
        <v>-23.080000000000155</v>
      </c>
      <c r="L62" s="16">
        <f t="shared" si="13"/>
        <v>-129.79200000000037</v>
      </c>
      <c r="M62" s="2"/>
    </row>
    <row r="63" spans="1:15" ht="5.25" customHeight="1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" t="s">
        <v>1</v>
      </c>
      <c r="N63" s="1" t="s">
        <v>1</v>
      </c>
      <c r="O63" s="1" t="s">
        <v>1</v>
      </c>
    </row>
    <row r="64" spans="1:13" ht="15.75">
      <c r="A64" s="5" t="s">
        <v>29</v>
      </c>
      <c r="B64" s="16">
        <v>35.87</v>
      </c>
      <c r="C64" s="16">
        <v>37.07</v>
      </c>
      <c r="D64" s="16">
        <v>40.58</v>
      </c>
      <c r="E64" s="16">
        <v>36.9</v>
      </c>
      <c r="F64" s="16">
        <v>36</v>
      </c>
      <c r="G64" s="16">
        <v>36.1</v>
      </c>
      <c r="H64" s="16">
        <v>36</v>
      </c>
      <c r="I64" s="16">
        <f aca="true" t="shared" si="14" ref="I64:L65">I35</f>
        <v>42.6</v>
      </c>
      <c r="J64" s="16">
        <f t="shared" si="14"/>
        <v>42.8</v>
      </c>
      <c r="K64" s="16">
        <f t="shared" si="14"/>
        <v>40.6</v>
      </c>
      <c r="L64" s="16">
        <f t="shared" si="14"/>
        <v>37.8</v>
      </c>
      <c r="M64" s="2"/>
    </row>
    <row r="65" spans="1:13" ht="15.75">
      <c r="A65" s="5" t="s">
        <v>30</v>
      </c>
      <c r="B65" s="16">
        <v>28.06</v>
      </c>
      <c r="C65" s="16">
        <v>24.22</v>
      </c>
      <c r="D65" s="16">
        <v>27.37</v>
      </c>
      <c r="E65" s="16">
        <v>25.8</v>
      </c>
      <c r="F65" s="16">
        <v>25.86</v>
      </c>
      <c r="G65" s="16">
        <v>28.98</v>
      </c>
      <c r="H65" s="16">
        <v>28.63</v>
      </c>
      <c r="I65" s="16">
        <f t="shared" si="14"/>
        <v>27.27</v>
      </c>
      <c r="J65" s="16">
        <f t="shared" si="14"/>
        <v>25.7</v>
      </c>
      <c r="K65" s="16">
        <f t="shared" si="14"/>
        <v>29.2</v>
      </c>
      <c r="L65" s="16">
        <f t="shared" si="14"/>
        <v>28.36</v>
      </c>
      <c r="M65" s="2"/>
    </row>
    <row r="66" spans="1:15" ht="5.25" customHeight="1">
      <c r="A66" s="1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" t="s">
        <v>1</v>
      </c>
      <c r="N66" s="1" t="s">
        <v>1</v>
      </c>
      <c r="O66" s="1" t="s">
        <v>1</v>
      </c>
    </row>
    <row r="67" spans="1:12" ht="15.75">
      <c r="A67" s="5" t="s">
        <v>43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>
      <c r="A68" s="5" t="s">
        <v>44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</sheetData>
  <printOptions/>
  <pageMargins left="0.5" right="0.5" top="0.5" bottom="0.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9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1.10546875" style="0" customWidth="1"/>
    <col min="2" max="9" width="9.10546875" style="0" customWidth="1"/>
    <col min="10" max="12" width="10.77734375" style="0" customWidth="1"/>
    <col min="13" max="16384" width="11.4453125" style="0" customWidth="1"/>
  </cols>
  <sheetData>
    <row r="1" spans="1:8" ht="15.75">
      <c r="A1" s="21" t="s">
        <v>74</v>
      </c>
      <c r="B1" s="22"/>
      <c r="C1" s="22"/>
      <c r="D1" s="22"/>
      <c r="E1" s="22"/>
      <c r="F1" s="22"/>
      <c r="G1" s="22"/>
      <c r="H1" s="22"/>
    </row>
    <row r="2" spans="1:16" ht="3.75" customHeight="1">
      <c r="A2" s="23"/>
      <c r="B2" s="23"/>
      <c r="C2" s="23"/>
      <c r="D2" s="23"/>
      <c r="E2" s="23"/>
      <c r="F2" s="23"/>
      <c r="G2" s="24"/>
      <c r="H2" s="23"/>
      <c r="I2" s="23"/>
      <c r="M2" s="1" t="s">
        <v>1</v>
      </c>
      <c r="N2" s="1" t="s">
        <v>1</v>
      </c>
      <c r="O2" s="1" t="s">
        <v>1</v>
      </c>
      <c r="P2" s="1" t="s">
        <v>1</v>
      </c>
    </row>
    <row r="3" spans="1:13" ht="15.75">
      <c r="A3" s="25" t="s">
        <v>2</v>
      </c>
      <c r="B3" s="26">
        <v>1992</v>
      </c>
      <c r="C3" s="26">
        <v>1993</v>
      </c>
      <c r="D3" s="26">
        <v>1994</v>
      </c>
      <c r="E3" s="26">
        <v>1995</v>
      </c>
      <c r="F3" s="26">
        <v>1996</v>
      </c>
      <c r="G3" s="26">
        <v>1997</v>
      </c>
      <c r="H3" s="26">
        <v>1998</v>
      </c>
      <c r="I3" s="26">
        <v>1999</v>
      </c>
      <c r="M3" s="1" t="s">
        <v>1</v>
      </c>
    </row>
    <row r="4" spans="1:16" ht="6" customHeight="1">
      <c r="A4" s="23"/>
      <c r="B4" s="23"/>
      <c r="C4" s="23"/>
      <c r="D4" s="23"/>
      <c r="E4" s="23"/>
      <c r="F4" s="23"/>
      <c r="G4" s="24"/>
      <c r="H4" s="23"/>
      <c r="I4" s="23"/>
      <c r="M4" s="1" t="s">
        <v>1</v>
      </c>
      <c r="N4" s="1" t="s">
        <v>1</v>
      </c>
      <c r="O4" s="1" t="s">
        <v>1</v>
      </c>
      <c r="P4" s="1" t="s">
        <v>1</v>
      </c>
    </row>
    <row r="5" spans="1:9" ht="15.75">
      <c r="A5" s="22"/>
      <c r="B5" s="25" t="s">
        <v>48</v>
      </c>
      <c r="C5" s="25" t="s">
        <v>1</v>
      </c>
      <c r="D5" s="25"/>
      <c r="E5" s="25"/>
      <c r="F5" s="25" t="s">
        <v>3</v>
      </c>
      <c r="G5" s="22"/>
      <c r="H5" s="22"/>
      <c r="I5" s="22"/>
    </row>
    <row r="6" spans="1:8" ht="15.75">
      <c r="A6" s="25" t="s">
        <v>49</v>
      </c>
      <c r="B6" s="22"/>
      <c r="C6" s="22"/>
      <c r="D6" s="22"/>
      <c r="E6" s="22"/>
      <c r="F6" s="22"/>
      <c r="G6" s="22"/>
      <c r="H6" s="22"/>
    </row>
    <row r="7" spans="1:12" ht="15.75">
      <c r="A7" s="25" t="s">
        <v>50</v>
      </c>
      <c r="B7" s="27">
        <f aca="true" t="shared" si="0" ref="B7:I7">(B34)*(B35)</f>
        <v>983.2392</v>
      </c>
      <c r="C7" s="27">
        <f t="shared" si="0"/>
        <v>981.7731000000001</v>
      </c>
      <c r="D7" s="27">
        <f t="shared" si="0"/>
        <v>1087.2183</v>
      </c>
      <c r="E7" s="27">
        <f t="shared" si="0"/>
        <v>993.9278</v>
      </c>
      <c r="F7" s="27">
        <f t="shared" si="0"/>
        <v>1157.0016</v>
      </c>
      <c r="G7" s="27">
        <f t="shared" si="0"/>
        <v>1111.07</v>
      </c>
      <c r="H7" s="27">
        <f t="shared" si="0"/>
        <v>1115.5627</v>
      </c>
      <c r="I7" s="27">
        <f t="shared" si="0"/>
        <v>1058.6268</v>
      </c>
      <c r="J7" s="2"/>
      <c r="L7" s="2"/>
    </row>
    <row r="8" spans="1:9" ht="15.75">
      <c r="A8" s="25" t="s">
        <v>51</v>
      </c>
      <c r="B8" s="27">
        <v>0.03</v>
      </c>
      <c r="C8" s="27">
        <v>0.02</v>
      </c>
      <c r="D8" s="27">
        <v>0.03</v>
      </c>
      <c r="E8" s="27">
        <v>0.04</v>
      </c>
      <c r="F8" s="27">
        <v>0.04</v>
      </c>
      <c r="G8" s="27">
        <v>0.04</v>
      </c>
      <c r="H8" s="28">
        <v>0.04</v>
      </c>
      <c r="I8" s="6">
        <v>0.04</v>
      </c>
    </row>
    <row r="9" spans="1:12" ht="15.75">
      <c r="A9" s="25" t="s">
        <v>52</v>
      </c>
      <c r="B9" s="27">
        <f aca="true" t="shared" si="1" ref="B9:H9">B7+B8</f>
        <v>983.2692</v>
      </c>
      <c r="C9" s="27">
        <f t="shared" si="1"/>
        <v>981.7931000000001</v>
      </c>
      <c r="D9" s="27">
        <f t="shared" si="1"/>
        <v>1087.2483</v>
      </c>
      <c r="E9" s="27">
        <f t="shared" si="1"/>
        <v>993.9678</v>
      </c>
      <c r="F9" s="27">
        <f t="shared" si="1"/>
        <v>1157.0416</v>
      </c>
      <c r="G9" s="27">
        <f t="shared" si="1"/>
        <v>1111.11</v>
      </c>
      <c r="H9" s="27">
        <f t="shared" si="1"/>
        <v>1115.6027</v>
      </c>
      <c r="I9" s="27">
        <f>I7+I8</f>
        <v>1058.6668</v>
      </c>
      <c r="K9" s="2"/>
      <c r="L9" s="2"/>
    </row>
    <row r="10" spans="1:11" ht="15.75">
      <c r="A10" s="25" t="s">
        <v>1</v>
      </c>
      <c r="B10" s="29"/>
      <c r="C10" s="29"/>
      <c r="D10" s="29"/>
      <c r="E10" s="29"/>
      <c r="F10" s="27"/>
      <c r="G10" s="29"/>
      <c r="H10" s="28"/>
      <c r="I10" s="6"/>
      <c r="K10" s="2"/>
    </row>
    <row r="11" spans="1:11" ht="15.75">
      <c r="A11" s="25" t="s">
        <v>8</v>
      </c>
      <c r="B11" s="29"/>
      <c r="C11" s="29"/>
      <c r="D11" s="29"/>
      <c r="E11" s="29"/>
      <c r="F11" s="27"/>
      <c r="G11" s="29"/>
      <c r="H11" s="28"/>
      <c r="I11" s="6"/>
      <c r="K11" s="2"/>
    </row>
    <row r="12" spans="1:12" ht="15.75">
      <c r="A12" s="25" t="s">
        <v>9</v>
      </c>
      <c r="B12" s="27">
        <v>36.74</v>
      </c>
      <c r="C12" s="27">
        <v>39.94</v>
      </c>
      <c r="D12" s="27">
        <v>40.37</v>
      </c>
      <c r="E12" s="27">
        <v>42.97</v>
      </c>
      <c r="F12" s="27">
        <v>44.53</v>
      </c>
      <c r="G12" s="27">
        <v>46.31</v>
      </c>
      <c r="H12" s="28">
        <v>47.97</v>
      </c>
      <c r="I12" s="6">
        <v>47.07</v>
      </c>
      <c r="J12" s="2"/>
      <c r="K12" s="2"/>
      <c r="L12" s="2"/>
    </row>
    <row r="13" spans="1:12" ht="15.75">
      <c r="A13" s="25" t="s">
        <v>10</v>
      </c>
      <c r="B13" s="27">
        <v>95.39</v>
      </c>
      <c r="C13" s="27">
        <v>102.87</v>
      </c>
      <c r="D13" s="27">
        <v>106.07</v>
      </c>
      <c r="E13" s="27">
        <v>121</v>
      </c>
      <c r="F13" s="27">
        <v>125.79</v>
      </c>
      <c r="G13" s="27">
        <v>121.94</v>
      </c>
      <c r="H13" s="28">
        <v>109.51</v>
      </c>
      <c r="I13" s="6">
        <v>101.98</v>
      </c>
      <c r="K13" s="2"/>
      <c r="L13" s="2"/>
    </row>
    <row r="14" spans="1:12" ht="15.75">
      <c r="A14" s="25" t="s">
        <v>11</v>
      </c>
      <c r="B14" s="27">
        <v>73.86</v>
      </c>
      <c r="C14" s="27">
        <v>75.58</v>
      </c>
      <c r="D14" s="27">
        <v>77.9</v>
      </c>
      <c r="E14" s="27">
        <v>79.62</v>
      </c>
      <c r="F14" s="27">
        <v>82.75</v>
      </c>
      <c r="G14" s="27">
        <v>82.79</v>
      </c>
      <c r="H14" s="28">
        <v>83.05</v>
      </c>
      <c r="I14" s="6">
        <v>81.32</v>
      </c>
      <c r="K14" s="2"/>
      <c r="L14" s="2"/>
    </row>
    <row r="15" spans="1:12" ht="15.75">
      <c r="A15" s="25" t="s">
        <v>12</v>
      </c>
      <c r="B15" s="27">
        <v>32.11</v>
      </c>
      <c r="C15" s="27">
        <v>32.81</v>
      </c>
      <c r="D15" s="27">
        <v>37.4</v>
      </c>
      <c r="E15" s="27">
        <v>36.59</v>
      </c>
      <c r="F15" s="27">
        <v>35.99</v>
      </c>
      <c r="G15" s="27">
        <v>36.54</v>
      </c>
      <c r="H15" s="28">
        <v>38.37</v>
      </c>
      <c r="I15" s="6">
        <v>36.32</v>
      </c>
      <c r="K15" s="2"/>
      <c r="L15" s="2"/>
    </row>
    <row r="16" spans="1:12" ht="15.75">
      <c r="A16" s="25" t="s">
        <v>13</v>
      </c>
      <c r="B16" s="27">
        <v>91.51</v>
      </c>
      <c r="C16" s="27">
        <v>95.25</v>
      </c>
      <c r="D16" s="27">
        <v>93.71</v>
      </c>
      <c r="E16" s="27">
        <v>93.5</v>
      </c>
      <c r="F16" s="27">
        <v>95.69</v>
      </c>
      <c r="G16" s="27">
        <v>96.85</v>
      </c>
      <c r="H16" s="28">
        <v>90.57</v>
      </c>
      <c r="I16" s="6">
        <v>94.79</v>
      </c>
      <c r="K16" s="2"/>
      <c r="L16" s="2"/>
    </row>
    <row r="17" spans="1:12" ht="15.75">
      <c r="A17" s="25" t="s">
        <v>14</v>
      </c>
      <c r="B17" s="27">
        <v>54.38</v>
      </c>
      <c r="C17" s="27">
        <v>55.06</v>
      </c>
      <c r="D17" s="27">
        <v>60.33</v>
      </c>
      <c r="E17" s="27">
        <v>58.07</v>
      </c>
      <c r="F17" s="27">
        <v>58.59</v>
      </c>
      <c r="G17" s="27">
        <v>66.93</v>
      </c>
      <c r="H17" s="28">
        <v>66.3</v>
      </c>
      <c r="I17" s="6">
        <v>64.11</v>
      </c>
      <c r="K17" s="2"/>
      <c r="L17" s="2"/>
    </row>
    <row r="18" spans="1:12" ht="15.75">
      <c r="A18" s="25" t="s">
        <v>15</v>
      </c>
      <c r="B18" s="27">
        <v>174.59</v>
      </c>
      <c r="C18" s="27">
        <v>177.33</v>
      </c>
      <c r="D18" s="27">
        <v>182.43</v>
      </c>
      <c r="E18" s="27">
        <v>177.78</v>
      </c>
      <c r="F18" s="27">
        <v>193.16</v>
      </c>
      <c r="G18" s="27">
        <v>198.59</v>
      </c>
      <c r="H18" s="28">
        <v>204.57</v>
      </c>
      <c r="I18" s="6">
        <v>210.39</v>
      </c>
      <c r="K18" s="2"/>
      <c r="L18" s="2"/>
    </row>
    <row r="19" spans="1:12" ht="15.75">
      <c r="A19" s="25" t="s">
        <v>18</v>
      </c>
      <c r="B19" s="27">
        <v>26.51</v>
      </c>
      <c r="C19" s="27">
        <v>27.14</v>
      </c>
      <c r="D19" s="27">
        <v>27.89</v>
      </c>
      <c r="E19" s="27">
        <v>28.59</v>
      </c>
      <c r="F19" s="27">
        <v>30.17</v>
      </c>
      <c r="G19" s="27">
        <v>31.25</v>
      </c>
      <c r="H19" s="28">
        <v>30.21</v>
      </c>
      <c r="I19" s="6">
        <v>29.36</v>
      </c>
      <c r="K19" s="2"/>
      <c r="L19" s="2"/>
    </row>
    <row r="20" spans="1:12" ht="15.75">
      <c r="A20" s="25" t="s">
        <v>19</v>
      </c>
      <c r="B20" s="27">
        <v>11.92</v>
      </c>
      <c r="C20" s="27">
        <v>12.62</v>
      </c>
      <c r="D20" s="27">
        <v>12.5</v>
      </c>
      <c r="E20" s="27">
        <v>11.8</v>
      </c>
      <c r="F20" s="27">
        <v>14.15</v>
      </c>
      <c r="G20" s="27">
        <v>16.79</v>
      </c>
      <c r="H20" s="28">
        <v>12.99</v>
      </c>
      <c r="I20" s="6">
        <v>13.57</v>
      </c>
      <c r="K20" s="2"/>
      <c r="L20" s="2"/>
    </row>
    <row r="21" spans="1:12" ht="15.75">
      <c r="A21" s="25" t="s">
        <v>53</v>
      </c>
      <c r="B21" s="27">
        <v>4.96</v>
      </c>
      <c r="C21" s="27">
        <v>5.05</v>
      </c>
      <c r="D21" s="27">
        <v>5.21</v>
      </c>
      <c r="E21" s="27">
        <v>5.34</v>
      </c>
      <c r="F21" s="27">
        <v>5.62</v>
      </c>
      <c r="G21" s="27">
        <v>5.89</v>
      </c>
      <c r="H21" s="28">
        <v>5.63</v>
      </c>
      <c r="I21" s="6">
        <v>5.69</v>
      </c>
      <c r="K21" s="2"/>
      <c r="L21" s="2"/>
    </row>
    <row r="22" spans="1:12" ht="15.75">
      <c r="A22" s="25" t="s">
        <v>21</v>
      </c>
      <c r="B22" s="27">
        <v>-1.25</v>
      </c>
      <c r="C22" s="27">
        <v>-1.32</v>
      </c>
      <c r="D22" s="27">
        <v>-1.31</v>
      </c>
      <c r="E22" s="27">
        <v>-1.24</v>
      </c>
      <c r="F22" s="27">
        <v>-1.49</v>
      </c>
      <c r="G22" s="27">
        <v>-1.76</v>
      </c>
      <c r="H22" s="28">
        <v>1.36</v>
      </c>
      <c r="I22" s="6">
        <v>1.44</v>
      </c>
      <c r="K22" s="2"/>
      <c r="L22" s="2"/>
    </row>
    <row r="23" spans="1:12" ht="15.75">
      <c r="A23" s="25" t="s">
        <v>22</v>
      </c>
      <c r="B23" s="27">
        <f aca="true" t="shared" si="2" ref="B23:G23">SUM(B12:B21)+B22</f>
        <v>600.72</v>
      </c>
      <c r="C23" s="27">
        <f t="shared" si="2"/>
        <v>622.3299999999999</v>
      </c>
      <c r="D23" s="27">
        <f t="shared" si="2"/>
        <v>642.5000000000001</v>
      </c>
      <c r="E23" s="27">
        <f t="shared" si="2"/>
        <v>654.02</v>
      </c>
      <c r="F23" s="27">
        <f t="shared" si="2"/>
        <v>684.9499999999999</v>
      </c>
      <c r="G23" s="27">
        <f t="shared" si="2"/>
        <v>702.12</v>
      </c>
      <c r="H23" s="30">
        <f>SUM(H12:H21)-H22</f>
        <v>687.8100000000001</v>
      </c>
      <c r="I23" s="30">
        <f>SUM(I12:I21)-I22</f>
        <v>683.1600000000001</v>
      </c>
      <c r="J23" s="2"/>
      <c r="K23" s="2"/>
      <c r="L23" s="2"/>
    </row>
    <row r="24" spans="1:11" ht="15.75">
      <c r="A24" s="22"/>
      <c r="B24" s="29"/>
      <c r="C24" s="29"/>
      <c r="D24" s="29"/>
      <c r="E24" s="29"/>
      <c r="F24" s="27"/>
      <c r="G24" s="29"/>
      <c r="H24" s="28"/>
      <c r="I24" s="6"/>
      <c r="K24" s="2"/>
    </row>
    <row r="25" spans="1:11" ht="15.75">
      <c r="A25" s="25" t="s">
        <v>23</v>
      </c>
      <c r="B25" s="27">
        <v>39.5</v>
      </c>
      <c r="C25" s="27">
        <v>47.61</v>
      </c>
      <c r="D25" s="27">
        <v>46.87</v>
      </c>
      <c r="E25" s="27">
        <v>47.23</v>
      </c>
      <c r="F25" s="27">
        <v>32.32</v>
      </c>
      <c r="G25" s="27">
        <v>48.1</v>
      </c>
      <c r="H25" s="28">
        <v>45.2</v>
      </c>
      <c r="I25" s="6">
        <v>45.97</v>
      </c>
      <c r="K25" s="2"/>
    </row>
    <row r="26" spans="1:11" ht="15.75">
      <c r="A26" s="25" t="s">
        <v>24</v>
      </c>
      <c r="B26" s="27">
        <v>35.03</v>
      </c>
      <c r="C26" s="27">
        <v>38.89</v>
      </c>
      <c r="D26" s="27">
        <v>37.22</v>
      </c>
      <c r="E26" s="27">
        <v>38.4</v>
      </c>
      <c r="F26" s="27">
        <v>32.58</v>
      </c>
      <c r="G26" s="27">
        <v>38.77</v>
      </c>
      <c r="H26" s="28">
        <v>39.03</v>
      </c>
      <c r="I26" s="6">
        <v>39.34</v>
      </c>
      <c r="K26" s="2"/>
    </row>
    <row r="27" spans="1:11" ht="15.75">
      <c r="A27" s="25" t="s">
        <v>25</v>
      </c>
      <c r="B27" s="27">
        <v>48.83</v>
      </c>
      <c r="C27" s="27">
        <v>50.52</v>
      </c>
      <c r="D27" s="27">
        <v>46.85</v>
      </c>
      <c r="E27" s="27">
        <v>51.21</v>
      </c>
      <c r="F27" s="27">
        <v>36.86</v>
      </c>
      <c r="G27" s="27">
        <v>47.05</v>
      </c>
      <c r="H27" s="28">
        <v>54.6</v>
      </c>
      <c r="I27" s="6">
        <v>55.67</v>
      </c>
      <c r="K27" s="2"/>
    </row>
    <row r="28" spans="1:12" ht="15.75">
      <c r="A28" s="25" t="s">
        <v>26</v>
      </c>
      <c r="B28" s="27">
        <f aca="true" t="shared" si="3" ref="B28:H28">SUM(B25:B27)</f>
        <v>123.36</v>
      </c>
      <c r="C28" s="27">
        <f t="shared" si="3"/>
        <v>137.02</v>
      </c>
      <c r="D28" s="27">
        <f t="shared" si="3"/>
        <v>130.94</v>
      </c>
      <c r="E28" s="27">
        <f t="shared" si="3"/>
        <v>136.84</v>
      </c>
      <c r="F28" s="27">
        <f t="shared" si="3"/>
        <v>101.76</v>
      </c>
      <c r="G28" s="27">
        <f t="shared" si="3"/>
        <v>133.92000000000002</v>
      </c>
      <c r="H28" s="30">
        <f t="shared" si="3"/>
        <v>138.83</v>
      </c>
      <c r="I28" s="30">
        <f>SUM(I25:I27)</f>
        <v>140.98000000000002</v>
      </c>
      <c r="K28" s="2"/>
      <c r="L28" s="2"/>
    </row>
    <row r="29" spans="1:11" ht="15.75">
      <c r="A29" s="22"/>
      <c r="B29" s="29"/>
      <c r="C29" s="29"/>
      <c r="D29" s="29"/>
      <c r="E29" s="29"/>
      <c r="F29" s="29"/>
      <c r="G29" s="29"/>
      <c r="H29" s="30"/>
      <c r="I29" s="30"/>
      <c r="K29" s="2"/>
    </row>
    <row r="30" spans="1:12" ht="15.75">
      <c r="A30" s="25" t="s">
        <v>27</v>
      </c>
      <c r="B30" s="27">
        <f aca="true" t="shared" si="4" ref="B30:H30">B23+B28</f>
        <v>724.08</v>
      </c>
      <c r="C30" s="27">
        <f t="shared" si="4"/>
        <v>759.3499999999999</v>
      </c>
      <c r="D30" s="27">
        <f t="shared" si="4"/>
        <v>773.44</v>
      </c>
      <c r="E30" s="27">
        <f t="shared" si="4"/>
        <v>790.86</v>
      </c>
      <c r="F30" s="27">
        <f t="shared" si="4"/>
        <v>786.7099999999999</v>
      </c>
      <c r="G30" s="27">
        <f t="shared" si="4"/>
        <v>836.04</v>
      </c>
      <c r="H30" s="30">
        <f t="shared" si="4"/>
        <v>826.6400000000001</v>
      </c>
      <c r="I30" s="30">
        <f>I23+I28</f>
        <v>824.1400000000001</v>
      </c>
      <c r="J30" s="2"/>
      <c r="K30" s="2"/>
      <c r="L30" s="2"/>
    </row>
    <row r="31" spans="1:12" ht="15.75">
      <c r="A31" s="22"/>
      <c r="B31" s="29"/>
      <c r="C31" s="29"/>
      <c r="D31" s="29"/>
      <c r="E31" s="29"/>
      <c r="F31" s="29"/>
      <c r="G31" s="29"/>
      <c r="H31" s="30"/>
      <c r="I31" s="30"/>
      <c r="K31" s="2"/>
      <c r="L31" s="2"/>
    </row>
    <row r="32" spans="1:12" ht="15.75">
      <c r="A32" s="25" t="s">
        <v>54</v>
      </c>
      <c r="B32" s="27">
        <f aca="true" t="shared" si="5" ref="B32:H32">B9-B30</f>
        <v>259.1891999999999</v>
      </c>
      <c r="C32" s="27">
        <f t="shared" si="5"/>
        <v>222.4431000000002</v>
      </c>
      <c r="D32" s="27">
        <f t="shared" si="5"/>
        <v>313.8082999999999</v>
      </c>
      <c r="E32" s="27">
        <f t="shared" si="5"/>
        <v>203.1078</v>
      </c>
      <c r="F32" s="27">
        <f t="shared" si="5"/>
        <v>370.3316000000001</v>
      </c>
      <c r="G32" s="27">
        <f t="shared" si="5"/>
        <v>275.06999999999994</v>
      </c>
      <c r="H32" s="30">
        <f t="shared" si="5"/>
        <v>288.9626999999998</v>
      </c>
      <c r="I32" s="30">
        <f>I9-I30</f>
        <v>234.52679999999987</v>
      </c>
      <c r="K32" s="2"/>
      <c r="L32" s="2"/>
    </row>
    <row r="33" spans="1:13" ht="5.25" customHeight="1">
      <c r="A33" s="23"/>
      <c r="B33" s="31"/>
      <c r="C33" s="31"/>
      <c r="D33" s="31"/>
      <c r="E33" s="31"/>
      <c r="F33" s="31"/>
      <c r="G33" s="31"/>
      <c r="H33" s="31"/>
      <c r="I33" s="31"/>
      <c r="M33" s="1" t="s">
        <v>1</v>
      </c>
    </row>
    <row r="34" spans="1:13" ht="15.75">
      <c r="A34" s="25" t="s">
        <v>29</v>
      </c>
      <c r="B34" s="27">
        <v>39.44</v>
      </c>
      <c r="C34" s="27">
        <v>41.13</v>
      </c>
      <c r="D34" s="27">
        <v>37.79</v>
      </c>
      <c r="E34" s="27">
        <v>40.42</v>
      </c>
      <c r="F34" s="27">
        <v>45.84</v>
      </c>
      <c r="G34" s="27">
        <v>40.55</v>
      </c>
      <c r="H34" s="30">
        <v>39.97</v>
      </c>
      <c r="I34" s="6">
        <v>42.21</v>
      </c>
      <c r="J34" s="2"/>
      <c r="K34" s="2"/>
      <c r="L34" s="2"/>
      <c r="M34" s="3" t="s">
        <v>1</v>
      </c>
    </row>
    <row r="35" spans="1:13" ht="15.75">
      <c r="A35" s="21" t="s">
        <v>61</v>
      </c>
      <c r="B35" s="27">
        <v>24.93</v>
      </c>
      <c r="C35" s="27">
        <v>23.87</v>
      </c>
      <c r="D35" s="27">
        <v>28.77</v>
      </c>
      <c r="E35" s="27">
        <v>24.59</v>
      </c>
      <c r="F35" s="27">
        <v>25.24</v>
      </c>
      <c r="G35" s="27">
        <v>27.4</v>
      </c>
      <c r="H35" s="30">
        <v>27.91</v>
      </c>
      <c r="I35" s="6">
        <v>25.08</v>
      </c>
      <c r="J35" s="2"/>
      <c r="K35" s="2"/>
      <c r="L35" s="2"/>
      <c r="M35" s="3" t="s">
        <v>1</v>
      </c>
    </row>
    <row r="36" spans="1:13" ht="6" customHeight="1">
      <c r="A36" s="23"/>
      <c r="B36" s="23"/>
      <c r="C36" s="23"/>
      <c r="D36" s="23"/>
      <c r="E36" s="23"/>
      <c r="F36" s="23"/>
      <c r="G36" s="23"/>
      <c r="H36" s="23"/>
      <c r="I36" s="32"/>
      <c r="M36" s="1" t="s">
        <v>1</v>
      </c>
    </row>
    <row r="37" spans="1:8" ht="15.75">
      <c r="A37" s="22"/>
      <c r="B37" s="22"/>
      <c r="C37" s="22"/>
      <c r="D37" s="22"/>
      <c r="E37" s="22"/>
      <c r="F37" s="22"/>
      <c r="G37" s="22"/>
      <c r="H37" s="22"/>
    </row>
    <row r="38" spans="1:8" ht="15.75">
      <c r="A38" s="21" t="s">
        <v>62</v>
      </c>
      <c r="B38" s="22"/>
      <c r="C38" s="22"/>
      <c r="D38" s="22"/>
      <c r="E38" s="22"/>
      <c r="F38" s="22"/>
      <c r="G38" s="22"/>
      <c r="H38" s="22"/>
    </row>
    <row r="39" spans="1:15" ht="5.25" customHeight="1">
      <c r="A39" s="23"/>
      <c r="B39" s="23"/>
      <c r="C39" s="23"/>
      <c r="D39" s="23"/>
      <c r="E39" s="23"/>
      <c r="F39" s="23"/>
      <c r="G39" s="23"/>
      <c r="H39" s="23"/>
      <c r="I39" s="23"/>
      <c r="M39" s="1" t="s">
        <v>1</v>
      </c>
      <c r="N39" s="1" t="s">
        <v>1</v>
      </c>
      <c r="O39" s="1" t="s">
        <v>1</v>
      </c>
    </row>
    <row r="40" spans="1:14" ht="15.75">
      <c r="A40" s="25" t="s">
        <v>2</v>
      </c>
      <c r="B40" s="26">
        <v>1992</v>
      </c>
      <c r="C40" s="26">
        <v>1993</v>
      </c>
      <c r="D40" s="26">
        <v>1994</v>
      </c>
      <c r="E40" s="26">
        <v>1995</v>
      </c>
      <c r="F40" s="26">
        <v>1996</v>
      </c>
      <c r="G40" s="26">
        <v>1997</v>
      </c>
      <c r="H40" s="26">
        <v>1998</v>
      </c>
      <c r="I40" s="26">
        <v>1999</v>
      </c>
      <c r="M40" s="1" t="s">
        <v>1</v>
      </c>
      <c r="N40" s="1" t="s">
        <v>1</v>
      </c>
    </row>
    <row r="41" spans="1:15" ht="6" customHeight="1">
      <c r="A41" s="23"/>
      <c r="B41" s="23"/>
      <c r="C41" s="24"/>
      <c r="D41" s="23"/>
      <c r="E41" s="23"/>
      <c r="F41" s="23"/>
      <c r="G41" s="23"/>
      <c r="H41" s="23"/>
      <c r="I41" s="23"/>
      <c r="M41" s="1" t="s">
        <v>1</v>
      </c>
      <c r="N41" s="1" t="s">
        <v>1</v>
      </c>
      <c r="O41" s="1" t="s">
        <v>1</v>
      </c>
    </row>
    <row r="42" spans="1:9" ht="15.75">
      <c r="A42" s="22"/>
      <c r="B42" s="25" t="s">
        <v>55</v>
      </c>
      <c r="C42" s="21" t="s">
        <v>1</v>
      </c>
      <c r="D42" s="25"/>
      <c r="E42" s="25"/>
      <c r="F42" s="25" t="s">
        <v>3</v>
      </c>
      <c r="G42" s="22"/>
      <c r="H42" s="22"/>
      <c r="I42" s="22"/>
    </row>
    <row r="43" spans="1:8" ht="15.75">
      <c r="A43" s="25" t="s">
        <v>49</v>
      </c>
      <c r="B43" s="22"/>
      <c r="C43" s="22"/>
      <c r="D43" s="33"/>
      <c r="E43" s="34"/>
      <c r="F43" s="22"/>
      <c r="G43" s="22"/>
      <c r="H43" s="22"/>
    </row>
    <row r="44" spans="1:12" ht="15.75">
      <c r="A44" s="25" t="s">
        <v>50</v>
      </c>
      <c r="B44" s="27">
        <f aca="true" t="shared" si="6" ref="B44:H46">B7</f>
        <v>983.2392</v>
      </c>
      <c r="C44" s="27">
        <f t="shared" si="6"/>
        <v>981.7731000000001</v>
      </c>
      <c r="D44" s="27">
        <f t="shared" si="6"/>
        <v>1087.2183</v>
      </c>
      <c r="E44" s="27">
        <f t="shared" si="6"/>
        <v>993.9278</v>
      </c>
      <c r="F44" s="27">
        <f t="shared" si="6"/>
        <v>1157.0016</v>
      </c>
      <c r="G44" s="27">
        <f t="shared" si="6"/>
        <v>1111.07</v>
      </c>
      <c r="H44" s="27">
        <f t="shared" si="6"/>
        <v>1115.5627</v>
      </c>
      <c r="I44" s="27">
        <f>I7</f>
        <v>1058.6268</v>
      </c>
      <c r="J44" s="2"/>
      <c r="K44" s="2"/>
      <c r="L44" s="2"/>
    </row>
    <row r="45" spans="1:12" ht="15.75">
      <c r="A45" s="25" t="s">
        <v>51</v>
      </c>
      <c r="B45" s="27">
        <f t="shared" si="6"/>
        <v>0.03</v>
      </c>
      <c r="C45" s="27">
        <f t="shared" si="6"/>
        <v>0.02</v>
      </c>
      <c r="D45" s="27">
        <f t="shared" si="6"/>
        <v>0.03</v>
      </c>
      <c r="E45" s="27">
        <f t="shared" si="6"/>
        <v>0.04</v>
      </c>
      <c r="F45" s="27">
        <f t="shared" si="6"/>
        <v>0.04</v>
      </c>
      <c r="G45" s="27">
        <f t="shared" si="6"/>
        <v>0.04</v>
      </c>
      <c r="H45" s="27">
        <f t="shared" si="6"/>
        <v>0.04</v>
      </c>
      <c r="I45" s="27">
        <f>I8</f>
        <v>0.04</v>
      </c>
      <c r="K45" s="2"/>
      <c r="L45" s="2"/>
    </row>
    <row r="46" spans="1:12" ht="15.75">
      <c r="A46" s="25" t="s">
        <v>52</v>
      </c>
      <c r="B46" s="27">
        <f t="shared" si="6"/>
        <v>983.2692</v>
      </c>
      <c r="C46" s="27">
        <f t="shared" si="6"/>
        <v>981.7931000000001</v>
      </c>
      <c r="D46" s="27">
        <f t="shared" si="6"/>
        <v>1087.2483</v>
      </c>
      <c r="E46" s="27">
        <f t="shared" si="6"/>
        <v>993.9678</v>
      </c>
      <c r="F46" s="27">
        <f t="shared" si="6"/>
        <v>1157.0416</v>
      </c>
      <c r="G46" s="27">
        <f t="shared" si="6"/>
        <v>1111.11</v>
      </c>
      <c r="H46" s="27">
        <f t="shared" si="6"/>
        <v>1115.6027</v>
      </c>
      <c r="I46" s="27">
        <f>I9</f>
        <v>1058.6668</v>
      </c>
      <c r="K46" s="2"/>
      <c r="L46" s="2"/>
    </row>
    <row r="47" spans="1:9" ht="15.75">
      <c r="A47" s="22"/>
      <c r="B47" s="29"/>
      <c r="C47" s="29"/>
      <c r="D47" s="29"/>
      <c r="E47" s="29"/>
      <c r="F47" s="29"/>
      <c r="G47" s="29"/>
      <c r="H47" s="29"/>
      <c r="I47" s="29"/>
    </row>
    <row r="48" spans="1:9" ht="15.75">
      <c r="A48" s="25" t="s">
        <v>32</v>
      </c>
      <c r="B48" s="29"/>
      <c r="C48" s="27"/>
      <c r="D48" s="27"/>
      <c r="E48" s="27"/>
      <c r="F48" s="27"/>
      <c r="G48" s="27"/>
      <c r="H48" s="27"/>
      <c r="I48" s="27"/>
    </row>
    <row r="49" spans="1:9" ht="15.75">
      <c r="A49" s="25" t="s">
        <v>33</v>
      </c>
      <c r="B49" s="27">
        <f aca="true" t="shared" si="7" ref="B49:H49">B23</f>
        <v>600.72</v>
      </c>
      <c r="C49" s="27">
        <f t="shared" si="7"/>
        <v>622.3299999999999</v>
      </c>
      <c r="D49" s="27">
        <f t="shared" si="7"/>
        <v>642.5000000000001</v>
      </c>
      <c r="E49" s="27">
        <f t="shared" si="7"/>
        <v>654.02</v>
      </c>
      <c r="F49" s="27">
        <f t="shared" si="7"/>
        <v>684.9499999999999</v>
      </c>
      <c r="G49" s="27">
        <f t="shared" si="7"/>
        <v>702.12</v>
      </c>
      <c r="H49" s="27">
        <f t="shared" si="7"/>
        <v>687.8100000000001</v>
      </c>
      <c r="I49" s="27">
        <f>I23</f>
        <v>683.1600000000001</v>
      </c>
    </row>
    <row r="50" spans="1:9" ht="15.75">
      <c r="A50" s="25" t="s">
        <v>23</v>
      </c>
      <c r="B50" s="27">
        <f aca="true" t="shared" si="8" ref="B50:H51">B25</f>
        <v>39.5</v>
      </c>
      <c r="C50" s="27">
        <f t="shared" si="8"/>
        <v>47.61</v>
      </c>
      <c r="D50" s="27">
        <f t="shared" si="8"/>
        <v>46.87</v>
      </c>
      <c r="E50" s="27">
        <f t="shared" si="8"/>
        <v>47.23</v>
      </c>
      <c r="F50" s="27">
        <f t="shared" si="8"/>
        <v>32.32</v>
      </c>
      <c r="G50" s="27">
        <f t="shared" si="8"/>
        <v>48.1</v>
      </c>
      <c r="H50" s="27">
        <f t="shared" si="8"/>
        <v>45.2</v>
      </c>
      <c r="I50" s="27">
        <f>I25</f>
        <v>45.97</v>
      </c>
    </row>
    <row r="51" spans="1:9" ht="15.75">
      <c r="A51" s="25" t="s">
        <v>24</v>
      </c>
      <c r="B51" s="27">
        <f t="shared" si="8"/>
        <v>35.03</v>
      </c>
      <c r="C51" s="27">
        <f t="shared" si="8"/>
        <v>38.89</v>
      </c>
      <c r="D51" s="27">
        <f t="shared" si="8"/>
        <v>37.22</v>
      </c>
      <c r="E51" s="27">
        <f t="shared" si="8"/>
        <v>38.4</v>
      </c>
      <c r="F51" s="27">
        <f t="shared" si="8"/>
        <v>32.58</v>
      </c>
      <c r="G51" s="27">
        <f t="shared" si="8"/>
        <v>38.77</v>
      </c>
      <c r="H51" s="27">
        <f t="shared" si="8"/>
        <v>39.03</v>
      </c>
      <c r="I51" s="27">
        <f>I26</f>
        <v>39.34</v>
      </c>
    </row>
    <row r="52" spans="1:9" ht="15.75">
      <c r="A52" s="25" t="s">
        <v>34</v>
      </c>
      <c r="B52" s="27">
        <v>77.98</v>
      </c>
      <c r="C52" s="27">
        <v>79.11</v>
      </c>
      <c r="D52" s="27">
        <v>86.64</v>
      </c>
      <c r="E52" s="27">
        <v>83.27</v>
      </c>
      <c r="F52" s="27">
        <v>84.01</v>
      </c>
      <c r="G52" s="27">
        <v>96.07</v>
      </c>
      <c r="H52" s="28">
        <v>95.19</v>
      </c>
      <c r="I52" s="18">
        <v>91.89</v>
      </c>
    </row>
    <row r="53" spans="1:9" ht="15.75">
      <c r="A53" s="25" t="s">
        <v>35</v>
      </c>
      <c r="B53" s="27">
        <v>10.72</v>
      </c>
      <c r="C53" s="27">
        <v>9.71</v>
      </c>
      <c r="D53" s="27">
        <v>14.97</v>
      </c>
      <c r="E53" s="27">
        <v>18.28</v>
      </c>
      <c r="F53" s="27">
        <v>17.43</v>
      </c>
      <c r="G53" s="27">
        <v>18.19</v>
      </c>
      <c r="H53" s="28">
        <v>16.68</v>
      </c>
      <c r="I53" s="18">
        <v>16.26</v>
      </c>
    </row>
    <row r="54" spans="1:9" ht="15.75">
      <c r="A54" s="25" t="s">
        <v>36</v>
      </c>
      <c r="B54" s="27">
        <v>35.4</v>
      </c>
      <c r="C54" s="27">
        <v>35.67</v>
      </c>
      <c r="D54" s="27">
        <v>40.36</v>
      </c>
      <c r="E54" s="27">
        <v>38.82</v>
      </c>
      <c r="F54" s="27">
        <v>37.13</v>
      </c>
      <c r="G54" s="27">
        <v>46.67</v>
      </c>
      <c r="H54" s="28">
        <v>41.56</v>
      </c>
      <c r="I54" s="18">
        <v>38.27</v>
      </c>
    </row>
    <row r="55" spans="1:9" ht="15.75">
      <c r="A55" s="25" t="s">
        <v>37</v>
      </c>
      <c r="B55" s="27">
        <v>176.99</v>
      </c>
      <c r="C55" s="27">
        <v>162.44</v>
      </c>
      <c r="D55" s="27">
        <v>180.21</v>
      </c>
      <c r="E55" s="27">
        <v>171.85</v>
      </c>
      <c r="F55" s="27">
        <v>192.41</v>
      </c>
      <c r="G55" s="27">
        <v>184.24</v>
      </c>
      <c r="H55" s="28">
        <v>183.71</v>
      </c>
      <c r="I55" s="18">
        <v>197.86</v>
      </c>
    </row>
    <row r="56" spans="1:9" ht="15.75">
      <c r="A56" s="25" t="s">
        <v>38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8">
        <v>0</v>
      </c>
      <c r="I56" s="18">
        <v>0</v>
      </c>
    </row>
    <row r="57" spans="1:9" ht="15.75">
      <c r="A57" s="25" t="s">
        <v>40</v>
      </c>
      <c r="B57" s="27">
        <v>43.26</v>
      </c>
      <c r="C57" s="27">
        <v>43.35</v>
      </c>
      <c r="D57" s="27">
        <v>44.54</v>
      </c>
      <c r="E57" s="27">
        <v>43.96</v>
      </c>
      <c r="F57" s="27">
        <v>47.58</v>
      </c>
      <c r="G57" s="27">
        <v>48.92</v>
      </c>
      <c r="H57" s="28">
        <v>50.54</v>
      </c>
      <c r="I57" s="18">
        <v>52.29</v>
      </c>
    </row>
    <row r="58" spans="1:9" ht="15.75">
      <c r="A58" s="25" t="s">
        <v>56</v>
      </c>
      <c r="B58" s="27">
        <f aca="true" t="shared" si="9" ref="B58:H58">SUM(B49:B57)</f>
        <v>1019.6</v>
      </c>
      <c r="C58" s="27">
        <f t="shared" si="9"/>
        <v>1039.11</v>
      </c>
      <c r="D58" s="27">
        <f t="shared" si="9"/>
        <v>1093.3100000000002</v>
      </c>
      <c r="E58" s="27">
        <f t="shared" si="9"/>
        <v>1095.83</v>
      </c>
      <c r="F58" s="27">
        <f t="shared" si="9"/>
        <v>1128.4099999999999</v>
      </c>
      <c r="G58" s="27">
        <f t="shared" si="9"/>
        <v>1183.08</v>
      </c>
      <c r="H58" s="27">
        <f t="shared" si="9"/>
        <v>1159.72</v>
      </c>
      <c r="I58" s="27">
        <f>SUM(I49:I57)</f>
        <v>1165.04</v>
      </c>
    </row>
    <row r="59" spans="1:9" ht="15.75">
      <c r="A59" s="22"/>
      <c r="B59" s="27"/>
      <c r="C59" s="27"/>
      <c r="D59" s="27"/>
      <c r="E59" s="27"/>
      <c r="F59" s="27"/>
      <c r="G59" s="27"/>
      <c r="H59" s="27"/>
      <c r="I59" s="27"/>
    </row>
    <row r="60" spans="1:10" ht="15.75">
      <c r="A60" s="25" t="s">
        <v>42</v>
      </c>
      <c r="B60" s="27">
        <f aca="true" t="shared" si="10" ref="B60:H60">B46-B58</f>
        <v>-36.33080000000007</v>
      </c>
      <c r="C60" s="27">
        <f t="shared" si="10"/>
        <v>-57.316899999999805</v>
      </c>
      <c r="D60" s="27">
        <f t="shared" si="10"/>
        <v>-6.061700000000201</v>
      </c>
      <c r="E60" s="27">
        <f t="shared" si="10"/>
        <v>-101.86219999999992</v>
      </c>
      <c r="F60" s="27">
        <f t="shared" si="10"/>
        <v>28.631600000000162</v>
      </c>
      <c r="G60" s="27">
        <f t="shared" si="10"/>
        <v>-71.97000000000003</v>
      </c>
      <c r="H60" s="27">
        <f t="shared" si="10"/>
        <v>-44.117300000000114</v>
      </c>
      <c r="I60" s="27">
        <f>I46-I58</f>
        <v>-106.3732</v>
      </c>
      <c r="J60" s="2"/>
    </row>
    <row r="61" spans="1:9" ht="6" customHeight="1">
      <c r="A61" s="23"/>
      <c r="B61" s="31"/>
      <c r="C61" s="31"/>
      <c r="D61" s="31"/>
      <c r="E61" s="31"/>
      <c r="F61" s="31"/>
      <c r="G61" s="31"/>
      <c r="H61" s="31"/>
      <c r="I61" s="31"/>
    </row>
    <row r="62" spans="1:12" ht="15.75">
      <c r="A62" s="25" t="s">
        <v>29</v>
      </c>
      <c r="B62" s="27">
        <f aca="true" t="shared" si="11" ref="B62:H63">B34</f>
        <v>39.44</v>
      </c>
      <c r="C62" s="27">
        <f t="shared" si="11"/>
        <v>41.13</v>
      </c>
      <c r="D62" s="27">
        <f t="shared" si="11"/>
        <v>37.79</v>
      </c>
      <c r="E62" s="27">
        <f t="shared" si="11"/>
        <v>40.42</v>
      </c>
      <c r="F62" s="27">
        <f t="shared" si="11"/>
        <v>45.84</v>
      </c>
      <c r="G62" s="27">
        <f t="shared" si="11"/>
        <v>40.55</v>
      </c>
      <c r="H62" s="27">
        <f t="shared" si="11"/>
        <v>39.97</v>
      </c>
      <c r="I62" s="27">
        <f>I34</f>
        <v>42.21</v>
      </c>
      <c r="J62" s="2"/>
      <c r="K62" s="2"/>
      <c r="L62" s="2"/>
    </row>
    <row r="63" spans="1:12" ht="15.75">
      <c r="A63" s="21" t="s">
        <v>63</v>
      </c>
      <c r="B63" s="27">
        <f t="shared" si="11"/>
        <v>24.93</v>
      </c>
      <c r="C63" s="27">
        <f t="shared" si="11"/>
        <v>23.87</v>
      </c>
      <c r="D63" s="27">
        <f t="shared" si="11"/>
        <v>28.77</v>
      </c>
      <c r="E63" s="27">
        <f t="shared" si="11"/>
        <v>24.59</v>
      </c>
      <c r="F63" s="27">
        <f t="shared" si="11"/>
        <v>25.24</v>
      </c>
      <c r="G63" s="27">
        <f t="shared" si="11"/>
        <v>27.4</v>
      </c>
      <c r="H63" s="27">
        <f t="shared" si="11"/>
        <v>27.91</v>
      </c>
      <c r="I63" s="27">
        <f>I35</f>
        <v>25.08</v>
      </c>
      <c r="J63" s="2"/>
      <c r="K63" s="2"/>
      <c r="L63" s="2"/>
    </row>
    <row r="64" spans="1:14" ht="6" customHeight="1">
      <c r="A64" s="23"/>
      <c r="B64" s="23"/>
      <c r="C64" s="24"/>
      <c r="D64" s="23"/>
      <c r="E64" s="23"/>
      <c r="F64" s="23"/>
      <c r="G64" s="23"/>
      <c r="H64" s="23"/>
      <c r="I64" s="23"/>
      <c r="M64" s="1" t="s">
        <v>1</v>
      </c>
      <c r="N64" s="1" t="s">
        <v>1</v>
      </c>
    </row>
    <row r="65" spans="1:8" ht="15.75">
      <c r="A65" s="21" t="s">
        <v>64</v>
      </c>
      <c r="B65" s="22"/>
      <c r="C65" s="22"/>
      <c r="D65" s="22"/>
      <c r="E65" s="22"/>
      <c r="F65" s="22"/>
      <c r="G65" s="22"/>
      <c r="H65" s="22"/>
    </row>
    <row r="66" spans="1:8" ht="15.75">
      <c r="A66" s="21" t="s">
        <v>67</v>
      </c>
      <c r="B66" s="22"/>
      <c r="C66" s="22"/>
      <c r="D66" s="22"/>
      <c r="E66" s="22"/>
      <c r="F66" s="22"/>
      <c r="G66" s="22"/>
      <c r="H66" s="22"/>
    </row>
    <row r="67" spans="1:8" ht="15.75">
      <c r="A67" s="21" t="s">
        <v>66</v>
      </c>
      <c r="B67" s="22"/>
      <c r="C67" s="22"/>
      <c r="D67" s="22"/>
      <c r="E67" s="22"/>
      <c r="F67" s="22"/>
      <c r="G67" s="22"/>
      <c r="H67" s="22"/>
    </row>
    <row r="68" spans="1:8" ht="15.75">
      <c r="A68" s="21" t="s">
        <v>65</v>
      </c>
      <c r="B68" s="22"/>
      <c r="C68" s="22"/>
      <c r="D68" s="22"/>
      <c r="E68" s="22"/>
      <c r="F68" s="22"/>
      <c r="G68" s="22"/>
      <c r="H68" s="22"/>
    </row>
    <row r="69" spans="1:8" ht="15.75">
      <c r="A69" s="25"/>
      <c r="B69" s="22"/>
      <c r="C69" s="22"/>
      <c r="D69" s="22"/>
      <c r="E69" s="22"/>
      <c r="F69" s="22"/>
      <c r="G69" s="22"/>
      <c r="H69" s="22"/>
    </row>
    <row r="70" spans="1:8" ht="15.75">
      <c r="A70" s="22"/>
      <c r="B70" s="22"/>
      <c r="C70" s="22"/>
      <c r="D70" s="22"/>
      <c r="E70" s="22"/>
      <c r="F70" s="22"/>
      <c r="G70" s="22"/>
      <c r="H70" s="22"/>
    </row>
    <row r="79" ht="15.75">
      <c r="D79" s="35" t="s">
        <v>1</v>
      </c>
    </row>
  </sheetData>
  <printOptions/>
  <pageMargins left="0.5" right="0.5" top="0.5" bottom="0.5" header="0.5" footer="0.5"/>
  <pageSetup horizontalDpi="300" verticalDpi="300" orientation="portrait" scale="6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69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3.4453125" style="0" customWidth="1"/>
    <col min="2" max="12" width="8.77734375" style="0" customWidth="1"/>
    <col min="13" max="13" width="10.77734375" style="0" customWidth="1"/>
  </cols>
  <sheetData>
    <row r="1" spans="1:12" ht="15.75">
      <c r="A1" s="5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 t="s">
        <v>1</v>
      </c>
      <c r="N2" s="1" t="s">
        <v>1</v>
      </c>
    </row>
    <row r="3" spans="1:12" ht="15.75">
      <c r="A3" s="5" t="s">
        <v>2</v>
      </c>
      <c r="B3" s="7">
        <v>1981</v>
      </c>
      <c r="C3" s="7">
        <v>1982</v>
      </c>
      <c r="D3" s="7">
        <v>1983</v>
      </c>
      <c r="E3" s="7">
        <v>1984</v>
      </c>
      <c r="F3" s="7">
        <v>1985</v>
      </c>
      <c r="G3" s="7">
        <v>1986</v>
      </c>
      <c r="H3" s="7">
        <v>1987</v>
      </c>
      <c r="I3" s="7">
        <v>1988</v>
      </c>
      <c r="J3" s="7">
        <v>1989</v>
      </c>
      <c r="K3" s="7">
        <v>1990</v>
      </c>
      <c r="L3" s="7">
        <v>1991</v>
      </c>
    </row>
    <row r="4" spans="1:14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" t="s">
        <v>1</v>
      </c>
      <c r="N4" s="1" t="s">
        <v>1</v>
      </c>
    </row>
    <row r="5" spans="1:12" ht="15.75">
      <c r="A5" s="6"/>
      <c r="B5" s="6"/>
      <c r="C5" s="6"/>
      <c r="D5" s="6"/>
      <c r="E5" s="6"/>
      <c r="F5" s="5" t="s">
        <v>3</v>
      </c>
      <c r="G5" s="6"/>
      <c r="H5" s="6"/>
      <c r="I5" s="6"/>
      <c r="J5" s="6"/>
      <c r="K5" s="6"/>
      <c r="L5" s="6"/>
    </row>
    <row r="6" spans="1:12" ht="15.75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15.75">
      <c r="A7" s="5" t="s">
        <v>5</v>
      </c>
      <c r="B7" s="16">
        <f aca="true" t="shared" si="0" ref="B7:L7">(B35)*(B36)</f>
        <v>844.1719</v>
      </c>
      <c r="C7" s="16">
        <f t="shared" si="0"/>
        <v>758.1168</v>
      </c>
      <c r="D7" s="16">
        <f t="shared" si="0"/>
        <v>902.0880000000001</v>
      </c>
      <c r="E7" s="16">
        <f t="shared" si="0"/>
        <v>845.208</v>
      </c>
      <c r="F7" s="16">
        <f t="shared" si="0"/>
        <v>741.109</v>
      </c>
      <c r="G7" s="16">
        <f t="shared" si="0"/>
        <v>889.287</v>
      </c>
      <c r="H7" s="16">
        <f t="shared" si="0"/>
        <v>918.6620000000001</v>
      </c>
      <c r="I7" s="16">
        <f t="shared" si="0"/>
        <v>915.6650000000001</v>
      </c>
      <c r="J7" s="16">
        <f t="shared" si="0"/>
        <v>1154.79</v>
      </c>
      <c r="K7" s="16">
        <f t="shared" si="0"/>
        <v>1077.44</v>
      </c>
      <c r="L7" s="16">
        <f t="shared" si="0"/>
        <v>946.0500000000001</v>
      </c>
      <c r="M7" s="4"/>
    </row>
    <row r="8" spans="1:12" ht="15.75">
      <c r="A8" s="5" t="s">
        <v>6</v>
      </c>
      <c r="B8" s="16">
        <v>2.71</v>
      </c>
      <c r="C8" s="16">
        <v>2.45</v>
      </c>
      <c r="D8" s="16">
        <v>2.62</v>
      </c>
      <c r="E8" s="16">
        <v>3.63</v>
      </c>
      <c r="F8" s="16">
        <v>3.12</v>
      </c>
      <c r="G8" s="16">
        <v>2.9</v>
      </c>
      <c r="H8" s="16">
        <v>2.77</v>
      </c>
      <c r="I8" s="16">
        <v>1.54</v>
      </c>
      <c r="J8" s="16">
        <v>1.54</v>
      </c>
      <c r="K8" s="16">
        <v>1.6</v>
      </c>
      <c r="L8" s="16">
        <v>1.6</v>
      </c>
    </row>
    <row r="9" spans="1:13" ht="15.75">
      <c r="A9" s="5" t="s">
        <v>7</v>
      </c>
      <c r="B9" s="16">
        <f aca="true" t="shared" si="1" ref="B9:L9">B7+B8</f>
        <v>846.8819000000001</v>
      </c>
      <c r="C9" s="16">
        <f t="shared" si="1"/>
        <v>760.5668000000001</v>
      </c>
      <c r="D9" s="16">
        <f t="shared" si="1"/>
        <v>904.7080000000001</v>
      </c>
      <c r="E9" s="16">
        <f t="shared" si="1"/>
        <v>848.838</v>
      </c>
      <c r="F9" s="16">
        <f t="shared" si="1"/>
        <v>744.229</v>
      </c>
      <c r="G9" s="16">
        <f t="shared" si="1"/>
        <v>892.187</v>
      </c>
      <c r="H9" s="16">
        <f t="shared" si="1"/>
        <v>921.4320000000001</v>
      </c>
      <c r="I9" s="16">
        <f t="shared" si="1"/>
        <v>917.205</v>
      </c>
      <c r="J9" s="16">
        <f t="shared" si="1"/>
        <v>1156.33</v>
      </c>
      <c r="K9" s="16">
        <f t="shared" si="1"/>
        <v>1079.04</v>
      </c>
      <c r="L9" s="16">
        <f t="shared" si="1"/>
        <v>947.6500000000001</v>
      </c>
      <c r="M9" s="4"/>
    </row>
    <row r="10" spans="1:12" ht="15.75">
      <c r="A10" s="5" t="s">
        <v>1</v>
      </c>
      <c r="B10" s="36" t="s">
        <v>1</v>
      </c>
      <c r="C10" s="36" t="s">
        <v>1</v>
      </c>
      <c r="D10" s="36" t="s">
        <v>1</v>
      </c>
      <c r="E10" s="36" t="s">
        <v>1</v>
      </c>
      <c r="F10" s="36" t="s">
        <v>1</v>
      </c>
      <c r="G10" s="36" t="s">
        <v>1</v>
      </c>
      <c r="H10" s="36" t="s">
        <v>1</v>
      </c>
      <c r="I10" s="36" t="s">
        <v>1</v>
      </c>
      <c r="J10" s="36" t="s">
        <v>1</v>
      </c>
      <c r="K10" s="36" t="s">
        <v>1</v>
      </c>
      <c r="L10" s="36" t="s">
        <v>1</v>
      </c>
    </row>
    <row r="11" spans="1:12" ht="15.75">
      <c r="A11" s="5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6"/>
      <c r="L11" s="16"/>
    </row>
    <row r="12" spans="1:13" ht="15.75">
      <c r="A12" s="5" t="s">
        <v>9</v>
      </c>
      <c r="B12" s="16">
        <v>13.66</v>
      </c>
      <c r="C12" s="16">
        <v>7.35</v>
      </c>
      <c r="D12" s="16">
        <v>14.28</v>
      </c>
      <c r="E12" s="16">
        <v>17.77</v>
      </c>
      <c r="F12" s="16">
        <v>18.84</v>
      </c>
      <c r="G12" s="16">
        <v>20.54</v>
      </c>
      <c r="H12" s="16">
        <v>21.94</v>
      </c>
      <c r="I12" s="16">
        <v>22.21</v>
      </c>
      <c r="J12" s="16">
        <v>23.82</v>
      </c>
      <c r="K12" s="16">
        <v>25.17</v>
      </c>
      <c r="L12" s="16">
        <v>26.18</v>
      </c>
      <c r="M12" s="2"/>
    </row>
    <row r="13" spans="1:13" ht="15.75">
      <c r="A13" s="5" t="s">
        <v>10</v>
      </c>
      <c r="B13" s="16">
        <v>62.64</v>
      </c>
      <c r="C13" s="16">
        <v>65.92</v>
      </c>
      <c r="D13" s="16">
        <v>62.54</v>
      </c>
      <c r="E13" s="16">
        <v>58.84</v>
      </c>
      <c r="F13" s="16">
        <v>45.4</v>
      </c>
      <c r="G13" s="16">
        <v>42.47</v>
      </c>
      <c r="H13" s="16">
        <v>38.54</v>
      </c>
      <c r="I13" s="16">
        <v>66.01</v>
      </c>
      <c r="J13" s="16">
        <v>69.56</v>
      </c>
      <c r="K13" s="16">
        <v>66.52</v>
      </c>
      <c r="L13" s="16">
        <v>68.38</v>
      </c>
      <c r="M13" s="2"/>
    </row>
    <row r="14" spans="1:13" ht="15.75">
      <c r="A14" s="5" t="s">
        <v>11</v>
      </c>
      <c r="B14" s="16">
        <v>82.56</v>
      </c>
      <c r="C14" s="16">
        <v>89.73</v>
      </c>
      <c r="D14" s="16">
        <v>97.74</v>
      </c>
      <c r="E14" s="16">
        <v>44.62</v>
      </c>
      <c r="F14" s="16">
        <v>44.62</v>
      </c>
      <c r="G14" s="16">
        <v>44.27</v>
      </c>
      <c r="H14" s="16">
        <v>43.23</v>
      </c>
      <c r="I14" s="16">
        <v>92.26</v>
      </c>
      <c r="J14" s="16">
        <v>96.65</v>
      </c>
      <c r="K14" s="16">
        <v>101.78</v>
      </c>
      <c r="L14" s="16">
        <v>109.1</v>
      </c>
      <c r="M14" s="2"/>
    </row>
    <row r="15" spans="1:13" ht="15.75">
      <c r="A15" s="5" t="s">
        <v>12</v>
      </c>
      <c r="B15" s="16">
        <v>119.61</v>
      </c>
      <c r="C15" s="16">
        <v>115.76</v>
      </c>
      <c r="D15" s="16">
        <v>118.06</v>
      </c>
      <c r="E15" s="16">
        <v>123.24</v>
      </c>
      <c r="F15" s="16">
        <v>120.93</v>
      </c>
      <c r="G15" s="16">
        <v>120.94</v>
      </c>
      <c r="H15" s="16">
        <v>117.71</v>
      </c>
      <c r="I15" s="16">
        <v>164.86</v>
      </c>
      <c r="J15" s="16">
        <v>176</v>
      </c>
      <c r="K15" s="16">
        <v>184.91</v>
      </c>
      <c r="L15" s="16">
        <v>191.6</v>
      </c>
      <c r="M15" s="2"/>
    </row>
    <row r="16" spans="1:13" ht="15.75">
      <c r="A16" s="5" t="s">
        <v>13</v>
      </c>
      <c r="B16" s="16">
        <v>63.97</v>
      </c>
      <c r="C16" s="16">
        <v>68.11</v>
      </c>
      <c r="D16" s="16">
        <v>67.04</v>
      </c>
      <c r="E16" s="16">
        <v>60.77</v>
      </c>
      <c r="F16" s="16">
        <v>70.85</v>
      </c>
      <c r="G16" s="16">
        <v>67.14</v>
      </c>
      <c r="H16" s="16">
        <v>65.24</v>
      </c>
      <c r="I16" s="16">
        <v>58.54</v>
      </c>
      <c r="J16" s="16">
        <v>63.83</v>
      </c>
      <c r="K16" s="16">
        <v>71.94</v>
      </c>
      <c r="L16" s="16">
        <v>72.06</v>
      </c>
      <c r="M16" s="2"/>
    </row>
    <row r="17" spans="1:13" ht="15.75">
      <c r="A17" s="5" t="s">
        <v>14</v>
      </c>
      <c r="B17" s="16">
        <v>31.41</v>
      </c>
      <c r="C17" s="16">
        <v>31.72</v>
      </c>
      <c r="D17" s="16">
        <v>34.02</v>
      </c>
      <c r="E17" s="16">
        <v>34.86</v>
      </c>
      <c r="F17" s="16">
        <v>34.42</v>
      </c>
      <c r="G17" s="16">
        <v>34.42</v>
      </c>
      <c r="H17" s="16">
        <v>34.65</v>
      </c>
      <c r="I17" s="16">
        <v>31.74</v>
      </c>
      <c r="J17" s="16">
        <v>33.24</v>
      </c>
      <c r="K17" s="16">
        <v>34.31</v>
      </c>
      <c r="L17" s="16">
        <v>35.24</v>
      </c>
      <c r="M17" s="2"/>
    </row>
    <row r="18" spans="1:13" ht="15.75">
      <c r="A18" s="5" t="s">
        <v>15</v>
      </c>
      <c r="B18" s="16">
        <v>82.64</v>
      </c>
      <c r="C18" s="16">
        <v>88.99</v>
      </c>
      <c r="D18" s="16">
        <v>89.02</v>
      </c>
      <c r="E18" s="16">
        <v>96.97</v>
      </c>
      <c r="F18" s="16">
        <v>101.84</v>
      </c>
      <c r="G18" s="16">
        <v>104.97</v>
      </c>
      <c r="H18" s="16">
        <v>109.84</v>
      </c>
      <c r="I18" s="16">
        <v>171.94</v>
      </c>
      <c r="J18" s="16">
        <v>183.57</v>
      </c>
      <c r="K18" s="16">
        <v>178.86</v>
      </c>
      <c r="L18" s="16">
        <v>181.68</v>
      </c>
      <c r="M18" s="2"/>
    </row>
    <row r="19" spans="1:13" ht="15.75">
      <c r="A19" s="5" t="s">
        <v>16</v>
      </c>
      <c r="B19" s="11" t="s">
        <v>39</v>
      </c>
      <c r="C19" s="11" t="s">
        <v>39</v>
      </c>
      <c r="D19" s="11" t="s">
        <v>39</v>
      </c>
      <c r="E19" s="11" t="s">
        <v>39</v>
      </c>
      <c r="F19" s="11" t="s">
        <v>39</v>
      </c>
      <c r="G19" s="11" t="s">
        <v>39</v>
      </c>
      <c r="H19" s="11" t="s">
        <v>39</v>
      </c>
      <c r="I19" s="37">
        <v>2.01</v>
      </c>
      <c r="J19" s="37">
        <v>2.15</v>
      </c>
      <c r="K19" s="37">
        <v>2.25</v>
      </c>
      <c r="L19" s="37">
        <v>2.34</v>
      </c>
      <c r="M19" s="2"/>
    </row>
    <row r="20" spans="1:13" ht="15.75">
      <c r="A20" s="5" t="s">
        <v>18</v>
      </c>
      <c r="B20" s="37">
        <v>32.85</v>
      </c>
      <c r="C20" s="37">
        <v>34.94</v>
      </c>
      <c r="D20" s="37">
        <v>35</v>
      </c>
      <c r="E20" s="37">
        <v>24.96</v>
      </c>
      <c r="F20" s="37">
        <v>24.76</v>
      </c>
      <c r="G20" s="37">
        <v>23.31</v>
      </c>
      <c r="H20" s="37">
        <v>23.64</v>
      </c>
      <c r="I20" s="37">
        <v>27.76</v>
      </c>
      <c r="J20" s="37">
        <v>29.64</v>
      </c>
      <c r="K20" s="37">
        <v>31.14</v>
      </c>
      <c r="L20" s="37">
        <v>32.26</v>
      </c>
      <c r="M20" s="2"/>
    </row>
    <row r="21" spans="1:13" ht="15.75">
      <c r="A21" s="5" t="s">
        <v>19</v>
      </c>
      <c r="B21" s="11" t="s">
        <v>39</v>
      </c>
      <c r="C21" s="11" t="s">
        <v>39</v>
      </c>
      <c r="D21" s="11" t="s">
        <v>39</v>
      </c>
      <c r="E21" s="11" t="s">
        <v>39</v>
      </c>
      <c r="F21" s="11" t="s">
        <v>39</v>
      </c>
      <c r="G21" s="11" t="s">
        <v>39</v>
      </c>
      <c r="H21" s="11" t="s">
        <v>39</v>
      </c>
      <c r="I21" s="37">
        <v>7.42</v>
      </c>
      <c r="J21" s="37">
        <v>8.12</v>
      </c>
      <c r="K21" s="37">
        <v>7.7</v>
      </c>
      <c r="L21" s="37">
        <v>7.35</v>
      </c>
      <c r="M21" s="2"/>
    </row>
    <row r="22" spans="1:13" ht="15.75">
      <c r="A22" s="5" t="s">
        <v>20</v>
      </c>
      <c r="B22" s="37">
        <v>5.18</v>
      </c>
      <c r="C22" s="37">
        <v>4.96</v>
      </c>
      <c r="D22" s="16">
        <v>5.3</v>
      </c>
      <c r="E22" s="16">
        <v>0</v>
      </c>
      <c r="F22" s="16">
        <v>0</v>
      </c>
      <c r="G22" s="16">
        <v>0</v>
      </c>
      <c r="H22" s="16">
        <v>0</v>
      </c>
      <c r="I22" s="16">
        <v>3.16</v>
      </c>
      <c r="J22" s="16">
        <v>3.3</v>
      </c>
      <c r="K22" s="16">
        <v>3.4</v>
      </c>
      <c r="L22" s="37">
        <v>3.45</v>
      </c>
      <c r="M22" s="2"/>
    </row>
    <row r="23" spans="1:13" ht="15.75">
      <c r="A23" s="5" t="s">
        <v>21</v>
      </c>
      <c r="B23" s="11" t="s">
        <v>39</v>
      </c>
      <c r="C23" s="11" t="s">
        <v>39</v>
      </c>
      <c r="D23" s="11" t="s">
        <v>39</v>
      </c>
      <c r="E23" s="11" t="s">
        <v>39</v>
      </c>
      <c r="F23" s="11" t="s">
        <v>39</v>
      </c>
      <c r="G23" s="11" t="s">
        <v>39</v>
      </c>
      <c r="H23" s="11" t="s">
        <v>39</v>
      </c>
      <c r="I23" s="37">
        <v>33.91</v>
      </c>
      <c r="J23" s="37">
        <v>37.04</v>
      </c>
      <c r="K23" s="37">
        <v>36.09</v>
      </c>
      <c r="L23" s="37">
        <v>35.27</v>
      </c>
      <c r="M23" s="2"/>
    </row>
    <row r="24" spans="1:13" ht="15.75">
      <c r="A24" s="5" t="s">
        <v>22</v>
      </c>
      <c r="B24" s="37">
        <f aca="true" t="shared" si="2" ref="B24:L24">SUM(B12:B23)</f>
        <v>494.5200000000001</v>
      </c>
      <c r="C24" s="37">
        <f t="shared" si="2"/>
        <v>507.48</v>
      </c>
      <c r="D24" s="37">
        <f t="shared" si="2"/>
        <v>523</v>
      </c>
      <c r="E24" s="37">
        <f t="shared" si="2"/>
        <v>462.0299999999999</v>
      </c>
      <c r="F24" s="37">
        <f t="shared" si="2"/>
        <v>461.65999999999997</v>
      </c>
      <c r="G24" s="37">
        <f t="shared" si="2"/>
        <v>458.06</v>
      </c>
      <c r="H24" s="37">
        <f t="shared" si="2"/>
        <v>454.78999999999996</v>
      </c>
      <c r="I24" s="37">
        <f t="shared" si="2"/>
        <v>681.8199999999999</v>
      </c>
      <c r="J24" s="37">
        <f t="shared" si="2"/>
        <v>726.9199999999998</v>
      </c>
      <c r="K24" s="37">
        <f t="shared" si="2"/>
        <v>744.07</v>
      </c>
      <c r="L24" s="37">
        <f t="shared" si="2"/>
        <v>764.9100000000001</v>
      </c>
      <c r="M24" s="2"/>
    </row>
    <row r="25" spans="1:13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8"/>
      <c r="L25" s="8"/>
      <c r="M25" s="2"/>
    </row>
    <row r="26" spans="1:13" ht="15.75">
      <c r="A26" s="5" t="s">
        <v>23</v>
      </c>
      <c r="B26" s="37">
        <v>60.45</v>
      </c>
      <c r="C26" s="37">
        <v>40.56</v>
      </c>
      <c r="D26" s="37">
        <v>49.85</v>
      </c>
      <c r="E26" s="16">
        <v>45.5</v>
      </c>
      <c r="F26" s="16">
        <v>39.4</v>
      </c>
      <c r="G26" s="37">
        <v>47.24</v>
      </c>
      <c r="H26" s="37">
        <v>49.11</v>
      </c>
      <c r="I26" s="37">
        <v>60.63</v>
      </c>
      <c r="J26" s="37">
        <v>76.43</v>
      </c>
      <c r="K26" s="37">
        <v>71.32</v>
      </c>
      <c r="L26" s="37">
        <v>62.64</v>
      </c>
      <c r="M26" s="2"/>
    </row>
    <row r="27" spans="1:13" ht="15.75">
      <c r="A27" s="5" t="s">
        <v>24</v>
      </c>
      <c r="B27" s="16">
        <v>25.6</v>
      </c>
      <c r="C27" s="37">
        <v>22.56</v>
      </c>
      <c r="D27" s="37">
        <v>21.16</v>
      </c>
      <c r="E27" s="37">
        <v>17.39</v>
      </c>
      <c r="F27" s="37">
        <v>17.71</v>
      </c>
      <c r="G27" s="37">
        <v>18.35</v>
      </c>
      <c r="H27" s="37">
        <v>18.89</v>
      </c>
      <c r="I27" s="37">
        <v>44.44</v>
      </c>
      <c r="J27" s="37">
        <v>43.88</v>
      </c>
      <c r="K27" s="37">
        <v>43.27</v>
      </c>
      <c r="L27" s="37">
        <v>43.59</v>
      </c>
      <c r="M27" s="2"/>
    </row>
    <row r="28" spans="1:13" ht="15.75">
      <c r="A28" s="5" t="s">
        <v>25</v>
      </c>
      <c r="B28" s="37">
        <v>139.66</v>
      </c>
      <c r="C28" s="37">
        <v>71.04</v>
      </c>
      <c r="D28" s="37">
        <v>84.86</v>
      </c>
      <c r="E28" s="37">
        <v>69.52</v>
      </c>
      <c r="F28" s="37">
        <v>56.56</v>
      </c>
      <c r="G28" s="37">
        <v>60.69</v>
      </c>
      <c r="H28" s="37">
        <v>60.91</v>
      </c>
      <c r="I28" s="37">
        <v>66.13</v>
      </c>
      <c r="J28" s="37">
        <v>83.37</v>
      </c>
      <c r="K28" s="16">
        <v>77.8</v>
      </c>
      <c r="L28" s="37">
        <v>68.33</v>
      </c>
      <c r="M28" s="2"/>
    </row>
    <row r="29" spans="1:13" ht="15.75">
      <c r="A29" s="5" t="s">
        <v>26</v>
      </c>
      <c r="B29" s="37">
        <f aca="true" t="shared" si="3" ref="B29:L29">SUM(B26:B28)</f>
        <v>225.71</v>
      </c>
      <c r="C29" s="37">
        <f t="shared" si="3"/>
        <v>134.16000000000003</v>
      </c>
      <c r="D29" s="37">
        <f t="shared" si="3"/>
        <v>155.87</v>
      </c>
      <c r="E29" s="37">
        <f t="shared" si="3"/>
        <v>132.41</v>
      </c>
      <c r="F29" s="37">
        <f t="shared" si="3"/>
        <v>113.67</v>
      </c>
      <c r="G29" s="37">
        <f t="shared" si="3"/>
        <v>126.28</v>
      </c>
      <c r="H29" s="37">
        <f t="shared" si="3"/>
        <v>128.91</v>
      </c>
      <c r="I29" s="16">
        <f t="shared" si="3"/>
        <v>171.2</v>
      </c>
      <c r="J29" s="37">
        <f t="shared" si="3"/>
        <v>203.68</v>
      </c>
      <c r="K29" s="37">
        <f t="shared" si="3"/>
        <v>192.39</v>
      </c>
      <c r="L29" s="37">
        <f t="shared" si="3"/>
        <v>174.56</v>
      </c>
      <c r="M29" s="2"/>
    </row>
    <row r="30" spans="1:13" ht="15.75">
      <c r="A30" s="6"/>
      <c r="B30" s="38"/>
      <c r="C30" s="38"/>
      <c r="D30" s="38"/>
      <c r="E30" s="38"/>
      <c r="F30" s="38"/>
      <c r="G30" s="38"/>
      <c r="H30" s="38"/>
      <c r="I30" s="38"/>
      <c r="J30" s="38"/>
      <c r="K30" s="37"/>
      <c r="L30" s="37"/>
      <c r="M30" s="2"/>
    </row>
    <row r="31" spans="1:13" ht="15.75">
      <c r="A31" s="5" t="s">
        <v>27</v>
      </c>
      <c r="B31" s="37">
        <f aca="true" t="shared" si="4" ref="B31:L31">B24+B29</f>
        <v>720.2300000000001</v>
      </c>
      <c r="C31" s="37">
        <f t="shared" si="4"/>
        <v>641.6400000000001</v>
      </c>
      <c r="D31" s="37">
        <f t="shared" si="4"/>
        <v>678.87</v>
      </c>
      <c r="E31" s="37">
        <f t="shared" si="4"/>
        <v>594.4399999999999</v>
      </c>
      <c r="F31" s="37">
        <f t="shared" si="4"/>
        <v>575.3299999999999</v>
      </c>
      <c r="G31" s="37">
        <f t="shared" si="4"/>
        <v>584.34</v>
      </c>
      <c r="H31" s="37">
        <f t="shared" si="4"/>
        <v>583.6999999999999</v>
      </c>
      <c r="I31" s="37">
        <f t="shared" si="4"/>
        <v>853.02</v>
      </c>
      <c r="J31" s="37">
        <f t="shared" si="4"/>
        <v>930.5999999999999</v>
      </c>
      <c r="K31" s="37">
        <f t="shared" si="4"/>
        <v>936.46</v>
      </c>
      <c r="L31" s="37">
        <f t="shared" si="4"/>
        <v>939.47</v>
      </c>
      <c r="M31" s="2"/>
    </row>
    <row r="32" spans="1:13" ht="15.75">
      <c r="A32" s="6"/>
      <c r="B32" s="38"/>
      <c r="C32" s="38"/>
      <c r="D32" s="38"/>
      <c r="E32" s="38"/>
      <c r="F32" s="38"/>
      <c r="G32" s="38"/>
      <c r="H32" s="38"/>
      <c r="I32" s="38"/>
      <c r="J32" s="38"/>
      <c r="K32" s="37"/>
      <c r="L32" s="37"/>
      <c r="M32" s="2"/>
    </row>
    <row r="33" spans="1:13" ht="15.75">
      <c r="A33" s="5" t="s">
        <v>28</v>
      </c>
      <c r="B33" s="16">
        <f aca="true" t="shared" si="5" ref="B33:L33">B9-B31</f>
        <v>126.65189999999996</v>
      </c>
      <c r="C33" s="16">
        <f t="shared" si="5"/>
        <v>118.92679999999996</v>
      </c>
      <c r="D33" s="16">
        <f t="shared" si="5"/>
        <v>225.83800000000008</v>
      </c>
      <c r="E33" s="16">
        <f t="shared" si="5"/>
        <v>254.39800000000002</v>
      </c>
      <c r="F33" s="16">
        <f t="shared" si="5"/>
        <v>168.89900000000011</v>
      </c>
      <c r="G33" s="16">
        <f t="shared" si="5"/>
        <v>307.847</v>
      </c>
      <c r="H33" s="16">
        <f t="shared" si="5"/>
        <v>337.7320000000002</v>
      </c>
      <c r="I33" s="16">
        <f t="shared" si="5"/>
        <v>64.18500000000006</v>
      </c>
      <c r="J33" s="16">
        <f t="shared" si="5"/>
        <v>225.73000000000002</v>
      </c>
      <c r="K33" s="16">
        <f t="shared" si="5"/>
        <v>142.57999999999993</v>
      </c>
      <c r="L33" s="16">
        <f t="shared" si="5"/>
        <v>8.180000000000064</v>
      </c>
      <c r="M33" s="2"/>
    </row>
    <row r="34" spans="1:15" ht="5.25" customHeight="1">
      <c r="A34" s="1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" t="s">
        <v>1</v>
      </c>
      <c r="N34" s="3" t="s">
        <v>1</v>
      </c>
      <c r="O34" s="1" t="s">
        <v>1</v>
      </c>
    </row>
    <row r="35" spans="1:14" ht="15.75">
      <c r="A35" s="5" t="s">
        <v>29</v>
      </c>
      <c r="B35" s="37">
        <v>31.07</v>
      </c>
      <c r="C35" s="37">
        <v>33.12</v>
      </c>
      <c r="D35" s="16">
        <v>40.2</v>
      </c>
      <c r="E35" s="16">
        <v>35.1</v>
      </c>
      <c r="F35" s="16">
        <v>33.1</v>
      </c>
      <c r="G35" s="16">
        <v>35.7</v>
      </c>
      <c r="H35" s="16">
        <v>33.7</v>
      </c>
      <c r="I35" s="16">
        <v>36.7</v>
      </c>
      <c r="J35" s="16">
        <v>42.3</v>
      </c>
      <c r="K35" s="16">
        <v>41.6</v>
      </c>
      <c r="L35" s="16">
        <v>37.1</v>
      </c>
      <c r="M35" s="2"/>
      <c r="N35" s="3" t="s">
        <v>1</v>
      </c>
    </row>
    <row r="36" spans="1:14" ht="15.75">
      <c r="A36" s="5" t="s">
        <v>30</v>
      </c>
      <c r="B36" s="37">
        <v>27.17</v>
      </c>
      <c r="C36" s="37">
        <v>22.89</v>
      </c>
      <c r="D36" s="16">
        <v>22.44</v>
      </c>
      <c r="E36" s="16">
        <v>24.08</v>
      </c>
      <c r="F36" s="16">
        <v>22.39</v>
      </c>
      <c r="G36" s="16">
        <v>24.91</v>
      </c>
      <c r="H36" s="16">
        <v>27.26</v>
      </c>
      <c r="I36" s="16">
        <v>24.95</v>
      </c>
      <c r="J36" s="16">
        <v>27.3</v>
      </c>
      <c r="K36" s="16">
        <v>25.9</v>
      </c>
      <c r="L36" s="16">
        <v>25.5</v>
      </c>
      <c r="M36" s="2"/>
      <c r="N36" s="3" t="s">
        <v>1</v>
      </c>
    </row>
    <row r="37" spans="1:15" ht="4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" t="s">
        <v>1</v>
      </c>
      <c r="N37" s="1" t="s">
        <v>1</v>
      </c>
      <c r="O37" s="1" t="s">
        <v>1</v>
      </c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8"/>
    </row>
    <row r="40" spans="1:12" ht="15.75">
      <c r="A40" s="5" t="s">
        <v>58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8"/>
    </row>
    <row r="41" spans="1:15" ht="4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" t="s">
        <v>1</v>
      </c>
      <c r="N41" s="1" t="s">
        <v>1</v>
      </c>
      <c r="O41" s="1" t="s">
        <v>1</v>
      </c>
    </row>
    <row r="42" spans="1:14" ht="15.75">
      <c r="A42" s="5" t="s">
        <v>2</v>
      </c>
      <c r="B42" s="7">
        <v>1981</v>
      </c>
      <c r="C42" s="7">
        <v>1982</v>
      </c>
      <c r="D42" s="7">
        <v>1983</v>
      </c>
      <c r="E42" s="7">
        <v>1984</v>
      </c>
      <c r="F42" s="7">
        <v>1985</v>
      </c>
      <c r="G42" s="7">
        <v>1986</v>
      </c>
      <c r="H42" s="7">
        <v>1987</v>
      </c>
      <c r="I42" s="7">
        <v>1988</v>
      </c>
      <c r="J42" s="7">
        <v>1989</v>
      </c>
      <c r="K42" s="7">
        <v>1990</v>
      </c>
      <c r="L42" s="7">
        <v>1991</v>
      </c>
      <c r="N42" s="1" t="s">
        <v>1</v>
      </c>
    </row>
    <row r="43" spans="1:15" ht="4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" t="s">
        <v>1</v>
      </c>
      <c r="N43" s="1" t="s">
        <v>1</v>
      </c>
      <c r="O43" s="1" t="s">
        <v>1</v>
      </c>
    </row>
    <row r="44" spans="1:12" ht="15.75">
      <c r="A44" s="6"/>
      <c r="B44" s="6"/>
      <c r="C44" s="6"/>
      <c r="D44" s="6"/>
      <c r="E44" s="6"/>
      <c r="F44" s="5" t="s">
        <v>3</v>
      </c>
      <c r="G44" s="6"/>
      <c r="H44" s="6"/>
      <c r="I44" s="6"/>
      <c r="J44" s="6"/>
      <c r="K44" s="6"/>
      <c r="L44" s="6"/>
    </row>
    <row r="45" spans="1:12" ht="15.75">
      <c r="A45" s="5" t="s">
        <v>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ht="15.75">
      <c r="A46" s="5" t="s">
        <v>5</v>
      </c>
      <c r="B46" s="16">
        <f aca="true" t="shared" si="6" ref="B46:L46">B7</f>
        <v>844.1719</v>
      </c>
      <c r="C46" s="16">
        <f t="shared" si="6"/>
        <v>758.1168</v>
      </c>
      <c r="D46" s="16">
        <f t="shared" si="6"/>
        <v>902.0880000000001</v>
      </c>
      <c r="E46" s="16">
        <f t="shared" si="6"/>
        <v>845.208</v>
      </c>
      <c r="F46" s="16">
        <f t="shared" si="6"/>
        <v>741.109</v>
      </c>
      <c r="G46" s="16">
        <f t="shared" si="6"/>
        <v>889.287</v>
      </c>
      <c r="H46" s="16">
        <f t="shared" si="6"/>
        <v>918.6620000000001</v>
      </c>
      <c r="I46" s="16">
        <f t="shared" si="6"/>
        <v>915.6650000000001</v>
      </c>
      <c r="J46" s="16">
        <f t="shared" si="6"/>
        <v>1154.79</v>
      </c>
      <c r="K46" s="16">
        <f t="shared" si="6"/>
        <v>1077.44</v>
      </c>
      <c r="L46" s="16">
        <f t="shared" si="6"/>
        <v>946.0500000000001</v>
      </c>
      <c r="M46" s="2"/>
    </row>
    <row r="47" spans="1:13" ht="15.75">
      <c r="A47" s="5" t="s">
        <v>6</v>
      </c>
      <c r="B47" s="16">
        <f aca="true" t="shared" si="7" ref="B47:L47">B8</f>
        <v>2.71</v>
      </c>
      <c r="C47" s="16">
        <f t="shared" si="7"/>
        <v>2.45</v>
      </c>
      <c r="D47" s="16">
        <f t="shared" si="7"/>
        <v>2.62</v>
      </c>
      <c r="E47" s="16">
        <f t="shared" si="7"/>
        <v>3.63</v>
      </c>
      <c r="F47" s="16">
        <f t="shared" si="7"/>
        <v>3.12</v>
      </c>
      <c r="G47" s="16">
        <f t="shared" si="7"/>
        <v>2.9</v>
      </c>
      <c r="H47" s="16">
        <f t="shared" si="7"/>
        <v>2.77</v>
      </c>
      <c r="I47" s="16">
        <f t="shared" si="7"/>
        <v>1.54</v>
      </c>
      <c r="J47" s="16">
        <f t="shared" si="7"/>
        <v>1.54</v>
      </c>
      <c r="K47" s="16">
        <f t="shared" si="7"/>
        <v>1.6</v>
      </c>
      <c r="L47" s="16">
        <f t="shared" si="7"/>
        <v>1.6</v>
      </c>
      <c r="M47" s="2"/>
    </row>
    <row r="48" spans="1:13" ht="15.75">
      <c r="A48" s="5" t="s">
        <v>7</v>
      </c>
      <c r="B48" s="16">
        <f aca="true" t="shared" si="8" ref="B48:L48">B9</f>
        <v>846.8819000000001</v>
      </c>
      <c r="C48" s="16">
        <f t="shared" si="8"/>
        <v>760.5668000000001</v>
      </c>
      <c r="D48" s="16">
        <f t="shared" si="8"/>
        <v>904.7080000000001</v>
      </c>
      <c r="E48" s="16">
        <f t="shared" si="8"/>
        <v>848.838</v>
      </c>
      <c r="F48" s="16">
        <f t="shared" si="8"/>
        <v>744.229</v>
      </c>
      <c r="G48" s="16">
        <f t="shared" si="8"/>
        <v>892.187</v>
      </c>
      <c r="H48" s="16">
        <f t="shared" si="8"/>
        <v>921.4320000000001</v>
      </c>
      <c r="I48" s="16">
        <f t="shared" si="8"/>
        <v>917.205</v>
      </c>
      <c r="J48" s="16">
        <f t="shared" si="8"/>
        <v>1156.33</v>
      </c>
      <c r="K48" s="16">
        <f t="shared" si="8"/>
        <v>1079.04</v>
      </c>
      <c r="L48" s="16">
        <f t="shared" si="8"/>
        <v>947.6500000000001</v>
      </c>
      <c r="M48" s="2"/>
    </row>
    <row r="49" spans="1:12" ht="15.75">
      <c r="A49" s="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.75">
      <c r="A50" s="5" t="s">
        <v>32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3" ht="15.75">
      <c r="A51" s="5" t="s">
        <v>33</v>
      </c>
      <c r="B51" s="16">
        <f aca="true" t="shared" si="9" ref="B51:L51">B24</f>
        <v>494.5200000000001</v>
      </c>
      <c r="C51" s="16">
        <f t="shared" si="9"/>
        <v>507.48</v>
      </c>
      <c r="D51" s="16">
        <f t="shared" si="9"/>
        <v>523</v>
      </c>
      <c r="E51" s="16">
        <f t="shared" si="9"/>
        <v>462.0299999999999</v>
      </c>
      <c r="F51" s="16">
        <f t="shared" si="9"/>
        <v>461.65999999999997</v>
      </c>
      <c r="G51" s="16">
        <f t="shared" si="9"/>
        <v>458.06</v>
      </c>
      <c r="H51" s="16">
        <f t="shared" si="9"/>
        <v>454.78999999999996</v>
      </c>
      <c r="I51" s="16">
        <f t="shared" si="9"/>
        <v>681.8199999999999</v>
      </c>
      <c r="J51" s="16">
        <f t="shared" si="9"/>
        <v>726.9199999999998</v>
      </c>
      <c r="K51" s="16">
        <f t="shared" si="9"/>
        <v>744.07</v>
      </c>
      <c r="L51" s="16">
        <f t="shared" si="9"/>
        <v>764.9100000000001</v>
      </c>
      <c r="M51" s="2"/>
    </row>
    <row r="52" spans="1:13" ht="15.75">
      <c r="A52" s="5" t="s">
        <v>23</v>
      </c>
      <c r="B52" s="16">
        <f aca="true" t="shared" si="10" ref="B52:L52">B26</f>
        <v>60.45</v>
      </c>
      <c r="C52" s="16">
        <f t="shared" si="10"/>
        <v>40.56</v>
      </c>
      <c r="D52" s="16">
        <f t="shared" si="10"/>
        <v>49.85</v>
      </c>
      <c r="E52" s="16">
        <f t="shared" si="10"/>
        <v>45.5</v>
      </c>
      <c r="F52" s="16">
        <f t="shared" si="10"/>
        <v>39.4</v>
      </c>
      <c r="G52" s="16">
        <f t="shared" si="10"/>
        <v>47.24</v>
      </c>
      <c r="H52" s="16">
        <f t="shared" si="10"/>
        <v>49.11</v>
      </c>
      <c r="I52" s="16">
        <f t="shared" si="10"/>
        <v>60.63</v>
      </c>
      <c r="J52" s="16">
        <f t="shared" si="10"/>
        <v>76.43</v>
      </c>
      <c r="K52" s="16">
        <f t="shared" si="10"/>
        <v>71.32</v>
      </c>
      <c r="L52" s="16">
        <f t="shared" si="10"/>
        <v>62.64</v>
      </c>
      <c r="M52" s="2"/>
    </row>
    <row r="53" spans="1:13" ht="15.75">
      <c r="A53" s="5" t="s">
        <v>24</v>
      </c>
      <c r="B53" s="16">
        <f aca="true" t="shared" si="11" ref="B53:L53">B27</f>
        <v>25.6</v>
      </c>
      <c r="C53" s="16">
        <f t="shared" si="11"/>
        <v>22.56</v>
      </c>
      <c r="D53" s="16">
        <f t="shared" si="11"/>
        <v>21.16</v>
      </c>
      <c r="E53" s="16">
        <f t="shared" si="11"/>
        <v>17.39</v>
      </c>
      <c r="F53" s="16">
        <f t="shared" si="11"/>
        <v>17.71</v>
      </c>
      <c r="G53" s="16">
        <f t="shared" si="11"/>
        <v>18.35</v>
      </c>
      <c r="H53" s="16">
        <f t="shared" si="11"/>
        <v>18.89</v>
      </c>
      <c r="I53" s="16">
        <f t="shared" si="11"/>
        <v>44.44</v>
      </c>
      <c r="J53" s="16">
        <f t="shared" si="11"/>
        <v>43.88</v>
      </c>
      <c r="K53" s="16">
        <f t="shared" si="11"/>
        <v>43.27</v>
      </c>
      <c r="L53" s="16">
        <f t="shared" si="11"/>
        <v>43.59</v>
      </c>
      <c r="M53" s="2"/>
    </row>
    <row r="54" spans="1:13" ht="15.75">
      <c r="A54" s="5" t="s">
        <v>34</v>
      </c>
      <c r="B54" s="16">
        <v>54.63</v>
      </c>
      <c r="C54" s="16">
        <v>56.4</v>
      </c>
      <c r="D54" s="16">
        <v>60.32</v>
      </c>
      <c r="E54" s="16">
        <v>60.97</v>
      </c>
      <c r="F54" s="16">
        <v>61.29</v>
      </c>
      <c r="G54" s="16">
        <v>61.29</v>
      </c>
      <c r="H54" s="16">
        <v>61.69</v>
      </c>
      <c r="I54" s="16">
        <v>40.59</v>
      </c>
      <c r="J54" s="16">
        <v>41.3</v>
      </c>
      <c r="K54" s="16">
        <v>43.05</v>
      </c>
      <c r="L54" s="16">
        <v>44.7</v>
      </c>
      <c r="M54" s="2"/>
    </row>
    <row r="55" spans="1:13" ht="15.75">
      <c r="A55" s="5" t="s">
        <v>35</v>
      </c>
      <c r="B55" s="16">
        <v>40.84</v>
      </c>
      <c r="C55" s="16">
        <v>34</v>
      </c>
      <c r="D55" s="16">
        <v>27.27</v>
      </c>
      <c r="E55" s="16">
        <v>26.84</v>
      </c>
      <c r="F55" s="16">
        <v>15.98</v>
      </c>
      <c r="G55" s="16">
        <v>11.19</v>
      </c>
      <c r="H55" s="16">
        <v>12.29</v>
      </c>
      <c r="I55" s="16">
        <v>33.63</v>
      </c>
      <c r="J55" s="16">
        <v>41.6</v>
      </c>
      <c r="K55" s="16">
        <v>39.66</v>
      </c>
      <c r="L55" s="16">
        <v>19.85</v>
      </c>
      <c r="M55" s="2"/>
    </row>
    <row r="56" spans="1:13" ht="15.75">
      <c r="A56" s="5" t="s">
        <v>36</v>
      </c>
      <c r="B56" s="16">
        <v>22.3</v>
      </c>
      <c r="C56" s="16">
        <v>22.98</v>
      </c>
      <c r="D56" s="16">
        <v>24.38</v>
      </c>
      <c r="E56" s="16">
        <v>12.73</v>
      </c>
      <c r="F56" s="16">
        <v>12.15</v>
      </c>
      <c r="G56" s="16">
        <v>12.49</v>
      </c>
      <c r="H56" s="16">
        <v>14.44</v>
      </c>
      <c r="I56" s="16">
        <v>10.45</v>
      </c>
      <c r="J56" s="16">
        <v>11.29</v>
      </c>
      <c r="K56" s="16">
        <v>11.25</v>
      </c>
      <c r="L56" s="16">
        <v>11.6</v>
      </c>
      <c r="M56" s="2"/>
    </row>
    <row r="57" spans="1:13" ht="15.75">
      <c r="A57" s="5" t="s">
        <v>37</v>
      </c>
      <c r="B57" s="16">
        <v>140.88</v>
      </c>
      <c r="C57" s="16">
        <v>124.9</v>
      </c>
      <c r="D57" s="16">
        <v>146.88</v>
      </c>
      <c r="E57" s="16">
        <v>141</v>
      </c>
      <c r="F57" s="16">
        <v>129.89</v>
      </c>
      <c r="G57" s="16">
        <v>134.74</v>
      </c>
      <c r="H57" s="16">
        <v>148.8</v>
      </c>
      <c r="I57" s="16">
        <v>137.85</v>
      </c>
      <c r="J57" s="16">
        <v>173.02</v>
      </c>
      <c r="K57" s="16">
        <v>152.07</v>
      </c>
      <c r="L57" s="16">
        <v>142.53</v>
      </c>
      <c r="M57" s="2"/>
    </row>
    <row r="58" spans="1:13" ht="15.75">
      <c r="A58" s="5" t="s">
        <v>38</v>
      </c>
      <c r="B58" s="11" t="s">
        <v>39</v>
      </c>
      <c r="C58" s="11" t="s">
        <v>39</v>
      </c>
      <c r="D58" s="11" t="s">
        <v>39</v>
      </c>
      <c r="E58" s="11" t="s">
        <v>39</v>
      </c>
      <c r="F58" s="11" t="s">
        <v>39</v>
      </c>
      <c r="G58" s="11" t="s">
        <v>39</v>
      </c>
      <c r="H58" s="11" t="s">
        <v>39</v>
      </c>
      <c r="I58" s="11" t="s">
        <v>17</v>
      </c>
      <c r="J58" s="40" t="s">
        <v>17</v>
      </c>
      <c r="K58" s="40" t="s">
        <v>17</v>
      </c>
      <c r="L58" s="40" t="s">
        <v>17</v>
      </c>
      <c r="M58" s="2"/>
    </row>
    <row r="59" spans="1:13" ht="15.75">
      <c r="A59" s="5" t="s">
        <v>40</v>
      </c>
      <c r="B59" s="16">
        <v>49.9</v>
      </c>
      <c r="C59" s="16">
        <v>51.47</v>
      </c>
      <c r="D59" s="16">
        <v>51.48</v>
      </c>
      <c r="E59" s="16">
        <v>49.96</v>
      </c>
      <c r="F59" s="16">
        <v>52.47</v>
      </c>
      <c r="G59" s="16">
        <v>54.08</v>
      </c>
      <c r="H59" s="16">
        <v>56.59</v>
      </c>
      <c r="I59" s="16">
        <v>21.32</v>
      </c>
      <c r="J59" s="16">
        <v>22.76</v>
      </c>
      <c r="K59" s="16">
        <v>22.18</v>
      </c>
      <c r="L59" s="16">
        <v>22.53</v>
      </c>
      <c r="M59" s="2"/>
    </row>
    <row r="60" spans="1:13" ht="15.75">
      <c r="A60" s="5" t="s">
        <v>41</v>
      </c>
      <c r="B60" s="16">
        <f aca="true" t="shared" si="12" ref="B60:L60">SUM(B51:B59)</f>
        <v>889.1200000000001</v>
      </c>
      <c r="C60" s="16">
        <f t="shared" si="12"/>
        <v>860.3499999999999</v>
      </c>
      <c r="D60" s="16">
        <f t="shared" si="12"/>
        <v>904.34</v>
      </c>
      <c r="E60" s="16">
        <f t="shared" si="12"/>
        <v>816.4200000000001</v>
      </c>
      <c r="F60" s="16">
        <f t="shared" si="12"/>
        <v>790.55</v>
      </c>
      <c r="G60" s="16">
        <f t="shared" si="12"/>
        <v>797.44</v>
      </c>
      <c r="H60" s="16">
        <f t="shared" si="12"/>
        <v>816.6</v>
      </c>
      <c r="I60" s="16">
        <f t="shared" si="12"/>
        <v>1030.73</v>
      </c>
      <c r="J60" s="16">
        <f t="shared" si="12"/>
        <v>1137.1999999999998</v>
      </c>
      <c r="K60" s="16">
        <f t="shared" si="12"/>
        <v>1126.8700000000001</v>
      </c>
      <c r="L60" s="16">
        <f t="shared" si="12"/>
        <v>1112.3500000000001</v>
      </c>
      <c r="M60" s="4"/>
    </row>
    <row r="61" spans="1:13" ht="15.75">
      <c r="A61" s="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6"/>
      <c r="M61" s="2"/>
    </row>
    <row r="62" spans="1:13" ht="15.75">
      <c r="A62" s="5" t="s">
        <v>42</v>
      </c>
      <c r="B62" s="16">
        <f aca="true" t="shared" si="13" ref="B62:L62">B48-B60</f>
        <v>-42.23810000000003</v>
      </c>
      <c r="C62" s="16">
        <f t="shared" si="13"/>
        <v>-99.78319999999985</v>
      </c>
      <c r="D62" s="16">
        <f t="shared" si="13"/>
        <v>0.36800000000005184</v>
      </c>
      <c r="E62" s="16">
        <f t="shared" si="13"/>
        <v>32.41799999999989</v>
      </c>
      <c r="F62" s="16">
        <f t="shared" si="13"/>
        <v>-46.32099999999991</v>
      </c>
      <c r="G62" s="16">
        <f t="shared" si="13"/>
        <v>94.74699999999996</v>
      </c>
      <c r="H62" s="16">
        <f t="shared" si="13"/>
        <v>104.83200000000011</v>
      </c>
      <c r="I62" s="16">
        <f t="shared" si="13"/>
        <v>-113.52499999999998</v>
      </c>
      <c r="J62" s="16">
        <f t="shared" si="13"/>
        <v>19.13000000000011</v>
      </c>
      <c r="K62" s="16">
        <f t="shared" si="13"/>
        <v>-47.830000000000155</v>
      </c>
      <c r="L62" s="16">
        <f t="shared" si="13"/>
        <v>-164.70000000000005</v>
      </c>
      <c r="M62" s="2"/>
    </row>
    <row r="63" spans="1:15" ht="4.5" customHeight="1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3" t="s">
        <v>1</v>
      </c>
      <c r="N63" s="3" t="s">
        <v>1</v>
      </c>
      <c r="O63" s="1" t="s">
        <v>1</v>
      </c>
    </row>
    <row r="64" spans="1:13" ht="15.75">
      <c r="A64" s="5" t="s">
        <v>29</v>
      </c>
      <c r="B64" s="16">
        <v>31.07</v>
      </c>
      <c r="C64" s="16">
        <v>33.12</v>
      </c>
      <c r="D64" s="16">
        <v>40.2</v>
      </c>
      <c r="E64" s="16">
        <v>35.1</v>
      </c>
      <c r="F64" s="16">
        <v>33.1</v>
      </c>
      <c r="G64" s="16">
        <v>35.7</v>
      </c>
      <c r="H64" s="16">
        <v>33.7</v>
      </c>
      <c r="I64" s="16">
        <f aca="true" t="shared" si="14" ref="I64:L65">I35</f>
        <v>36.7</v>
      </c>
      <c r="J64" s="16">
        <f t="shared" si="14"/>
        <v>42.3</v>
      </c>
      <c r="K64" s="16">
        <f t="shared" si="14"/>
        <v>41.6</v>
      </c>
      <c r="L64" s="16">
        <f t="shared" si="14"/>
        <v>37.1</v>
      </c>
      <c r="M64" s="2"/>
    </row>
    <row r="65" spans="1:13" ht="15.75">
      <c r="A65" s="5" t="s">
        <v>30</v>
      </c>
      <c r="B65" s="16">
        <v>27.17</v>
      </c>
      <c r="C65" s="16">
        <v>22.89</v>
      </c>
      <c r="D65" s="16">
        <v>22.44</v>
      </c>
      <c r="E65" s="16">
        <v>24.08</v>
      </c>
      <c r="F65" s="16">
        <v>22.39</v>
      </c>
      <c r="G65" s="16">
        <v>24.91</v>
      </c>
      <c r="H65" s="16">
        <v>27.26</v>
      </c>
      <c r="I65" s="16">
        <f t="shared" si="14"/>
        <v>24.95</v>
      </c>
      <c r="J65" s="16">
        <f t="shared" si="14"/>
        <v>27.3</v>
      </c>
      <c r="K65" s="16">
        <f t="shared" si="14"/>
        <v>25.9</v>
      </c>
      <c r="L65" s="16">
        <f t="shared" si="14"/>
        <v>25.5</v>
      </c>
      <c r="M65" s="2"/>
    </row>
    <row r="66" spans="1:15" ht="5.25" customHeight="1">
      <c r="A66" s="1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" t="s">
        <v>1</v>
      </c>
      <c r="N66" s="3" t="s">
        <v>1</v>
      </c>
      <c r="O66" s="1" t="s">
        <v>1</v>
      </c>
    </row>
    <row r="67" spans="1:12" ht="15.75">
      <c r="A67" s="5" t="s">
        <v>43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>
      <c r="A68" s="5" t="s">
        <v>44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</sheetData>
  <printOptions/>
  <pageMargins left="0.5" right="0.5" top="0.5" bottom="0.5" header="0.5" footer="0.5"/>
  <pageSetup horizontalDpi="300" verticalDpi="300" orientation="portrait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0.5546875" style="0" customWidth="1"/>
    <col min="2" max="9" width="9.10546875" style="0" customWidth="1"/>
    <col min="10" max="12" width="10.77734375" style="0" customWidth="1"/>
    <col min="13" max="16384" width="11.4453125" style="0" customWidth="1"/>
  </cols>
  <sheetData>
    <row r="1" spans="1:8" ht="15.75">
      <c r="A1" s="21" t="s">
        <v>73</v>
      </c>
      <c r="B1" s="22"/>
      <c r="C1" s="22"/>
      <c r="D1" s="22"/>
      <c r="E1" s="22"/>
      <c r="F1" s="22"/>
      <c r="G1" s="22"/>
      <c r="H1" s="22"/>
    </row>
    <row r="2" spans="1:16" ht="3.75" customHeight="1">
      <c r="A2" s="23"/>
      <c r="B2" s="23"/>
      <c r="C2" s="23"/>
      <c r="D2" s="23"/>
      <c r="E2" s="23"/>
      <c r="F2" s="23"/>
      <c r="G2" s="23"/>
      <c r="H2" s="23"/>
      <c r="I2" s="23"/>
      <c r="M2" s="1" t="s">
        <v>1</v>
      </c>
      <c r="N2" s="1" t="s">
        <v>1</v>
      </c>
      <c r="O2" s="1" t="s">
        <v>1</v>
      </c>
      <c r="P2" s="1" t="s">
        <v>1</v>
      </c>
    </row>
    <row r="3" spans="1:13" ht="15.75">
      <c r="A3" s="25" t="s">
        <v>2</v>
      </c>
      <c r="B3" s="26">
        <v>1992</v>
      </c>
      <c r="C3" s="26">
        <v>1993</v>
      </c>
      <c r="D3" s="26">
        <v>1994</v>
      </c>
      <c r="E3" s="26">
        <v>1995</v>
      </c>
      <c r="F3" s="26">
        <v>1996</v>
      </c>
      <c r="G3" s="26">
        <v>1997</v>
      </c>
      <c r="H3" s="26">
        <v>1998</v>
      </c>
      <c r="I3" s="26">
        <v>1999</v>
      </c>
      <c r="M3" s="1" t="s">
        <v>1</v>
      </c>
    </row>
    <row r="4" spans="1:16" ht="3" customHeight="1">
      <c r="A4" s="23"/>
      <c r="B4" s="23"/>
      <c r="C4" s="23"/>
      <c r="D4" s="23"/>
      <c r="E4" s="23"/>
      <c r="F4" s="23"/>
      <c r="G4" s="23"/>
      <c r="H4" s="23"/>
      <c r="I4" s="23"/>
      <c r="M4" s="1" t="s">
        <v>1</v>
      </c>
      <c r="N4" s="1" t="s">
        <v>1</v>
      </c>
      <c r="O4" s="1" t="s">
        <v>1</v>
      </c>
      <c r="P4" s="1" t="s">
        <v>1</v>
      </c>
    </row>
    <row r="5" spans="1:9" ht="15.75">
      <c r="A5" s="22"/>
      <c r="B5" s="25" t="s">
        <v>1</v>
      </c>
      <c r="C5" s="22"/>
      <c r="D5" s="25" t="s">
        <v>59</v>
      </c>
      <c r="E5" s="22"/>
      <c r="F5" s="22"/>
      <c r="G5" s="22"/>
      <c r="H5" s="22"/>
      <c r="I5" s="22"/>
    </row>
    <row r="6" spans="1:8" ht="15.75">
      <c r="A6" s="25" t="s">
        <v>49</v>
      </c>
      <c r="B6" s="22"/>
      <c r="C6" s="22"/>
      <c r="D6" s="22"/>
      <c r="E6" s="22"/>
      <c r="F6" s="22"/>
      <c r="G6" s="22"/>
      <c r="H6" s="22"/>
    </row>
    <row r="7" spans="1:12" ht="15.75">
      <c r="A7" s="25" t="s">
        <v>50</v>
      </c>
      <c r="B7" s="27">
        <f aca="true" t="shared" si="0" ref="B7:I7">(B34)*(B35)</f>
        <v>1083.462</v>
      </c>
      <c r="C7" s="27">
        <f t="shared" si="0"/>
        <v>999.3249999999999</v>
      </c>
      <c r="D7" s="27">
        <f t="shared" si="0"/>
        <v>1016.055</v>
      </c>
      <c r="E7" s="27">
        <f t="shared" si="0"/>
        <v>1191.062</v>
      </c>
      <c r="F7" s="27">
        <f t="shared" si="0"/>
        <v>1360.52</v>
      </c>
      <c r="G7" s="27">
        <f t="shared" si="0"/>
        <v>1311.786</v>
      </c>
      <c r="H7" s="27">
        <f t="shared" si="0"/>
        <v>1178.876</v>
      </c>
      <c r="I7" s="27">
        <f t="shared" si="0"/>
        <v>1269.9679999999998</v>
      </c>
      <c r="J7" s="2"/>
      <c r="L7" s="2"/>
    </row>
    <row r="8" spans="1:9" ht="15.75">
      <c r="A8" s="25" t="s">
        <v>51</v>
      </c>
      <c r="B8" s="27">
        <v>2.67</v>
      </c>
      <c r="C8" s="27">
        <v>2.41</v>
      </c>
      <c r="D8" s="27">
        <v>3.17</v>
      </c>
      <c r="E8" s="27">
        <v>2.77</v>
      </c>
      <c r="F8" s="27">
        <v>2.97</v>
      </c>
      <c r="G8" s="27">
        <v>3</v>
      </c>
      <c r="H8" s="28">
        <v>1.27</v>
      </c>
      <c r="I8" s="18">
        <v>0.71</v>
      </c>
    </row>
    <row r="9" spans="1:12" ht="15.75">
      <c r="A9" s="25" t="s">
        <v>52</v>
      </c>
      <c r="B9" s="27">
        <f aca="true" t="shared" si="1" ref="B9:H9">B7+B8</f>
        <v>1086.132</v>
      </c>
      <c r="C9" s="27">
        <f t="shared" si="1"/>
        <v>1001.7349999999999</v>
      </c>
      <c r="D9" s="27">
        <f t="shared" si="1"/>
        <v>1019.2249999999999</v>
      </c>
      <c r="E9" s="27">
        <f t="shared" si="1"/>
        <v>1193.8319999999999</v>
      </c>
      <c r="F9" s="27">
        <f t="shared" si="1"/>
        <v>1363.49</v>
      </c>
      <c r="G9" s="27">
        <f t="shared" si="1"/>
        <v>1314.786</v>
      </c>
      <c r="H9" s="27">
        <f t="shared" si="1"/>
        <v>1180.146</v>
      </c>
      <c r="I9" s="27">
        <f>I7+I8</f>
        <v>1270.6779999999999</v>
      </c>
      <c r="K9" s="2"/>
      <c r="L9" s="2"/>
    </row>
    <row r="10" spans="1:11" ht="15.75">
      <c r="A10" s="25" t="s">
        <v>1</v>
      </c>
      <c r="B10" s="29"/>
      <c r="C10" s="29"/>
      <c r="D10" s="29"/>
      <c r="E10" s="29"/>
      <c r="F10" s="27"/>
      <c r="G10" s="29"/>
      <c r="H10" s="28"/>
      <c r="I10" s="18"/>
      <c r="K10" s="2"/>
    </row>
    <row r="11" spans="1:11" ht="15.75">
      <c r="A11" s="25" t="s">
        <v>8</v>
      </c>
      <c r="B11" s="29"/>
      <c r="C11" s="29"/>
      <c r="D11" s="29"/>
      <c r="E11" s="29"/>
      <c r="F11" s="27"/>
      <c r="G11" s="29"/>
      <c r="H11" s="28"/>
      <c r="I11" s="18"/>
      <c r="K11" s="2"/>
    </row>
    <row r="12" spans="1:12" ht="15.75">
      <c r="A12" s="25" t="s">
        <v>9</v>
      </c>
      <c r="B12" s="27">
        <v>34.85</v>
      </c>
      <c r="C12" s="27">
        <v>38.22</v>
      </c>
      <c r="D12" s="27">
        <v>42.91</v>
      </c>
      <c r="E12" s="27">
        <v>44.64</v>
      </c>
      <c r="F12" s="27">
        <v>46.73</v>
      </c>
      <c r="G12" s="27">
        <v>48.62</v>
      </c>
      <c r="H12" s="28">
        <v>50.36</v>
      </c>
      <c r="I12" s="18">
        <v>49.44</v>
      </c>
      <c r="J12" s="2"/>
      <c r="K12" s="2"/>
      <c r="L12" s="2"/>
    </row>
    <row r="13" spans="1:12" ht="15.75">
      <c r="A13" s="25" t="s">
        <v>10</v>
      </c>
      <c r="B13" s="27">
        <v>83.11</v>
      </c>
      <c r="C13" s="27">
        <v>84.43</v>
      </c>
      <c r="D13" s="27">
        <v>87.94</v>
      </c>
      <c r="E13" s="27">
        <v>101.69</v>
      </c>
      <c r="F13" s="27">
        <v>107.98</v>
      </c>
      <c r="G13" s="27">
        <v>106.36</v>
      </c>
      <c r="H13" s="28">
        <v>103.9</v>
      </c>
      <c r="I13" s="18">
        <v>101.54</v>
      </c>
      <c r="K13" s="2"/>
      <c r="L13" s="2"/>
    </row>
    <row r="14" spans="1:12" ht="15.75">
      <c r="A14" s="25" t="s">
        <v>11</v>
      </c>
      <c r="B14" s="27">
        <v>85.6</v>
      </c>
      <c r="C14" s="27">
        <v>84.57</v>
      </c>
      <c r="D14" s="27">
        <v>84.29</v>
      </c>
      <c r="E14" s="27">
        <v>86.14</v>
      </c>
      <c r="F14" s="27">
        <v>89.32</v>
      </c>
      <c r="G14" s="27">
        <v>89.5</v>
      </c>
      <c r="H14" s="28">
        <v>89.13</v>
      </c>
      <c r="I14" s="18">
        <v>89.59</v>
      </c>
      <c r="K14" s="2"/>
      <c r="L14" s="2"/>
    </row>
    <row r="15" spans="1:12" ht="15.75">
      <c r="A15" s="25" t="s">
        <v>12</v>
      </c>
      <c r="B15" s="27">
        <v>187.06</v>
      </c>
      <c r="C15" s="27">
        <v>183.98</v>
      </c>
      <c r="D15" s="27">
        <v>199.14</v>
      </c>
      <c r="E15" s="27">
        <v>188.03</v>
      </c>
      <c r="F15" s="27">
        <v>163.88</v>
      </c>
      <c r="G15" s="27">
        <v>172.23</v>
      </c>
      <c r="H15" s="28">
        <v>174.64</v>
      </c>
      <c r="I15" s="18">
        <v>185.22</v>
      </c>
      <c r="K15" s="2"/>
      <c r="L15" s="2"/>
    </row>
    <row r="16" spans="1:12" ht="15.75">
      <c r="A16" s="25" t="s">
        <v>13</v>
      </c>
      <c r="B16" s="27">
        <v>58.66</v>
      </c>
      <c r="C16" s="27">
        <v>63.58</v>
      </c>
      <c r="D16" s="27">
        <v>60.88</v>
      </c>
      <c r="E16" s="27">
        <v>60.65</v>
      </c>
      <c r="F16" s="27">
        <v>65.27</v>
      </c>
      <c r="G16" s="27">
        <v>65.76</v>
      </c>
      <c r="H16" s="28">
        <v>60.23</v>
      </c>
      <c r="I16" s="18">
        <v>63.13</v>
      </c>
      <c r="K16" s="2"/>
      <c r="L16" s="2"/>
    </row>
    <row r="17" spans="1:12" ht="15.75">
      <c r="A17" s="25" t="s">
        <v>14</v>
      </c>
      <c r="B17" s="27">
        <v>42.54</v>
      </c>
      <c r="C17" s="27">
        <v>42.46</v>
      </c>
      <c r="D17" s="27">
        <v>43.89</v>
      </c>
      <c r="E17" s="27">
        <v>44.72</v>
      </c>
      <c r="F17" s="27">
        <v>45.61</v>
      </c>
      <c r="G17" s="27">
        <v>47.43</v>
      </c>
      <c r="H17" s="28">
        <v>47.27</v>
      </c>
      <c r="I17" s="18">
        <v>50.12</v>
      </c>
      <c r="K17" s="2"/>
      <c r="L17" s="2"/>
    </row>
    <row r="18" spans="1:12" ht="15.75">
      <c r="A18" s="25" t="s">
        <v>15</v>
      </c>
      <c r="B18" s="27">
        <v>191.33</v>
      </c>
      <c r="C18" s="27">
        <v>175.05</v>
      </c>
      <c r="D18" s="27">
        <v>180.92</v>
      </c>
      <c r="E18" s="27">
        <v>182.25</v>
      </c>
      <c r="F18" s="27">
        <v>187.06</v>
      </c>
      <c r="G18" s="27">
        <v>195.33</v>
      </c>
      <c r="H18" s="28">
        <v>205.73</v>
      </c>
      <c r="I18" s="18">
        <v>210.27</v>
      </c>
      <c r="K18" s="2"/>
      <c r="L18" s="2"/>
    </row>
    <row r="19" spans="1:12" ht="15.75">
      <c r="A19" s="25" t="s">
        <v>18</v>
      </c>
      <c r="B19" s="27">
        <v>28.41</v>
      </c>
      <c r="C19" s="27">
        <v>28.97</v>
      </c>
      <c r="D19" s="27">
        <v>29.82</v>
      </c>
      <c r="E19" s="27">
        <v>30.66</v>
      </c>
      <c r="F19" s="27">
        <v>32.35</v>
      </c>
      <c r="G19" s="27">
        <v>33.47</v>
      </c>
      <c r="H19" s="28">
        <v>32.35</v>
      </c>
      <c r="I19" s="18">
        <v>31.5</v>
      </c>
      <c r="K19" s="2"/>
      <c r="L19" s="2"/>
    </row>
    <row r="20" spans="1:12" ht="15.75">
      <c r="A20" s="25" t="s">
        <v>19</v>
      </c>
      <c r="B20" s="27">
        <v>44.65</v>
      </c>
      <c r="C20" s="27">
        <v>48.62</v>
      </c>
      <c r="D20" s="27">
        <v>41.56</v>
      </c>
      <c r="E20" s="27">
        <v>45.33</v>
      </c>
      <c r="F20" s="27">
        <v>64.52</v>
      </c>
      <c r="G20" s="27">
        <v>66.87</v>
      </c>
      <c r="H20" s="28">
        <v>49.03</v>
      </c>
      <c r="I20" s="18">
        <v>82.15</v>
      </c>
      <c r="K20" s="2"/>
      <c r="L20" s="2"/>
    </row>
    <row r="21" spans="1:12" ht="15.75">
      <c r="A21" s="25" t="s">
        <v>53</v>
      </c>
      <c r="B21" s="27">
        <v>31.54</v>
      </c>
      <c r="C21" s="27">
        <v>32.56</v>
      </c>
      <c r="D21" s="27">
        <v>32.43</v>
      </c>
      <c r="E21" s="27">
        <v>33.68</v>
      </c>
      <c r="F21" s="27">
        <v>37.42</v>
      </c>
      <c r="G21" s="27">
        <v>39</v>
      </c>
      <c r="H21" s="28">
        <v>35.68</v>
      </c>
      <c r="I21" s="18">
        <v>39.94</v>
      </c>
      <c r="K21" s="2"/>
      <c r="L21" s="2"/>
    </row>
    <row r="22" spans="1:12" ht="15.75">
      <c r="A22" s="25" t="s">
        <v>21</v>
      </c>
      <c r="B22" s="27">
        <v>-24.41</v>
      </c>
      <c r="C22" s="27">
        <v>-26.58</v>
      </c>
      <c r="D22" s="27">
        <v>-22.72</v>
      </c>
      <c r="E22" s="27">
        <v>-24.78</v>
      </c>
      <c r="F22" s="27">
        <v>-35.27</v>
      </c>
      <c r="G22" s="27">
        <v>-36.56</v>
      </c>
      <c r="H22" s="28">
        <v>26.81</v>
      </c>
      <c r="I22" s="18">
        <v>44.91</v>
      </c>
      <c r="K22" s="2"/>
      <c r="L22" s="2"/>
    </row>
    <row r="23" spans="1:12" ht="15.75">
      <c r="A23" s="25" t="s">
        <v>22</v>
      </c>
      <c r="B23" s="27">
        <f aca="true" t="shared" si="2" ref="B23:G23">SUM(B12:B22)</f>
        <v>763.3399999999999</v>
      </c>
      <c r="C23" s="27">
        <f t="shared" si="2"/>
        <v>755.86</v>
      </c>
      <c r="D23" s="27">
        <f t="shared" si="2"/>
        <v>781.0599999999998</v>
      </c>
      <c r="E23" s="27">
        <f t="shared" si="2"/>
        <v>793.01</v>
      </c>
      <c r="F23" s="27">
        <f t="shared" si="2"/>
        <v>804.8699999999999</v>
      </c>
      <c r="G23" s="27">
        <f t="shared" si="2"/>
        <v>828.01</v>
      </c>
      <c r="H23" s="30">
        <f>SUM(H12:H21)-H22</f>
        <v>821.51</v>
      </c>
      <c r="I23" s="30">
        <f>SUM(I12:I21)-I22</f>
        <v>857.9899999999999</v>
      </c>
      <c r="J23" s="2"/>
      <c r="K23" s="2"/>
      <c r="L23" s="2"/>
    </row>
    <row r="24" spans="1:11" ht="15.75">
      <c r="A24" s="22"/>
      <c r="B24" s="29"/>
      <c r="C24" s="29"/>
      <c r="D24" s="29"/>
      <c r="E24" s="29"/>
      <c r="F24" s="27"/>
      <c r="G24" s="29"/>
      <c r="H24" s="28"/>
      <c r="I24" s="18"/>
      <c r="K24" s="2"/>
    </row>
    <row r="25" spans="1:11" ht="15.75">
      <c r="A25" s="25" t="s">
        <v>23</v>
      </c>
      <c r="B25" s="27">
        <v>45.16</v>
      </c>
      <c r="C25" s="27">
        <v>54.45</v>
      </c>
      <c r="D25" s="27">
        <v>53.6</v>
      </c>
      <c r="E25" s="27">
        <v>54</v>
      </c>
      <c r="F25" s="27">
        <v>36.95</v>
      </c>
      <c r="G25" s="27">
        <v>54.99</v>
      </c>
      <c r="H25" s="28">
        <v>51.68</v>
      </c>
      <c r="I25" s="18">
        <v>52.55</v>
      </c>
      <c r="K25" s="2"/>
    </row>
    <row r="26" spans="1:11" ht="15.75">
      <c r="A26" s="25" t="s">
        <v>24</v>
      </c>
      <c r="B26" s="27">
        <v>44.82</v>
      </c>
      <c r="C26" s="27">
        <v>49.99</v>
      </c>
      <c r="D26" s="27">
        <v>52.48</v>
      </c>
      <c r="E26" s="27">
        <v>52.58</v>
      </c>
      <c r="F26" s="27">
        <v>47.41</v>
      </c>
      <c r="G26" s="27">
        <v>54.38</v>
      </c>
      <c r="H26" s="28">
        <v>55.31</v>
      </c>
      <c r="I26" s="18">
        <v>56.22</v>
      </c>
      <c r="K26" s="2"/>
    </row>
    <row r="27" spans="1:11" ht="15.75">
      <c r="A27" s="25" t="s">
        <v>25</v>
      </c>
      <c r="B27" s="27">
        <v>43.34</v>
      </c>
      <c r="C27" s="27">
        <v>44.87</v>
      </c>
      <c r="D27" s="27">
        <v>41.6</v>
      </c>
      <c r="E27" s="27">
        <v>45.44</v>
      </c>
      <c r="F27" s="27">
        <v>32.71</v>
      </c>
      <c r="G27" s="27">
        <v>41.76</v>
      </c>
      <c r="H27" s="28">
        <v>48.47</v>
      </c>
      <c r="I27" s="18">
        <v>49.4</v>
      </c>
      <c r="K27" s="2"/>
    </row>
    <row r="28" spans="1:12" ht="15.75">
      <c r="A28" s="25" t="s">
        <v>26</v>
      </c>
      <c r="B28" s="27">
        <f aca="true" t="shared" si="3" ref="B28:H28">SUM(B25:B27)</f>
        <v>133.32</v>
      </c>
      <c r="C28" s="27">
        <f t="shared" si="3"/>
        <v>149.31</v>
      </c>
      <c r="D28" s="27">
        <f t="shared" si="3"/>
        <v>147.68</v>
      </c>
      <c r="E28" s="27">
        <f t="shared" si="3"/>
        <v>152.01999999999998</v>
      </c>
      <c r="F28" s="27">
        <f t="shared" si="3"/>
        <v>117.07</v>
      </c>
      <c r="G28" s="27">
        <f t="shared" si="3"/>
        <v>151.13</v>
      </c>
      <c r="H28" s="30">
        <f t="shared" si="3"/>
        <v>155.46</v>
      </c>
      <c r="I28" s="30">
        <f>SUM(I25:I27)</f>
        <v>158.17</v>
      </c>
      <c r="K28" s="2"/>
      <c r="L28" s="2"/>
    </row>
    <row r="29" spans="1:11" ht="15.75">
      <c r="A29" s="22"/>
      <c r="B29" s="29"/>
      <c r="C29" s="29"/>
      <c r="D29" s="29"/>
      <c r="E29" s="29"/>
      <c r="F29" s="27"/>
      <c r="G29" s="27"/>
      <c r="H29" s="30"/>
      <c r="I29" s="30"/>
      <c r="K29" s="2"/>
    </row>
    <row r="30" spans="1:12" ht="15.75">
      <c r="A30" s="25" t="s">
        <v>27</v>
      </c>
      <c r="B30" s="27">
        <f aca="true" t="shared" si="4" ref="B30:H30">B23+B28</f>
        <v>896.6599999999999</v>
      </c>
      <c r="C30" s="27">
        <f t="shared" si="4"/>
        <v>905.1700000000001</v>
      </c>
      <c r="D30" s="27">
        <f t="shared" si="4"/>
        <v>928.7399999999998</v>
      </c>
      <c r="E30" s="27">
        <f t="shared" si="4"/>
        <v>945.03</v>
      </c>
      <c r="F30" s="27">
        <f t="shared" si="4"/>
        <v>921.9399999999998</v>
      </c>
      <c r="G30" s="27">
        <f t="shared" si="4"/>
        <v>979.14</v>
      </c>
      <c r="H30" s="30">
        <f t="shared" si="4"/>
        <v>976.97</v>
      </c>
      <c r="I30" s="30">
        <f>I23+I28</f>
        <v>1016.1599999999999</v>
      </c>
      <c r="J30" s="2"/>
      <c r="K30" s="2"/>
      <c r="L30" s="2"/>
    </row>
    <row r="31" spans="1:12" ht="15.75">
      <c r="A31" s="22"/>
      <c r="B31" s="29"/>
      <c r="C31" s="29"/>
      <c r="D31" s="29"/>
      <c r="E31" s="29"/>
      <c r="F31" s="29"/>
      <c r="G31" s="27"/>
      <c r="H31" s="30"/>
      <c r="I31" s="30"/>
      <c r="K31" s="2"/>
      <c r="L31" s="2"/>
    </row>
    <row r="32" spans="1:12" ht="15.75">
      <c r="A32" s="25" t="s">
        <v>54</v>
      </c>
      <c r="B32" s="27">
        <f aca="true" t="shared" si="5" ref="B32:H32">B9-B30</f>
        <v>189.4720000000002</v>
      </c>
      <c r="C32" s="27">
        <f t="shared" si="5"/>
        <v>96.56499999999983</v>
      </c>
      <c r="D32" s="27">
        <f t="shared" si="5"/>
        <v>90.48500000000013</v>
      </c>
      <c r="E32" s="27">
        <f t="shared" si="5"/>
        <v>248.8019999999999</v>
      </c>
      <c r="F32" s="27">
        <f t="shared" si="5"/>
        <v>441.5500000000002</v>
      </c>
      <c r="G32" s="27">
        <f t="shared" si="5"/>
        <v>335.6460000000001</v>
      </c>
      <c r="H32" s="30">
        <f t="shared" si="5"/>
        <v>203.17599999999993</v>
      </c>
      <c r="I32" s="30">
        <f>I9-I30</f>
        <v>254.51800000000003</v>
      </c>
      <c r="K32" s="2"/>
      <c r="L32" s="2"/>
    </row>
    <row r="33" spans="1:13" ht="4.5" customHeight="1">
      <c r="A33" s="23"/>
      <c r="B33" s="31"/>
      <c r="C33" s="31"/>
      <c r="D33" s="31"/>
      <c r="E33" s="31"/>
      <c r="F33" s="41"/>
      <c r="G33" s="42"/>
      <c r="H33" s="42"/>
      <c r="I33" s="42"/>
      <c r="M33" s="1" t="s">
        <v>1</v>
      </c>
    </row>
    <row r="34" spans="1:13" ht="15.75">
      <c r="A34" s="25" t="s">
        <v>29</v>
      </c>
      <c r="B34" s="27">
        <v>35.9</v>
      </c>
      <c r="C34" s="27">
        <v>35.5</v>
      </c>
      <c r="D34" s="27">
        <v>33.5</v>
      </c>
      <c r="E34" s="27">
        <v>39.4</v>
      </c>
      <c r="F34" s="27">
        <v>43</v>
      </c>
      <c r="G34" s="27">
        <v>40.6</v>
      </c>
      <c r="H34" s="30">
        <v>39.8</v>
      </c>
      <c r="I34" s="18">
        <v>36.8</v>
      </c>
      <c r="J34" s="2"/>
      <c r="K34" s="2"/>
      <c r="L34" s="2"/>
      <c r="M34" s="3" t="s">
        <v>1</v>
      </c>
    </row>
    <row r="35" spans="1:13" ht="15.75">
      <c r="A35" s="21" t="s">
        <v>68</v>
      </c>
      <c r="B35" s="27">
        <v>30.18</v>
      </c>
      <c r="C35" s="27">
        <v>28.15</v>
      </c>
      <c r="D35" s="27">
        <v>30.33</v>
      </c>
      <c r="E35" s="27">
        <v>30.23</v>
      </c>
      <c r="F35" s="27">
        <v>31.64</v>
      </c>
      <c r="G35" s="27">
        <v>32.31</v>
      </c>
      <c r="H35" s="30">
        <v>29.62</v>
      </c>
      <c r="I35" s="18">
        <v>34.51</v>
      </c>
      <c r="J35" s="2"/>
      <c r="K35" s="2"/>
      <c r="L35" s="2"/>
      <c r="M35" s="3" t="s">
        <v>1</v>
      </c>
    </row>
    <row r="36" spans="1:13" ht="3.75" customHeight="1">
      <c r="A36" s="23"/>
      <c r="B36" s="31"/>
      <c r="C36" s="31"/>
      <c r="D36" s="31"/>
      <c r="E36" s="31"/>
      <c r="F36" s="42"/>
      <c r="G36" s="31"/>
      <c r="H36" s="31"/>
      <c r="I36" s="42"/>
      <c r="M36" s="1" t="s">
        <v>1</v>
      </c>
    </row>
    <row r="37" spans="1:8" ht="15.75">
      <c r="A37" s="22"/>
      <c r="B37" s="22"/>
      <c r="C37" s="22"/>
      <c r="D37" s="22"/>
      <c r="E37" s="22"/>
      <c r="F37" s="22"/>
      <c r="G37" s="22"/>
      <c r="H37" s="22"/>
    </row>
    <row r="38" spans="1:8" ht="15.75">
      <c r="A38" s="21" t="s">
        <v>69</v>
      </c>
      <c r="B38" s="22"/>
      <c r="C38" s="22"/>
      <c r="D38" s="22"/>
      <c r="E38" s="25" t="s">
        <v>1</v>
      </c>
      <c r="F38" s="22"/>
      <c r="G38" s="22"/>
      <c r="H38" s="22"/>
    </row>
    <row r="39" spans="1:15" ht="4.5" customHeight="1">
      <c r="A39" s="23"/>
      <c r="B39" s="23"/>
      <c r="C39" s="23"/>
      <c r="D39" s="23"/>
      <c r="E39" s="23"/>
      <c r="F39" s="23"/>
      <c r="G39" s="23"/>
      <c r="H39" s="23"/>
      <c r="I39" s="23"/>
      <c r="M39" s="1" t="s">
        <v>1</v>
      </c>
      <c r="N39" s="1" t="s">
        <v>1</v>
      </c>
      <c r="O39" s="1" t="s">
        <v>1</v>
      </c>
    </row>
    <row r="40" spans="1:14" ht="15.75">
      <c r="A40" s="25" t="s">
        <v>2</v>
      </c>
      <c r="B40" s="26">
        <v>1992</v>
      </c>
      <c r="C40" s="26">
        <v>1993</v>
      </c>
      <c r="D40" s="26">
        <v>1994</v>
      </c>
      <c r="E40" s="26">
        <v>1995</v>
      </c>
      <c r="F40" s="26">
        <v>1996</v>
      </c>
      <c r="G40" s="26">
        <v>1997</v>
      </c>
      <c r="H40" s="26">
        <v>1998</v>
      </c>
      <c r="I40" s="26">
        <v>1999</v>
      </c>
      <c r="M40" s="1" t="s">
        <v>1</v>
      </c>
      <c r="N40" s="1" t="s">
        <v>1</v>
      </c>
    </row>
    <row r="41" spans="1:15" ht="6" customHeight="1">
      <c r="A41" s="23"/>
      <c r="B41" s="23"/>
      <c r="C41" s="23"/>
      <c r="D41" s="23"/>
      <c r="E41" s="23"/>
      <c r="F41" s="23"/>
      <c r="G41" s="23"/>
      <c r="H41" s="23"/>
      <c r="I41" s="23"/>
      <c r="M41" s="1" t="s">
        <v>1</v>
      </c>
      <c r="N41" s="1" t="s">
        <v>1</v>
      </c>
      <c r="O41" s="1" t="s">
        <v>1</v>
      </c>
    </row>
    <row r="42" spans="1:9" ht="15.75">
      <c r="A42" s="22"/>
      <c r="B42" s="22"/>
      <c r="C42" s="22"/>
      <c r="D42" s="21"/>
      <c r="E42" s="21"/>
      <c r="F42" s="21" t="s">
        <v>60</v>
      </c>
      <c r="G42" s="22"/>
      <c r="H42" s="25" t="s">
        <v>1</v>
      </c>
      <c r="I42" s="25" t="s">
        <v>1</v>
      </c>
    </row>
    <row r="43" spans="1:8" ht="15.75">
      <c r="A43" s="25" t="s">
        <v>49</v>
      </c>
      <c r="B43" s="22"/>
      <c r="C43" s="22"/>
      <c r="D43" s="33"/>
      <c r="E43" s="34"/>
      <c r="F43" s="22"/>
      <c r="G43" s="22"/>
      <c r="H43" s="22"/>
    </row>
    <row r="44" spans="1:12" ht="15.75">
      <c r="A44" s="25" t="s">
        <v>50</v>
      </c>
      <c r="B44" s="27">
        <f aca="true" t="shared" si="6" ref="B44:H46">B7</f>
        <v>1083.462</v>
      </c>
      <c r="C44" s="27">
        <f t="shared" si="6"/>
        <v>999.3249999999999</v>
      </c>
      <c r="D44" s="27">
        <f t="shared" si="6"/>
        <v>1016.055</v>
      </c>
      <c r="E44" s="27">
        <f t="shared" si="6"/>
        <v>1191.062</v>
      </c>
      <c r="F44" s="27">
        <f t="shared" si="6"/>
        <v>1360.52</v>
      </c>
      <c r="G44" s="27">
        <f t="shared" si="6"/>
        <v>1311.786</v>
      </c>
      <c r="H44" s="27">
        <f t="shared" si="6"/>
        <v>1178.876</v>
      </c>
      <c r="I44" s="27">
        <f>I7</f>
        <v>1269.9679999999998</v>
      </c>
      <c r="J44" s="2"/>
      <c r="K44" s="2"/>
      <c r="L44" s="2"/>
    </row>
    <row r="45" spans="1:12" ht="15.75">
      <c r="A45" s="25" t="s">
        <v>51</v>
      </c>
      <c r="B45" s="27">
        <f t="shared" si="6"/>
        <v>2.67</v>
      </c>
      <c r="C45" s="27">
        <f t="shared" si="6"/>
        <v>2.41</v>
      </c>
      <c r="D45" s="27">
        <f t="shared" si="6"/>
        <v>3.17</v>
      </c>
      <c r="E45" s="27">
        <f t="shared" si="6"/>
        <v>2.77</v>
      </c>
      <c r="F45" s="27">
        <f t="shared" si="6"/>
        <v>2.97</v>
      </c>
      <c r="G45" s="27">
        <f t="shared" si="6"/>
        <v>3</v>
      </c>
      <c r="H45" s="27">
        <f t="shared" si="6"/>
        <v>1.27</v>
      </c>
      <c r="I45" s="27">
        <f>I8</f>
        <v>0.71</v>
      </c>
      <c r="K45" s="2"/>
      <c r="L45" s="2"/>
    </row>
    <row r="46" spans="1:12" ht="15.75">
      <c r="A46" s="25" t="s">
        <v>52</v>
      </c>
      <c r="B46" s="27">
        <f t="shared" si="6"/>
        <v>1086.132</v>
      </c>
      <c r="C46" s="27">
        <f t="shared" si="6"/>
        <v>1001.7349999999999</v>
      </c>
      <c r="D46" s="27">
        <f t="shared" si="6"/>
        <v>1019.2249999999999</v>
      </c>
      <c r="E46" s="27">
        <f t="shared" si="6"/>
        <v>1193.8319999999999</v>
      </c>
      <c r="F46" s="27">
        <f t="shared" si="6"/>
        <v>1363.49</v>
      </c>
      <c r="G46" s="27">
        <f t="shared" si="6"/>
        <v>1314.786</v>
      </c>
      <c r="H46" s="27">
        <f t="shared" si="6"/>
        <v>1180.146</v>
      </c>
      <c r="I46" s="27">
        <f>I9</f>
        <v>1270.6779999999999</v>
      </c>
      <c r="K46" s="2"/>
      <c r="L46" s="2"/>
    </row>
    <row r="47" spans="1:9" ht="15.75">
      <c r="A47" s="22"/>
      <c r="B47" s="29"/>
      <c r="C47" s="27"/>
      <c r="D47" s="27"/>
      <c r="E47" s="27"/>
      <c r="F47" s="27"/>
      <c r="G47" s="27"/>
      <c r="H47" s="27"/>
      <c r="I47" s="27"/>
    </row>
    <row r="48" spans="1:9" ht="15.75">
      <c r="A48" s="25" t="s">
        <v>32</v>
      </c>
      <c r="B48" s="29"/>
      <c r="C48" s="27"/>
      <c r="D48" s="27"/>
      <c r="E48" s="27"/>
      <c r="F48" s="27"/>
      <c r="G48" s="27"/>
      <c r="H48" s="27"/>
      <c r="I48" s="27"/>
    </row>
    <row r="49" spans="1:9" ht="15.75">
      <c r="A49" s="25" t="s">
        <v>33</v>
      </c>
      <c r="B49" s="27">
        <f aca="true" t="shared" si="7" ref="B49:H49">B23</f>
        <v>763.3399999999999</v>
      </c>
      <c r="C49" s="27">
        <f t="shared" si="7"/>
        <v>755.86</v>
      </c>
      <c r="D49" s="27">
        <f t="shared" si="7"/>
        <v>781.0599999999998</v>
      </c>
      <c r="E49" s="27">
        <f t="shared" si="7"/>
        <v>793.01</v>
      </c>
      <c r="F49" s="27">
        <f t="shared" si="7"/>
        <v>804.8699999999999</v>
      </c>
      <c r="G49" s="27">
        <f t="shared" si="7"/>
        <v>828.01</v>
      </c>
      <c r="H49" s="27">
        <f t="shared" si="7"/>
        <v>821.51</v>
      </c>
      <c r="I49" s="27">
        <f>I23</f>
        <v>857.9899999999999</v>
      </c>
    </row>
    <row r="50" spans="1:9" ht="15.75">
      <c r="A50" s="25" t="s">
        <v>23</v>
      </c>
      <c r="B50" s="27">
        <f aca="true" t="shared" si="8" ref="B50:H51">B25</f>
        <v>45.16</v>
      </c>
      <c r="C50" s="27">
        <f t="shared" si="8"/>
        <v>54.45</v>
      </c>
      <c r="D50" s="27">
        <f t="shared" si="8"/>
        <v>53.6</v>
      </c>
      <c r="E50" s="27">
        <f t="shared" si="8"/>
        <v>54</v>
      </c>
      <c r="F50" s="27">
        <f t="shared" si="8"/>
        <v>36.95</v>
      </c>
      <c r="G50" s="27">
        <f t="shared" si="8"/>
        <v>54.99</v>
      </c>
      <c r="H50" s="27">
        <f t="shared" si="8"/>
        <v>51.68</v>
      </c>
      <c r="I50" s="27">
        <f>I25</f>
        <v>52.55</v>
      </c>
    </row>
    <row r="51" spans="1:9" ht="15.75">
      <c r="A51" s="25" t="s">
        <v>24</v>
      </c>
      <c r="B51" s="27">
        <f t="shared" si="8"/>
        <v>44.82</v>
      </c>
      <c r="C51" s="27">
        <f t="shared" si="8"/>
        <v>49.99</v>
      </c>
      <c r="D51" s="27">
        <f t="shared" si="8"/>
        <v>52.48</v>
      </c>
      <c r="E51" s="27">
        <f t="shared" si="8"/>
        <v>52.58</v>
      </c>
      <c r="F51" s="27">
        <f t="shared" si="8"/>
        <v>47.41</v>
      </c>
      <c r="G51" s="27">
        <f t="shared" si="8"/>
        <v>54.38</v>
      </c>
      <c r="H51" s="27">
        <f t="shared" si="8"/>
        <v>55.31</v>
      </c>
      <c r="I51" s="27">
        <f>I26</f>
        <v>56.22</v>
      </c>
    </row>
    <row r="52" spans="1:9" ht="15.75">
      <c r="A52" s="25" t="s">
        <v>34</v>
      </c>
      <c r="B52" s="27">
        <v>49.2</v>
      </c>
      <c r="C52" s="27">
        <v>49.11</v>
      </c>
      <c r="D52" s="27">
        <v>50.76</v>
      </c>
      <c r="E52" s="27">
        <v>51.73</v>
      </c>
      <c r="F52" s="27">
        <v>52.76</v>
      </c>
      <c r="G52" s="27">
        <v>54.86</v>
      </c>
      <c r="H52" s="28">
        <v>54.68</v>
      </c>
      <c r="I52" s="18">
        <v>57.98</v>
      </c>
    </row>
    <row r="53" spans="1:9" ht="15.75">
      <c r="A53" s="25" t="s">
        <v>35</v>
      </c>
      <c r="B53" s="27">
        <v>18.17</v>
      </c>
      <c r="C53" s="27">
        <v>11.79</v>
      </c>
      <c r="D53" s="27">
        <v>18.2</v>
      </c>
      <c r="E53" s="27">
        <v>22.16</v>
      </c>
      <c r="F53" s="27">
        <v>20.48</v>
      </c>
      <c r="G53" s="27">
        <v>21.44</v>
      </c>
      <c r="H53" s="28">
        <v>19.92</v>
      </c>
      <c r="I53" s="18">
        <v>20.42</v>
      </c>
    </row>
    <row r="54" spans="1:9" ht="15.75">
      <c r="A54" s="25" t="s">
        <v>36</v>
      </c>
      <c r="B54" s="27">
        <v>26.44</v>
      </c>
      <c r="C54" s="27">
        <v>26.32</v>
      </c>
      <c r="D54" s="27">
        <v>28.08</v>
      </c>
      <c r="E54" s="27">
        <v>28.54</v>
      </c>
      <c r="F54" s="27">
        <v>27.59</v>
      </c>
      <c r="G54" s="27">
        <v>31.61</v>
      </c>
      <c r="H54" s="28">
        <v>28.33</v>
      </c>
      <c r="I54" s="18">
        <v>28.56</v>
      </c>
    </row>
    <row r="55" spans="1:9" ht="15.75">
      <c r="A55" s="25" t="s">
        <v>37</v>
      </c>
      <c r="B55" s="27">
        <v>157.97</v>
      </c>
      <c r="C55" s="27">
        <v>161.27</v>
      </c>
      <c r="D55" s="27">
        <v>150.07</v>
      </c>
      <c r="E55" s="27">
        <v>167.58</v>
      </c>
      <c r="F55" s="27">
        <v>189.9</v>
      </c>
      <c r="G55" s="27">
        <v>191.13</v>
      </c>
      <c r="H55" s="28">
        <v>194.45</v>
      </c>
      <c r="I55" s="18">
        <v>215.33</v>
      </c>
    </row>
    <row r="56" spans="1:9" ht="15.75">
      <c r="A56" s="25" t="s">
        <v>38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8">
        <v>0</v>
      </c>
      <c r="I56" s="18">
        <v>0</v>
      </c>
    </row>
    <row r="57" spans="1:9" ht="15.75">
      <c r="A57" s="25" t="s">
        <v>40</v>
      </c>
      <c r="B57" s="27">
        <v>29.59</v>
      </c>
      <c r="C57" s="27">
        <v>27.07</v>
      </c>
      <c r="D57" s="27">
        <v>27.98</v>
      </c>
      <c r="E57" s="27">
        <v>28.19</v>
      </c>
      <c r="F57" s="27">
        <v>28.93</v>
      </c>
      <c r="G57" s="27">
        <v>30.21</v>
      </c>
      <c r="H57" s="28">
        <v>31.82</v>
      </c>
      <c r="I57" s="18">
        <v>32.52</v>
      </c>
    </row>
    <row r="58" spans="1:9" ht="15.75">
      <c r="A58" s="25" t="s">
        <v>56</v>
      </c>
      <c r="B58" s="27">
        <f aca="true" t="shared" si="9" ref="B58:H58">SUM(B49:B57)</f>
        <v>1134.6899999999998</v>
      </c>
      <c r="C58" s="27">
        <f t="shared" si="9"/>
        <v>1135.8600000000001</v>
      </c>
      <c r="D58" s="27">
        <f t="shared" si="9"/>
        <v>1162.23</v>
      </c>
      <c r="E58" s="27">
        <f t="shared" si="9"/>
        <v>1197.79</v>
      </c>
      <c r="F58" s="27">
        <f t="shared" si="9"/>
        <v>1208.89</v>
      </c>
      <c r="G58" s="27">
        <f t="shared" si="9"/>
        <v>1266.63</v>
      </c>
      <c r="H58" s="27">
        <f t="shared" si="9"/>
        <v>1257.6999999999998</v>
      </c>
      <c r="I58" s="27">
        <f>SUM(I49:I57)</f>
        <v>1321.5699999999997</v>
      </c>
    </row>
    <row r="59" spans="1:9" ht="15.75">
      <c r="A59" s="22"/>
      <c r="B59" s="27"/>
      <c r="C59" s="27"/>
      <c r="D59" s="27"/>
      <c r="E59" s="27"/>
      <c r="F59" s="27"/>
      <c r="G59" s="27"/>
      <c r="H59" s="27"/>
      <c r="I59" s="27"/>
    </row>
    <row r="60" spans="1:10" ht="15.75">
      <c r="A60" s="25" t="s">
        <v>42</v>
      </c>
      <c r="B60" s="27">
        <f aca="true" t="shared" si="10" ref="B60:H60">B46-B58</f>
        <v>-48.557999999999765</v>
      </c>
      <c r="C60" s="27">
        <f t="shared" si="10"/>
        <v>-134.12500000000023</v>
      </c>
      <c r="D60" s="27">
        <f t="shared" si="10"/>
        <v>-143.0050000000001</v>
      </c>
      <c r="E60" s="27">
        <f t="shared" si="10"/>
        <v>-3.9580000000000837</v>
      </c>
      <c r="F60" s="27">
        <f t="shared" si="10"/>
        <v>154.5999999999999</v>
      </c>
      <c r="G60" s="27">
        <f t="shared" si="10"/>
        <v>48.15599999999995</v>
      </c>
      <c r="H60" s="27">
        <f t="shared" si="10"/>
        <v>-77.55399999999986</v>
      </c>
      <c r="I60" s="27">
        <f>I46-I58</f>
        <v>-50.891999999999825</v>
      </c>
      <c r="J60" s="2"/>
    </row>
    <row r="61" spans="1:9" ht="5.25" customHeight="1">
      <c r="A61" s="23"/>
      <c r="B61" s="31"/>
      <c r="C61" s="31"/>
      <c r="D61" s="31"/>
      <c r="E61" s="31"/>
      <c r="F61" s="31"/>
      <c r="G61" s="31"/>
      <c r="H61" s="31"/>
      <c r="I61" s="31"/>
    </row>
    <row r="62" spans="1:12" ht="15.75">
      <c r="A62" s="25" t="s">
        <v>29</v>
      </c>
      <c r="B62" s="27">
        <f aca="true" t="shared" si="11" ref="B62:H63">B34</f>
        <v>35.9</v>
      </c>
      <c r="C62" s="27">
        <f t="shared" si="11"/>
        <v>35.5</v>
      </c>
      <c r="D62" s="27">
        <f t="shared" si="11"/>
        <v>33.5</v>
      </c>
      <c r="E62" s="27">
        <f t="shared" si="11"/>
        <v>39.4</v>
      </c>
      <c r="F62" s="27">
        <f t="shared" si="11"/>
        <v>43</v>
      </c>
      <c r="G62" s="27">
        <f t="shared" si="11"/>
        <v>40.6</v>
      </c>
      <c r="H62" s="27">
        <f t="shared" si="11"/>
        <v>39.8</v>
      </c>
      <c r="I62" s="27">
        <f>I34</f>
        <v>36.8</v>
      </c>
      <c r="J62" s="2"/>
      <c r="K62" s="2"/>
      <c r="L62" s="2"/>
    </row>
    <row r="63" spans="1:12" ht="15.75">
      <c r="A63" s="21" t="s">
        <v>68</v>
      </c>
      <c r="B63" s="27">
        <f t="shared" si="11"/>
        <v>30.18</v>
      </c>
      <c r="C63" s="27">
        <f t="shared" si="11"/>
        <v>28.15</v>
      </c>
      <c r="D63" s="27">
        <f t="shared" si="11"/>
        <v>30.33</v>
      </c>
      <c r="E63" s="27">
        <f t="shared" si="11"/>
        <v>30.23</v>
      </c>
      <c r="F63" s="27">
        <f t="shared" si="11"/>
        <v>31.64</v>
      </c>
      <c r="G63" s="27">
        <f t="shared" si="11"/>
        <v>32.31</v>
      </c>
      <c r="H63" s="27">
        <f t="shared" si="11"/>
        <v>29.62</v>
      </c>
      <c r="I63" s="27">
        <f>I35</f>
        <v>34.51</v>
      </c>
      <c r="J63" s="2"/>
      <c r="K63" s="2"/>
      <c r="L63" s="2"/>
    </row>
    <row r="64" spans="1:14" ht="6" customHeight="1">
      <c r="A64" s="23"/>
      <c r="B64" s="31"/>
      <c r="C64" s="42"/>
      <c r="D64" s="31"/>
      <c r="E64" s="31"/>
      <c r="F64" s="31"/>
      <c r="G64" s="31"/>
      <c r="H64" s="31"/>
      <c r="I64" s="31"/>
      <c r="M64" s="1" t="s">
        <v>1</v>
      </c>
      <c r="N64" s="1" t="s">
        <v>1</v>
      </c>
    </row>
    <row r="65" spans="1:9" ht="15.75">
      <c r="A65" s="21" t="s">
        <v>70</v>
      </c>
      <c r="B65" s="22"/>
      <c r="C65" s="22"/>
      <c r="D65" s="22"/>
      <c r="E65" s="22"/>
      <c r="F65" s="22"/>
      <c r="G65" s="22"/>
      <c r="H65" s="22"/>
      <c r="I65" s="22"/>
    </row>
    <row r="66" spans="1:8" ht="15.75">
      <c r="A66" s="21" t="s">
        <v>71</v>
      </c>
      <c r="B66" s="22"/>
      <c r="C66" s="22"/>
      <c r="D66" s="22"/>
      <c r="E66" s="22"/>
      <c r="F66" s="22"/>
      <c r="G66" s="22"/>
      <c r="H66" s="22"/>
    </row>
    <row r="67" spans="1:8" ht="15.75">
      <c r="A67" s="21" t="s">
        <v>72</v>
      </c>
      <c r="B67" s="22"/>
      <c r="C67" s="22"/>
      <c r="D67" s="22"/>
      <c r="E67" s="22"/>
      <c r="F67" s="22"/>
      <c r="G67" s="22"/>
      <c r="H67" s="22"/>
    </row>
    <row r="68" spans="1:8" ht="15.75">
      <c r="A68" s="21" t="s">
        <v>65</v>
      </c>
      <c r="B68" s="22"/>
      <c r="C68" s="22"/>
      <c r="D68" s="22"/>
      <c r="E68" s="22"/>
      <c r="F68" s="22"/>
      <c r="G68" s="22"/>
      <c r="H68" s="22"/>
    </row>
    <row r="69" spans="1:8" ht="15.75">
      <c r="A69" s="25"/>
      <c r="B69" s="22"/>
      <c r="C69" s="22"/>
      <c r="D69" s="22"/>
      <c r="E69" s="22"/>
      <c r="F69" s="22"/>
      <c r="G69" s="22"/>
      <c r="H69" s="22"/>
    </row>
    <row r="70" spans="1:8" ht="15.75">
      <c r="A70" s="22"/>
      <c r="B70" s="22"/>
      <c r="C70" s="22"/>
      <c r="D70" s="22"/>
      <c r="E70" s="22"/>
      <c r="F70" s="22"/>
      <c r="G70" s="22"/>
      <c r="H70" s="22"/>
    </row>
    <row r="71" spans="1:8" ht="15.75">
      <c r="A71" s="22"/>
      <c r="B71" s="22"/>
      <c r="C71" s="22"/>
      <c r="D71" s="22"/>
      <c r="E71" s="22"/>
      <c r="F71" s="22"/>
      <c r="G71" s="22"/>
      <c r="H71" s="22"/>
    </row>
  </sheetData>
  <printOptions/>
  <pageMargins left="0.5" right="0.5" top="0.5" bottom="0.5" header="0.5" footer="0.5"/>
  <pageSetup horizontalDpi="300" verticalDpi="300" orientation="portrait" scale="6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USDA\ERS</cp:lastModifiedBy>
  <dcterms:created xsi:type="dcterms:W3CDTF">1999-11-30T08:13:57Z</dcterms:created>
  <dcterms:modified xsi:type="dcterms:W3CDTF">2004-10-07T13:45:45Z</dcterms:modified>
  <cp:category/>
  <cp:version/>
  <cp:contentType/>
  <cp:contentStatus/>
</cp:coreProperties>
</file>