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outhwest 1975-96" sheetId="1" r:id="rId1"/>
  </sheets>
  <definedNames>
    <definedName name="_Regression_Int" localSheetId="0" hidden="1">1</definedName>
    <definedName name="_xlnm.Print_Area" localSheetId="0">'Southwest 1975-96'!$A$1:$X$66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<sst xmlns="http://schemas.openxmlformats.org/spreadsheetml/2006/main" count="60" uniqueCount="39">
  <si>
    <t xml:space="preserve">                   Item</t>
  </si>
  <si>
    <t xml:space="preserve"> </t>
  </si>
  <si>
    <t>Dollars per planted acre</t>
  </si>
  <si>
    <t>Gross value of production</t>
  </si>
  <si>
    <t xml:space="preserve"> (excluding direct Government payments):</t>
  </si>
  <si>
    <t xml:space="preserve">  Cotton</t>
  </si>
  <si>
    <t xml:space="preserve">  Cottonseed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</si>
  <si>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</si>
  <si>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</si>
  <si>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</si>
  <si>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</si>
  <si>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</si>
  <si>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</si>
  <si>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</si>
  <si>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</si>
  <si>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Hired labor</t>
  </si>
  <si>
    <t xml:space="preserve">  Ginning</t>
  </si>
  <si>
    <t xml:space="preserve">  Other variable cash expenses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</si>
  <si>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</si>
  <si>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</si>
  <si>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</si>
  <si>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</si>
  <si>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</si>
  <si>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</si>
  <si>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</si>
  <si>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(dollars/lb.)</t>
  </si>
  <si>
    <t>Yield (lbs./planted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</si>
  <si>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</si>
  <si>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</si>
  <si>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</si>
  <si>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</si>
  <si>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</si>
  <si>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  2/</t>
  </si>
  <si>
    <t xml:space="preserve">  Unpaid labor</t>
  </si>
  <si>
    <t xml:space="preserve">    Total, economic costs</t>
  </si>
  <si>
    <t xml:space="preserve">  Residual returns to management and risk</t>
  </si>
  <si>
    <t>1/ Purchased irrigation water.  2/ Land costs on planted row basis.</t>
  </si>
  <si>
    <t>Cotton production cash costs and returns, Southwest, 1975-96</t>
  </si>
  <si>
    <t>Cotton production economic costs and returns, Southwest, 1975-96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</si>
</sst>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71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4.6640625" style="0" customWidth="1"/>
    <col min="2" max="11" width="8.77734375" style="0" customWidth="1"/>
    <col min="12" max="12" width="8.88671875" style="0" customWidth="1"/>
    <col min="13" max="25" width="8.77734375" style="0" customWidth="1"/>
    <col min="26" max="28" width="11.4453125" style="0" customWidth="1"/>
    <col min="29" max="29" width="8.77734375" style="0" customWidth="1"/>
    <col min="30" max="16384" width="11.4453125" style="0" customWidth="1"/>
  </cols>
  <sheetData>
    <row r="1" spans="1:24" ht="15.75">
      <c r="A1" s="14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5"/>
    </row>
    <row r="3" spans="1:24" ht="15.75">
      <c r="A3" s="6" t="s">
        <v>0</v>
      </c>
      <c r="B3" s="8">
        <v>1975</v>
      </c>
      <c r="C3" s="8">
        <v>1976</v>
      </c>
      <c r="D3" s="8">
        <v>1977</v>
      </c>
      <c r="E3" s="8">
        <v>1978</v>
      </c>
      <c r="F3" s="8">
        <v>1979</v>
      </c>
      <c r="G3" s="8">
        <v>1980</v>
      </c>
      <c r="H3" s="8">
        <v>1981</v>
      </c>
      <c r="I3" s="8">
        <v>1982</v>
      </c>
      <c r="J3" s="8">
        <v>1983</v>
      </c>
      <c r="K3" s="8">
        <v>1984</v>
      </c>
      <c r="L3" s="8">
        <v>1985</v>
      </c>
      <c r="M3" s="8">
        <v>1986</v>
      </c>
      <c r="N3" s="8">
        <v>1987</v>
      </c>
      <c r="O3" s="8">
        <v>1988</v>
      </c>
      <c r="P3" s="8">
        <v>1989</v>
      </c>
      <c r="Q3" s="8">
        <v>1990</v>
      </c>
      <c r="R3" s="8">
        <v>1991</v>
      </c>
      <c r="S3" s="8">
        <v>1992</v>
      </c>
      <c r="T3" s="8">
        <v>1993</v>
      </c>
      <c r="U3" s="8">
        <v>1994</v>
      </c>
      <c r="V3" s="8">
        <v>1995</v>
      </c>
      <c r="W3" s="8">
        <v>1996</v>
      </c>
      <c r="X3" s="16"/>
    </row>
    <row r="4" spans="1:24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5"/>
    </row>
    <row r="5" spans="1:24" ht="15.75">
      <c r="A5" s="7"/>
      <c r="B5" s="7"/>
      <c r="C5" s="7"/>
      <c r="D5" s="7"/>
      <c r="E5" s="7"/>
      <c r="F5" s="7"/>
      <c r="G5" s="7"/>
      <c r="H5" s="6" t="s">
        <v>1</v>
      </c>
      <c r="I5" s="7"/>
      <c r="J5" s="7"/>
      <c r="K5" s="7"/>
      <c r="L5" s="7"/>
      <c r="M5" s="6" t="s">
        <v>2</v>
      </c>
      <c r="N5" s="7"/>
      <c r="O5" s="7"/>
      <c r="P5" s="7"/>
      <c r="Q5" s="7"/>
      <c r="R5" s="7"/>
      <c r="S5" s="7"/>
      <c r="T5" s="7"/>
      <c r="U5" s="7"/>
      <c r="V5" s="7"/>
      <c r="W5" s="7"/>
      <c r="X5" s="17"/>
    </row>
    <row r="6" spans="1:29" ht="15.7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7"/>
      <c r="AC6" s="2" t="s">
        <v>1</v>
      </c>
    </row>
    <row r="7" spans="1:24" ht="15.75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7"/>
    </row>
    <row r="8" spans="1:24" ht="15.75">
      <c r="A8" s="6" t="s">
        <v>5</v>
      </c>
      <c r="B8" s="9">
        <f aca="true" t="shared" si="0" ref="B8:W8">(B33)*(B34)</f>
        <v>558.8000000000001</v>
      </c>
      <c r="C8" s="9">
        <f t="shared" si="0"/>
        <v>747.9599999999999</v>
      </c>
      <c r="D8" s="9">
        <f t="shared" si="0"/>
        <v>547.6800000000001</v>
      </c>
      <c r="E8" s="9">
        <f t="shared" si="0"/>
        <v>450.45</v>
      </c>
      <c r="F8" s="9">
        <f t="shared" si="0"/>
        <v>682.4480000000001</v>
      </c>
      <c r="G8" s="9">
        <f t="shared" si="0"/>
        <v>782.5433</v>
      </c>
      <c r="H8" s="9">
        <f t="shared" si="0"/>
        <v>692.96</v>
      </c>
      <c r="I8" s="9">
        <f t="shared" si="0"/>
        <v>676.4436000000001</v>
      </c>
      <c r="J8" s="9">
        <f t="shared" si="0"/>
        <v>740.2824</v>
      </c>
      <c r="K8" s="9">
        <f t="shared" si="0"/>
        <v>678.9639999999999</v>
      </c>
      <c r="L8" s="9">
        <f t="shared" si="0"/>
        <v>676.5943</v>
      </c>
      <c r="M8" s="9">
        <f t="shared" si="0"/>
        <v>545.0613</v>
      </c>
      <c r="N8" s="9">
        <f t="shared" si="0"/>
        <v>876.2931</v>
      </c>
      <c r="O8" s="9">
        <f t="shared" si="0"/>
        <v>639.6974</v>
      </c>
      <c r="P8" s="9">
        <f t="shared" si="0"/>
        <v>828.051</v>
      </c>
      <c r="Q8" s="9">
        <f t="shared" si="0"/>
        <v>841.1062000000001</v>
      </c>
      <c r="R8" s="9">
        <f t="shared" si="0"/>
        <v>719.5284000000001</v>
      </c>
      <c r="S8" s="9">
        <f t="shared" si="0"/>
        <v>617.5323</v>
      </c>
      <c r="T8" s="9">
        <f t="shared" si="0"/>
        <v>577.3965000000001</v>
      </c>
      <c r="U8" s="9">
        <f t="shared" si="0"/>
        <v>695.1183000000001</v>
      </c>
      <c r="V8" s="9">
        <f t="shared" si="0"/>
        <v>589.3439999999999</v>
      </c>
      <c r="W8" s="9">
        <f t="shared" si="0"/>
        <v>634.6998</v>
      </c>
      <c r="X8" s="18"/>
    </row>
    <row r="9" spans="1:24" ht="15.75">
      <c r="A9" s="6" t="s">
        <v>6</v>
      </c>
      <c r="B9" s="9">
        <v>106.97</v>
      </c>
      <c r="C9" s="9">
        <v>128.73</v>
      </c>
      <c r="D9" s="9">
        <v>107.44</v>
      </c>
      <c r="E9" s="9">
        <v>71.5</v>
      </c>
      <c r="F9" s="9">
        <v>97.35</v>
      </c>
      <c r="G9" s="9">
        <v>117.82</v>
      </c>
      <c r="H9" s="9">
        <v>83.63</v>
      </c>
      <c r="I9" s="9">
        <v>80.88</v>
      </c>
      <c r="J9" s="9">
        <v>142.72</v>
      </c>
      <c r="K9" s="9">
        <v>104.73</v>
      </c>
      <c r="L9" s="9">
        <v>84.43</v>
      </c>
      <c r="M9" s="9">
        <v>93.8</v>
      </c>
      <c r="N9" s="9">
        <v>101.19</v>
      </c>
      <c r="O9" s="9">
        <v>121.05</v>
      </c>
      <c r="P9" s="9">
        <v>100.91</v>
      </c>
      <c r="Q9" s="9">
        <v>131</v>
      </c>
      <c r="R9" s="8">
        <v>96.11</v>
      </c>
      <c r="S9" s="8">
        <v>116.48</v>
      </c>
      <c r="T9" s="9">
        <v>131.4</v>
      </c>
      <c r="U9" s="8">
        <v>131.24</v>
      </c>
      <c r="V9" s="8">
        <v>109.19</v>
      </c>
      <c r="W9" s="10">
        <v>151.51</v>
      </c>
      <c r="X9" s="18"/>
    </row>
    <row r="10" spans="1:24" ht="15.75">
      <c r="A10" s="6" t="s">
        <v>7</v>
      </c>
      <c r="B10" s="9">
        <f aca="true" t="shared" si="1" ref="B10:W10">SUM(B8:B9)</f>
        <v>665.7700000000001</v>
      </c>
      <c r="C10" s="9">
        <f t="shared" si="1"/>
        <v>876.6899999999999</v>
      </c>
      <c r="D10" s="9">
        <f t="shared" si="1"/>
        <v>655.1200000000001</v>
      </c>
      <c r="E10" s="9">
        <f t="shared" si="1"/>
        <v>521.95</v>
      </c>
      <c r="F10" s="9">
        <f t="shared" si="1"/>
        <v>779.7980000000001</v>
      </c>
      <c r="G10" s="9">
        <f t="shared" si="1"/>
        <v>900.3633</v>
      </c>
      <c r="H10" s="9">
        <f t="shared" si="1"/>
        <v>776.59</v>
      </c>
      <c r="I10" s="9">
        <f t="shared" si="1"/>
        <v>757.3236</v>
      </c>
      <c r="J10" s="9">
        <f t="shared" si="1"/>
        <v>883.0024000000001</v>
      </c>
      <c r="K10" s="9">
        <f t="shared" si="1"/>
        <v>783.694</v>
      </c>
      <c r="L10" s="9">
        <f t="shared" si="1"/>
        <v>761.0243</v>
      </c>
      <c r="M10" s="9">
        <f t="shared" si="1"/>
        <v>638.8612999999999</v>
      </c>
      <c r="N10" s="9">
        <f t="shared" si="1"/>
        <v>977.4830999999999</v>
      </c>
      <c r="O10" s="9">
        <f t="shared" si="1"/>
        <v>760.7474</v>
      </c>
      <c r="P10" s="9">
        <f t="shared" si="1"/>
        <v>928.961</v>
      </c>
      <c r="Q10" s="9">
        <f t="shared" si="1"/>
        <v>972.1062000000001</v>
      </c>
      <c r="R10" s="9">
        <f t="shared" si="1"/>
        <v>815.6384000000002</v>
      </c>
      <c r="S10" s="9">
        <f t="shared" si="1"/>
        <v>734.0123</v>
      </c>
      <c r="T10" s="9">
        <f t="shared" si="1"/>
        <v>708.7965</v>
      </c>
      <c r="U10" s="9">
        <f t="shared" si="1"/>
        <v>826.3583000000001</v>
      </c>
      <c r="V10" s="9">
        <f t="shared" si="1"/>
        <v>698.5339999999999</v>
      </c>
      <c r="W10" s="9">
        <f t="shared" si="1"/>
        <v>786.2098</v>
      </c>
      <c r="X10" s="18"/>
    </row>
    <row r="11" spans="1:24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  <c r="Q11" s="9"/>
      <c r="R11" s="7"/>
      <c r="S11" s="7"/>
      <c r="T11" s="7"/>
      <c r="U11" s="7"/>
      <c r="V11" s="7"/>
      <c r="W11" s="7"/>
      <c r="X11" s="17"/>
    </row>
    <row r="12" spans="1:24" ht="15.75">
      <c r="A12" s="6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Q12" s="9"/>
      <c r="R12" s="7"/>
      <c r="S12" s="7"/>
      <c r="T12" s="7"/>
      <c r="U12" s="7"/>
      <c r="V12" s="7"/>
      <c r="W12" s="7"/>
      <c r="X12" s="17"/>
    </row>
    <row r="13" spans="1:24" ht="15.75">
      <c r="A13" s="6" t="s">
        <v>9</v>
      </c>
      <c r="B13" s="9">
        <v>6.68</v>
      </c>
      <c r="C13" s="9">
        <v>6.24</v>
      </c>
      <c r="D13" s="9">
        <v>7.36</v>
      </c>
      <c r="E13" s="9">
        <v>6.09</v>
      </c>
      <c r="F13" s="9">
        <v>6.09</v>
      </c>
      <c r="G13" s="9">
        <v>6.67</v>
      </c>
      <c r="H13" s="9">
        <v>7.45</v>
      </c>
      <c r="I13" s="9">
        <v>7.68</v>
      </c>
      <c r="J13" s="9">
        <v>9.13</v>
      </c>
      <c r="K13" s="9">
        <v>8.34</v>
      </c>
      <c r="L13" s="9">
        <v>8.57</v>
      </c>
      <c r="M13" s="9">
        <v>8.41</v>
      </c>
      <c r="N13" s="9">
        <v>8.76</v>
      </c>
      <c r="O13" s="9">
        <v>9.29</v>
      </c>
      <c r="P13" s="9">
        <v>10.31</v>
      </c>
      <c r="Q13" s="9">
        <v>11.23</v>
      </c>
      <c r="R13" s="8">
        <v>13.98</v>
      </c>
      <c r="S13" s="8">
        <v>14.96</v>
      </c>
      <c r="T13" s="9">
        <v>13.73</v>
      </c>
      <c r="U13" s="8">
        <v>15.16</v>
      </c>
      <c r="V13" s="9">
        <v>15.2</v>
      </c>
      <c r="W13" s="10">
        <v>15.99</v>
      </c>
      <c r="X13" s="18"/>
    </row>
    <row r="14" spans="1:24" ht="15.75">
      <c r="A14" s="6" t="s">
        <v>10</v>
      </c>
      <c r="B14" s="9">
        <v>33.67</v>
      </c>
      <c r="C14" s="9">
        <v>32.06</v>
      </c>
      <c r="D14" s="9">
        <v>32.72</v>
      </c>
      <c r="E14" s="9">
        <v>27.89</v>
      </c>
      <c r="F14" s="9">
        <v>24.95</v>
      </c>
      <c r="G14" s="9">
        <v>32.1</v>
      </c>
      <c r="H14" s="9">
        <v>39.95</v>
      </c>
      <c r="I14" s="9">
        <v>59.37</v>
      </c>
      <c r="J14" s="9">
        <v>47.18</v>
      </c>
      <c r="K14" s="9">
        <v>50.8</v>
      </c>
      <c r="L14" s="9">
        <v>49.89</v>
      </c>
      <c r="M14" s="9">
        <v>53.78</v>
      </c>
      <c r="N14" s="9">
        <v>49.59</v>
      </c>
      <c r="O14" s="9">
        <v>54.4</v>
      </c>
      <c r="P14" s="9">
        <v>58.83</v>
      </c>
      <c r="Q14" s="9">
        <v>58.11</v>
      </c>
      <c r="R14" s="9">
        <v>59.9</v>
      </c>
      <c r="S14" s="9">
        <v>57.53</v>
      </c>
      <c r="T14" s="9">
        <v>65.49</v>
      </c>
      <c r="U14" s="8">
        <v>65.43</v>
      </c>
      <c r="V14" s="9">
        <v>75.44</v>
      </c>
      <c r="W14" s="10">
        <v>81.67</v>
      </c>
      <c r="X14" s="18"/>
    </row>
    <row r="15" spans="1:24" ht="15.75">
      <c r="A15" s="6" t="s">
        <v>11</v>
      </c>
      <c r="B15" s="9">
        <v>47.46</v>
      </c>
      <c r="C15" s="9">
        <v>22.75</v>
      </c>
      <c r="D15" s="9">
        <v>20.83</v>
      </c>
      <c r="E15" s="9">
        <v>80.19</v>
      </c>
      <c r="F15" s="9">
        <v>81.43</v>
      </c>
      <c r="G15" s="9">
        <v>88.16</v>
      </c>
      <c r="H15" s="9">
        <v>63.53</v>
      </c>
      <c r="I15" s="9">
        <v>67.33</v>
      </c>
      <c r="J15" s="9">
        <v>69.91</v>
      </c>
      <c r="K15" s="9">
        <v>70.38</v>
      </c>
      <c r="L15" s="9">
        <v>69.61</v>
      </c>
      <c r="M15" s="9">
        <v>69.6</v>
      </c>
      <c r="N15" s="9">
        <v>68.25</v>
      </c>
      <c r="O15" s="9">
        <v>70.27</v>
      </c>
      <c r="P15" s="9">
        <v>77.55</v>
      </c>
      <c r="Q15" s="9">
        <v>80.42</v>
      </c>
      <c r="R15" s="8">
        <v>50.05</v>
      </c>
      <c r="S15" s="8">
        <v>49.38</v>
      </c>
      <c r="T15" s="9">
        <v>49.43</v>
      </c>
      <c r="U15" s="8">
        <v>55.23</v>
      </c>
      <c r="V15" s="9">
        <v>54.56</v>
      </c>
      <c r="W15" s="10">
        <v>57.71</v>
      </c>
      <c r="X15" s="18"/>
    </row>
    <row r="16" spans="1:24" ht="15.75">
      <c r="A16" s="6" t="s">
        <v>12</v>
      </c>
      <c r="B16" s="9">
        <v>27.33</v>
      </c>
      <c r="C16" s="9">
        <v>31.33</v>
      </c>
      <c r="D16" s="9">
        <v>30.68</v>
      </c>
      <c r="E16" s="9">
        <v>23.96</v>
      </c>
      <c r="F16" s="9">
        <v>25.63</v>
      </c>
      <c r="G16" s="9">
        <v>28.91</v>
      </c>
      <c r="H16" s="9">
        <v>53.92</v>
      </c>
      <c r="I16" s="8">
        <v>56.36</v>
      </c>
      <c r="J16" s="8">
        <v>56.24</v>
      </c>
      <c r="K16" s="8">
        <v>57.6</v>
      </c>
      <c r="L16" s="8">
        <v>49.98</v>
      </c>
      <c r="M16" s="8">
        <v>26.44</v>
      </c>
      <c r="N16" s="8">
        <v>26.53</v>
      </c>
      <c r="O16" s="8">
        <v>26.27</v>
      </c>
      <c r="P16" s="8">
        <v>28.73</v>
      </c>
      <c r="Q16" s="8">
        <v>29.47</v>
      </c>
      <c r="R16" s="8">
        <v>57.74</v>
      </c>
      <c r="S16" s="8">
        <v>58.65</v>
      </c>
      <c r="T16" s="9">
        <v>58.85</v>
      </c>
      <c r="U16" s="9">
        <v>65.5</v>
      </c>
      <c r="V16" s="9">
        <v>74.26</v>
      </c>
      <c r="W16" s="10">
        <v>69.83</v>
      </c>
      <c r="X16" s="18"/>
    </row>
    <row r="17" spans="1:24" ht="15.75">
      <c r="A17" s="6" t="s">
        <v>13</v>
      </c>
      <c r="B17" s="9">
        <v>59.25</v>
      </c>
      <c r="C17" s="9">
        <v>66.85</v>
      </c>
      <c r="D17" s="9">
        <v>65.05</v>
      </c>
      <c r="E17" s="9">
        <v>50.09</v>
      </c>
      <c r="F17" s="9">
        <v>67.36</v>
      </c>
      <c r="G17" s="9">
        <v>88</v>
      </c>
      <c r="H17" s="9">
        <v>74.94</v>
      </c>
      <c r="I17" s="9">
        <v>76.45</v>
      </c>
      <c r="J17" s="9">
        <v>72.75</v>
      </c>
      <c r="K17" s="9">
        <v>64.16</v>
      </c>
      <c r="L17" s="9">
        <v>83.28</v>
      </c>
      <c r="M17" s="9">
        <v>41.37</v>
      </c>
      <c r="N17" s="9">
        <v>68.67</v>
      </c>
      <c r="O17" s="9">
        <v>71.32</v>
      </c>
      <c r="P17" s="9">
        <v>76.27</v>
      </c>
      <c r="Q17" s="9">
        <v>76.76</v>
      </c>
      <c r="R17" s="8">
        <v>47.03</v>
      </c>
      <c r="S17" s="8">
        <v>43.68</v>
      </c>
      <c r="T17" s="9">
        <v>44.71</v>
      </c>
      <c r="U17" s="8">
        <v>41.98</v>
      </c>
      <c r="V17" s="9">
        <v>52</v>
      </c>
      <c r="W17" s="10">
        <v>48.98</v>
      </c>
      <c r="X17" s="18"/>
    </row>
    <row r="18" spans="1:24" ht="15.75">
      <c r="A18" s="6" t="s">
        <v>14</v>
      </c>
      <c r="B18" s="9">
        <v>51.46</v>
      </c>
      <c r="C18" s="9">
        <v>53.57</v>
      </c>
      <c r="D18" s="9">
        <v>48.55</v>
      </c>
      <c r="E18" s="9">
        <v>36.86</v>
      </c>
      <c r="F18" s="9">
        <v>48.2</v>
      </c>
      <c r="G18" s="9">
        <v>54.53</v>
      </c>
      <c r="H18" s="9">
        <v>27.42</v>
      </c>
      <c r="I18" s="9">
        <v>27.01</v>
      </c>
      <c r="J18" s="9">
        <v>29.43</v>
      </c>
      <c r="K18" s="9">
        <v>26.31</v>
      </c>
      <c r="L18" s="9">
        <v>27.11</v>
      </c>
      <c r="M18" s="9">
        <v>26.46</v>
      </c>
      <c r="N18" s="9">
        <v>29.71</v>
      </c>
      <c r="O18" s="9">
        <v>31.39</v>
      </c>
      <c r="P18" s="9">
        <v>34.22</v>
      </c>
      <c r="Q18" s="9">
        <v>35.44</v>
      </c>
      <c r="R18" s="8">
        <v>33.31</v>
      </c>
      <c r="S18" s="8">
        <v>30.49</v>
      </c>
      <c r="T18" s="9">
        <v>36.32</v>
      </c>
      <c r="U18" s="8">
        <v>36.64</v>
      </c>
      <c r="V18" s="9">
        <v>40.8</v>
      </c>
      <c r="W18" s="10">
        <v>41.64</v>
      </c>
      <c r="X18" s="18"/>
    </row>
    <row r="19" spans="1:24" ht="15.75">
      <c r="A19" s="6" t="s">
        <v>15</v>
      </c>
      <c r="B19" s="9">
        <v>27.79</v>
      </c>
      <c r="C19" s="9">
        <v>32.48</v>
      </c>
      <c r="D19" s="9">
        <v>37.39</v>
      </c>
      <c r="E19" s="9">
        <v>50.32</v>
      </c>
      <c r="F19" s="9">
        <v>53.68</v>
      </c>
      <c r="G19" s="9">
        <v>58.52</v>
      </c>
      <c r="H19" s="9">
        <v>45.6</v>
      </c>
      <c r="I19" s="9">
        <v>48.12</v>
      </c>
      <c r="J19" s="9">
        <v>49.95</v>
      </c>
      <c r="K19" s="9">
        <v>49.48</v>
      </c>
      <c r="L19" s="9">
        <v>51.92</v>
      </c>
      <c r="M19" s="9">
        <v>76.22</v>
      </c>
      <c r="N19" s="9">
        <v>79.73</v>
      </c>
      <c r="O19" s="9">
        <v>82.69</v>
      </c>
      <c r="P19" s="9">
        <v>86.88</v>
      </c>
      <c r="Q19" s="9">
        <v>87.36</v>
      </c>
      <c r="R19" s="8">
        <v>121.06</v>
      </c>
      <c r="S19" s="8">
        <v>119.46</v>
      </c>
      <c r="T19" s="9">
        <v>115.65</v>
      </c>
      <c r="U19" s="8">
        <v>120.08</v>
      </c>
      <c r="V19" s="9">
        <v>121.54</v>
      </c>
      <c r="W19" s="10">
        <v>124.45</v>
      </c>
      <c r="X19" s="18"/>
    </row>
    <row r="20" spans="1:24" ht="15.75">
      <c r="A20" s="6" t="s">
        <v>16</v>
      </c>
      <c r="B20" s="9">
        <v>61.31</v>
      </c>
      <c r="C20" s="9">
        <v>70.29</v>
      </c>
      <c r="D20" s="9">
        <v>68.82</v>
      </c>
      <c r="E20" s="9">
        <v>53.75</v>
      </c>
      <c r="F20" s="9">
        <v>79.34</v>
      </c>
      <c r="G20" s="9">
        <v>90.12</v>
      </c>
      <c r="H20" s="9">
        <v>107.19</v>
      </c>
      <c r="I20" s="9">
        <v>105.17</v>
      </c>
      <c r="J20" s="9">
        <v>103.26</v>
      </c>
      <c r="K20" s="9">
        <v>108.66</v>
      </c>
      <c r="L20" s="9">
        <v>119.26</v>
      </c>
      <c r="M20" s="9">
        <v>107.56</v>
      </c>
      <c r="N20" s="9">
        <v>122.56</v>
      </c>
      <c r="O20" s="9">
        <v>97.95</v>
      </c>
      <c r="P20" s="9">
        <v>113.62</v>
      </c>
      <c r="Q20" s="9">
        <v>109.56</v>
      </c>
      <c r="R20" s="8">
        <v>97.75</v>
      </c>
      <c r="S20" s="8">
        <v>101.65</v>
      </c>
      <c r="T20" s="9">
        <v>99.46</v>
      </c>
      <c r="U20" s="8">
        <v>102.28</v>
      </c>
      <c r="V20" s="9">
        <v>103.03</v>
      </c>
      <c r="W20" s="10">
        <v>98.59</v>
      </c>
      <c r="X20" s="18"/>
    </row>
    <row r="21" spans="1:24" ht="15.75">
      <c r="A21" s="6" t="s">
        <v>17</v>
      </c>
      <c r="B21" s="9">
        <v>25.52</v>
      </c>
      <c r="C21" s="9">
        <v>29.25</v>
      </c>
      <c r="D21" s="9">
        <v>28.64</v>
      </c>
      <c r="E21" s="9">
        <v>22.37</v>
      </c>
      <c r="F21" s="9">
        <v>23.54</v>
      </c>
      <c r="G21" s="9">
        <v>26.35</v>
      </c>
      <c r="H21" s="9">
        <v>33.39</v>
      </c>
      <c r="I21" s="9">
        <v>37.76</v>
      </c>
      <c r="J21" s="9">
        <v>37.89</v>
      </c>
      <c r="K21" s="9">
        <v>38.55</v>
      </c>
      <c r="L21" s="9">
        <v>38.24</v>
      </c>
      <c r="M21" s="9">
        <v>60.25</v>
      </c>
      <c r="N21" s="9">
        <v>57.15</v>
      </c>
      <c r="O21" s="9">
        <v>56.97</v>
      </c>
      <c r="P21" s="9">
        <v>58.34</v>
      </c>
      <c r="Q21" s="9">
        <v>60.93</v>
      </c>
      <c r="R21" s="8">
        <v>47.67</v>
      </c>
      <c r="S21" s="9">
        <v>47.67</v>
      </c>
      <c r="T21" s="9">
        <v>48.49</v>
      </c>
      <c r="U21" s="8">
        <v>50.53</v>
      </c>
      <c r="V21" s="9">
        <v>51.96</v>
      </c>
      <c r="W21" s="10">
        <v>54.34</v>
      </c>
      <c r="X21" s="18"/>
    </row>
    <row r="22" spans="1:24" ht="15.75">
      <c r="A22" s="6" t="s">
        <v>18</v>
      </c>
      <c r="B22" s="9">
        <f aca="true" t="shared" si="2" ref="B22:W22">SUM(B13:B21)</f>
        <v>340.46999999999997</v>
      </c>
      <c r="C22" s="9">
        <f t="shared" si="2"/>
        <v>344.82</v>
      </c>
      <c r="D22" s="9">
        <f t="shared" si="2"/>
        <v>340.03999999999996</v>
      </c>
      <c r="E22" s="9">
        <f t="shared" si="2"/>
        <v>351.52</v>
      </c>
      <c r="F22" s="9">
        <f t="shared" si="2"/>
        <v>410.21999999999997</v>
      </c>
      <c r="G22" s="9">
        <f t="shared" si="2"/>
        <v>473.36</v>
      </c>
      <c r="H22" s="9">
        <f t="shared" si="2"/>
        <v>453.39000000000004</v>
      </c>
      <c r="I22" s="9">
        <f t="shared" si="2"/>
        <v>485.25</v>
      </c>
      <c r="J22" s="9">
        <f t="shared" si="2"/>
        <v>475.73999999999995</v>
      </c>
      <c r="K22" s="9">
        <f t="shared" si="2"/>
        <v>474.28000000000003</v>
      </c>
      <c r="L22" s="9">
        <f t="shared" si="2"/>
        <v>497.86</v>
      </c>
      <c r="M22" s="9">
        <f t="shared" si="2"/>
        <v>470.09</v>
      </c>
      <c r="N22" s="9">
        <f t="shared" si="2"/>
        <v>510.95</v>
      </c>
      <c r="O22" s="9">
        <f t="shared" si="2"/>
        <v>500.54999999999995</v>
      </c>
      <c r="P22" s="9">
        <f t="shared" si="2"/>
        <v>544.75</v>
      </c>
      <c r="Q22" s="9">
        <f t="shared" si="2"/>
        <v>549.28</v>
      </c>
      <c r="R22" s="9">
        <f t="shared" si="2"/>
        <v>528.49</v>
      </c>
      <c r="S22" s="9">
        <f t="shared" si="2"/>
        <v>523.47</v>
      </c>
      <c r="T22" s="9">
        <f t="shared" si="2"/>
        <v>532.13</v>
      </c>
      <c r="U22" s="9">
        <f t="shared" si="2"/>
        <v>552.8299999999999</v>
      </c>
      <c r="V22" s="9">
        <f t="shared" si="2"/>
        <v>588.7900000000001</v>
      </c>
      <c r="W22" s="9">
        <f t="shared" si="2"/>
        <v>593.2</v>
      </c>
      <c r="X22" s="18"/>
    </row>
    <row r="23" spans="1:24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7"/>
    </row>
    <row r="24" spans="1:24" ht="15.75">
      <c r="A24" s="6" t="s">
        <v>19</v>
      </c>
      <c r="B24" s="9">
        <v>46.31</v>
      </c>
      <c r="C24" s="9">
        <v>49.18</v>
      </c>
      <c r="D24" s="9">
        <v>52.4</v>
      </c>
      <c r="E24" s="9">
        <v>29.59</v>
      </c>
      <c r="F24" s="9">
        <v>35.59</v>
      </c>
      <c r="G24" s="9">
        <v>15.16</v>
      </c>
      <c r="H24" s="9">
        <v>56.02</v>
      </c>
      <c r="I24" s="9">
        <v>70.98</v>
      </c>
      <c r="J24" s="9">
        <v>74.27</v>
      </c>
      <c r="K24" s="9">
        <v>76.81</v>
      </c>
      <c r="L24" s="9">
        <v>56.39</v>
      </c>
      <c r="M24" s="9">
        <v>59.03</v>
      </c>
      <c r="N24" s="9">
        <v>57.76</v>
      </c>
      <c r="O24" s="9">
        <v>62.61</v>
      </c>
      <c r="P24" s="9">
        <v>59.75</v>
      </c>
      <c r="Q24" s="9">
        <v>69.16</v>
      </c>
      <c r="R24" s="8">
        <v>29.58</v>
      </c>
      <c r="S24" s="8">
        <v>28.08</v>
      </c>
      <c r="T24" s="9">
        <v>28.53</v>
      </c>
      <c r="U24" s="8">
        <v>32.18</v>
      </c>
      <c r="V24" s="9">
        <v>34.36</v>
      </c>
      <c r="W24" s="10">
        <v>31.18</v>
      </c>
      <c r="X24" s="18"/>
    </row>
    <row r="25" spans="1:24" ht="15.75">
      <c r="A25" s="6" t="s">
        <v>20</v>
      </c>
      <c r="B25" s="9">
        <v>6.78</v>
      </c>
      <c r="C25" s="9">
        <v>7.97</v>
      </c>
      <c r="D25" s="9">
        <v>7.99</v>
      </c>
      <c r="E25" s="9">
        <v>10.91</v>
      </c>
      <c r="F25" s="9">
        <v>13.15</v>
      </c>
      <c r="G25" s="9">
        <v>29.85</v>
      </c>
      <c r="H25" s="9">
        <v>27.32</v>
      </c>
      <c r="I25" s="9">
        <v>20.56</v>
      </c>
      <c r="J25" s="9">
        <v>20.18</v>
      </c>
      <c r="K25" s="9">
        <v>22.32</v>
      </c>
      <c r="L25" s="9">
        <v>22.64</v>
      </c>
      <c r="M25" s="9">
        <v>22.23</v>
      </c>
      <c r="N25" s="9">
        <v>24.28</v>
      </c>
      <c r="O25" s="9">
        <v>24.66</v>
      </c>
      <c r="P25" s="9">
        <v>25.85</v>
      </c>
      <c r="Q25" s="9">
        <v>26.74</v>
      </c>
      <c r="R25" s="8">
        <v>43.58</v>
      </c>
      <c r="S25" s="8">
        <v>39.49</v>
      </c>
      <c r="T25" s="9">
        <v>41.95</v>
      </c>
      <c r="U25" s="9">
        <v>47.3</v>
      </c>
      <c r="V25" s="9">
        <v>49.77</v>
      </c>
      <c r="W25" s="10">
        <v>49.39</v>
      </c>
      <c r="X25" s="18"/>
    </row>
    <row r="26" spans="1:24" ht="15.75">
      <c r="A26" s="6" t="s">
        <v>21</v>
      </c>
      <c r="B26" s="9">
        <v>32.09</v>
      </c>
      <c r="C26" s="9">
        <v>31.27</v>
      </c>
      <c r="D26" s="9">
        <v>30.8</v>
      </c>
      <c r="E26" s="9">
        <v>31.95</v>
      </c>
      <c r="F26" s="9">
        <v>34.36</v>
      </c>
      <c r="G26" s="9">
        <v>37.12</v>
      </c>
      <c r="H26" s="9">
        <v>143.35</v>
      </c>
      <c r="I26" s="9">
        <v>122.94</v>
      </c>
      <c r="J26" s="9">
        <v>168.45</v>
      </c>
      <c r="K26" s="9">
        <v>161.91</v>
      </c>
      <c r="L26" s="9">
        <v>131</v>
      </c>
      <c r="M26" s="9">
        <v>95.6</v>
      </c>
      <c r="N26" s="9">
        <v>73.77</v>
      </c>
      <c r="O26" s="9">
        <v>66.97</v>
      </c>
      <c r="P26" s="9">
        <v>69.2</v>
      </c>
      <c r="Q26" s="9">
        <v>76.18</v>
      </c>
      <c r="R26" s="9">
        <v>45.18</v>
      </c>
      <c r="S26" s="9">
        <v>37.03</v>
      </c>
      <c r="T26" s="9">
        <v>37.63</v>
      </c>
      <c r="U26" s="8">
        <v>37.45</v>
      </c>
      <c r="V26" s="9">
        <v>43.37</v>
      </c>
      <c r="W26" s="10">
        <v>41.51</v>
      </c>
      <c r="X26" s="18"/>
    </row>
    <row r="27" spans="1:24" ht="15.75">
      <c r="A27" s="6" t="s">
        <v>22</v>
      </c>
      <c r="B27" s="9">
        <f aca="true" t="shared" si="3" ref="B27:W27">SUM(B24:B26)</f>
        <v>85.18</v>
      </c>
      <c r="C27" s="9">
        <f t="shared" si="3"/>
        <v>88.42</v>
      </c>
      <c r="D27" s="9">
        <f t="shared" si="3"/>
        <v>91.19</v>
      </c>
      <c r="E27" s="9">
        <f t="shared" si="3"/>
        <v>72.45</v>
      </c>
      <c r="F27" s="9">
        <f t="shared" si="3"/>
        <v>83.1</v>
      </c>
      <c r="G27" s="9">
        <f t="shared" si="3"/>
        <v>82.13</v>
      </c>
      <c r="H27" s="9">
        <f t="shared" si="3"/>
        <v>226.69</v>
      </c>
      <c r="I27" s="9">
        <f t="shared" si="3"/>
        <v>214.48000000000002</v>
      </c>
      <c r="J27" s="9">
        <f t="shared" si="3"/>
        <v>262.9</v>
      </c>
      <c r="K27" s="9">
        <f t="shared" si="3"/>
        <v>261.03999999999996</v>
      </c>
      <c r="L27" s="9">
        <f t="shared" si="3"/>
        <v>210.03</v>
      </c>
      <c r="M27" s="9">
        <f t="shared" si="3"/>
        <v>176.86</v>
      </c>
      <c r="N27" s="9">
        <f t="shared" si="3"/>
        <v>155.81</v>
      </c>
      <c r="O27" s="9">
        <f t="shared" si="3"/>
        <v>154.24</v>
      </c>
      <c r="P27" s="9">
        <f t="shared" si="3"/>
        <v>154.8</v>
      </c>
      <c r="Q27" s="9">
        <f t="shared" si="3"/>
        <v>172.07999999999998</v>
      </c>
      <c r="R27" s="9">
        <f t="shared" si="3"/>
        <v>118.34</v>
      </c>
      <c r="S27" s="9">
        <f t="shared" si="3"/>
        <v>104.6</v>
      </c>
      <c r="T27" s="9">
        <f t="shared" si="3"/>
        <v>108.11000000000001</v>
      </c>
      <c r="U27" s="9">
        <f t="shared" si="3"/>
        <v>116.92999999999999</v>
      </c>
      <c r="V27" s="9">
        <f t="shared" si="3"/>
        <v>127.5</v>
      </c>
      <c r="W27" s="9">
        <f t="shared" si="3"/>
        <v>122.07999999999998</v>
      </c>
      <c r="X27" s="18"/>
    </row>
    <row r="28" spans="1:24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7"/>
    </row>
    <row r="29" spans="1:24" ht="15.75">
      <c r="A29" s="6" t="s">
        <v>23</v>
      </c>
      <c r="B29" s="9">
        <f aca="true" t="shared" si="4" ref="B29:W29">B22+B27</f>
        <v>425.65</v>
      </c>
      <c r="C29" s="9">
        <f t="shared" si="4"/>
        <v>433.24</v>
      </c>
      <c r="D29" s="9">
        <f t="shared" si="4"/>
        <v>431.22999999999996</v>
      </c>
      <c r="E29" s="9">
        <f t="shared" si="4"/>
        <v>423.96999999999997</v>
      </c>
      <c r="F29" s="9">
        <f t="shared" si="4"/>
        <v>493.31999999999994</v>
      </c>
      <c r="G29" s="9">
        <f t="shared" si="4"/>
        <v>555.49</v>
      </c>
      <c r="H29" s="9">
        <f t="shared" si="4"/>
        <v>680.08</v>
      </c>
      <c r="I29" s="9">
        <f t="shared" si="4"/>
        <v>699.73</v>
      </c>
      <c r="J29" s="9">
        <f t="shared" si="4"/>
        <v>738.6399999999999</v>
      </c>
      <c r="K29" s="9">
        <f t="shared" si="4"/>
        <v>735.3199999999999</v>
      </c>
      <c r="L29" s="9">
        <f t="shared" si="4"/>
        <v>707.89</v>
      </c>
      <c r="M29" s="9">
        <f t="shared" si="4"/>
        <v>646.95</v>
      </c>
      <c r="N29" s="9">
        <f t="shared" si="4"/>
        <v>666.76</v>
      </c>
      <c r="O29" s="9">
        <f t="shared" si="4"/>
        <v>654.79</v>
      </c>
      <c r="P29" s="9">
        <f t="shared" si="4"/>
        <v>699.55</v>
      </c>
      <c r="Q29" s="9">
        <f t="shared" si="4"/>
        <v>721.3599999999999</v>
      </c>
      <c r="R29" s="9">
        <f t="shared" si="4"/>
        <v>646.83</v>
      </c>
      <c r="S29" s="9">
        <f t="shared" si="4"/>
        <v>628.07</v>
      </c>
      <c r="T29" s="9">
        <f t="shared" si="4"/>
        <v>640.24</v>
      </c>
      <c r="U29" s="9">
        <f t="shared" si="4"/>
        <v>669.7599999999999</v>
      </c>
      <c r="V29" s="9">
        <f t="shared" si="4"/>
        <v>716.2900000000001</v>
      </c>
      <c r="W29" s="9">
        <f t="shared" si="4"/>
        <v>715.28</v>
      </c>
      <c r="X29" s="18"/>
    </row>
    <row r="30" spans="1:24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/>
      <c r="Q30" s="9"/>
      <c r="R30" s="9"/>
      <c r="S30" s="9"/>
      <c r="T30" s="7"/>
      <c r="U30" s="7"/>
      <c r="V30" s="7"/>
      <c r="W30" s="7"/>
      <c r="X30" s="17"/>
    </row>
    <row r="31" spans="1:24" ht="15.75">
      <c r="A31" s="6" t="s">
        <v>24</v>
      </c>
      <c r="B31" s="9">
        <f aca="true" t="shared" si="5" ref="B31:W31">B10-B29</f>
        <v>240.12000000000012</v>
      </c>
      <c r="C31" s="9">
        <f t="shared" si="5"/>
        <v>443.44999999999993</v>
      </c>
      <c r="D31" s="9">
        <f t="shared" si="5"/>
        <v>223.89000000000016</v>
      </c>
      <c r="E31" s="9">
        <f t="shared" si="5"/>
        <v>97.98000000000008</v>
      </c>
      <c r="F31" s="9">
        <f t="shared" si="5"/>
        <v>286.4780000000002</v>
      </c>
      <c r="G31" s="9">
        <f t="shared" si="5"/>
        <v>344.8733</v>
      </c>
      <c r="H31" s="9">
        <f t="shared" si="5"/>
        <v>96.50999999999999</v>
      </c>
      <c r="I31" s="9">
        <f t="shared" si="5"/>
        <v>57.59360000000004</v>
      </c>
      <c r="J31" s="9">
        <f t="shared" si="5"/>
        <v>144.3624000000002</v>
      </c>
      <c r="K31" s="9">
        <f t="shared" si="5"/>
        <v>48.374000000000024</v>
      </c>
      <c r="L31" s="9">
        <f t="shared" si="5"/>
        <v>53.13430000000005</v>
      </c>
      <c r="M31" s="9">
        <f t="shared" si="5"/>
        <v>-8.08870000000013</v>
      </c>
      <c r="N31" s="9">
        <f t="shared" si="5"/>
        <v>310.72309999999993</v>
      </c>
      <c r="O31" s="9">
        <f t="shared" si="5"/>
        <v>105.9574</v>
      </c>
      <c r="P31" s="9">
        <f t="shared" si="5"/>
        <v>229.41100000000006</v>
      </c>
      <c r="Q31" s="9">
        <f t="shared" si="5"/>
        <v>250.74620000000016</v>
      </c>
      <c r="R31" s="9">
        <f t="shared" si="5"/>
        <v>168.80840000000012</v>
      </c>
      <c r="S31" s="9">
        <f t="shared" si="5"/>
        <v>105.94229999999993</v>
      </c>
      <c r="T31" s="9">
        <f t="shared" si="5"/>
        <v>68.55650000000003</v>
      </c>
      <c r="U31" s="9">
        <f t="shared" si="5"/>
        <v>156.59830000000022</v>
      </c>
      <c r="V31" s="9">
        <f t="shared" si="5"/>
        <v>-17.7560000000002</v>
      </c>
      <c r="W31" s="9">
        <f t="shared" si="5"/>
        <v>70.9298</v>
      </c>
      <c r="X31" s="18"/>
    </row>
    <row r="32" spans="1:24" ht="6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3"/>
      <c r="S32" s="13"/>
      <c r="T32" s="13"/>
      <c r="U32" s="12"/>
      <c r="V32" s="12"/>
      <c r="W32" s="12"/>
      <c r="X32" s="15"/>
    </row>
    <row r="33" spans="1:25" ht="15.75">
      <c r="A33" s="6" t="s">
        <v>25</v>
      </c>
      <c r="B33" s="9">
        <v>0.55</v>
      </c>
      <c r="C33" s="9">
        <v>0.69</v>
      </c>
      <c r="D33" s="9">
        <v>0.56</v>
      </c>
      <c r="E33" s="9">
        <v>0.63</v>
      </c>
      <c r="F33" s="9">
        <v>0.68</v>
      </c>
      <c r="G33" s="9">
        <v>0.77</v>
      </c>
      <c r="H33" s="9">
        <v>0.61</v>
      </c>
      <c r="I33" s="9">
        <v>0.63</v>
      </c>
      <c r="J33" s="9">
        <v>0.72</v>
      </c>
      <c r="K33" s="9">
        <v>0.65</v>
      </c>
      <c r="L33" s="9">
        <v>0.59</v>
      </c>
      <c r="M33" s="9">
        <v>0.49</v>
      </c>
      <c r="N33" s="9">
        <v>0.69</v>
      </c>
      <c r="O33" s="9">
        <v>0.62</v>
      </c>
      <c r="P33" s="9">
        <v>0.7</v>
      </c>
      <c r="Q33" s="9">
        <v>0.74</v>
      </c>
      <c r="R33" s="8">
        <v>0.68</v>
      </c>
      <c r="S33" s="8">
        <v>0.57</v>
      </c>
      <c r="T33" s="9">
        <v>0.51</v>
      </c>
      <c r="U33" s="8">
        <v>0.67</v>
      </c>
      <c r="V33" s="9">
        <v>0.7</v>
      </c>
      <c r="W33" s="8">
        <v>0.63</v>
      </c>
      <c r="X33" s="18"/>
      <c r="Y33" s="3"/>
    </row>
    <row r="34" spans="1:25" ht="15.75">
      <c r="A34" s="6" t="s">
        <v>26</v>
      </c>
      <c r="B34" s="10">
        <v>1016</v>
      </c>
      <c r="C34" s="10">
        <v>1084</v>
      </c>
      <c r="D34" s="10">
        <v>978</v>
      </c>
      <c r="E34" s="10">
        <v>715</v>
      </c>
      <c r="F34" s="10">
        <v>1003.6</v>
      </c>
      <c r="G34" s="10">
        <v>1016.29</v>
      </c>
      <c r="H34" s="10">
        <v>1136</v>
      </c>
      <c r="I34" s="10">
        <v>1073.72</v>
      </c>
      <c r="J34" s="10">
        <v>1028.17</v>
      </c>
      <c r="K34" s="10">
        <v>1044.56</v>
      </c>
      <c r="L34" s="10">
        <v>1146.77</v>
      </c>
      <c r="M34" s="10">
        <v>1112.37</v>
      </c>
      <c r="N34" s="10">
        <v>1269.99</v>
      </c>
      <c r="O34" s="10">
        <v>1031.77</v>
      </c>
      <c r="P34" s="10">
        <v>1182.93</v>
      </c>
      <c r="Q34" s="10">
        <v>1136.63</v>
      </c>
      <c r="R34" s="10">
        <v>1058.13</v>
      </c>
      <c r="S34" s="10">
        <v>1083.39</v>
      </c>
      <c r="T34" s="10">
        <v>1132.15</v>
      </c>
      <c r="U34" s="10">
        <v>1037.49</v>
      </c>
      <c r="V34" s="8">
        <v>841.92</v>
      </c>
      <c r="W34" s="10">
        <v>1007.46</v>
      </c>
      <c r="X34" s="19"/>
      <c r="Y34" s="4"/>
    </row>
    <row r="35" spans="1:24" ht="4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2"/>
      <c r="V35" s="12"/>
      <c r="W35" s="12"/>
      <c r="X35" s="15"/>
    </row>
    <row r="36" spans="1:26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7"/>
      <c r="Z36" s="3"/>
    </row>
    <row r="37" spans="1:27" ht="15.75">
      <c r="A37" s="14" t="s">
        <v>38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7"/>
      <c r="Z37" s="3"/>
      <c r="AA37" s="1" t="s">
        <v>1</v>
      </c>
    </row>
    <row r="38" spans="1:24" ht="5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12"/>
      <c r="V38" s="12"/>
      <c r="W38" s="12"/>
      <c r="X38" s="15"/>
    </row>
    <row r="39" spans="1:24" ht="15.75">
      <c r="A39" s="6" t="s">
        <v>0</v>
      </c>
      <c r="B39" s="8">
        <v>1975</v>
      </c>
      <c r="C39" s="8">
        <v>1976</v>
      </c>
      <c r="D39" s="8">
        <v>1977</v>
      </c>
      <c r="E39" s="8">
        <v>1978</v>
      </c>
      <c r="F39" s="8">
        <v>1979</v>
      </c>
      <c r="G39" s="8">
        <v>1980</v>
      </c>
      <c r="H39" s="8">
        <v>1981</v>
      </c>
      <c r="I39" s="8">
        <v>1982</v>
      </c>
      <c r="J39" s="8">
        <v>1983</v>
      </c>
      <c r="K39" s="8">
        <v>1984</v>
      </c>
      <c r="L39" s="8">
        <v>1985</v>
      </c>
      <c r="M39" s="8">
        <v>1986</v>
      </c>
      <c r="N39" s="8">
        <v>1987</v>
      </c>
      <c r="O39" s="8">
        <v>1988</v>
      </c>
      <c r="P39" s="8">
        <v>1989</v>
      </c>
      <c r="Q39" s="8">
        <v>1990</v>
      </c>
      <c r="R39" s="8">
        <v>1991</v>
      </c>
      <c r="S39" s="8">
        <v>1992</v>
      </c>
      <c r="T39" s="8">
        <v>1993</v>
      </c>
      <c r="U39" s="8">
        <v>1994</v>
      </c>
      <c r="V39" s="8">
        <v>1995</v>
      </c>
      <c r="W39" s="8">
        <v>1996</v>
      </c>
      <c r="X39" s="16"/>
    </row>
    <row r="40" spans="1:24" ht="6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2"/>
      <c r="V40" s="12"/>
      <c r="W40" s="12"/>
      <c r="X40" s="15"/>
    </row>
    <row r="41" spans="1:24" ht="15.75">
      <c r="A41" s="7"/>
      <c r="B41" s="7"/>
      <c r="C41" s="7"/>
      <c r="D41" s="7"/>
      <c r="E41" s="7"/>
      <c r="F41" s="7"/>
      <c r="G41" s="7"/>
      <c r="H41" s="6" t="s">
        <v>1</v>
      </c>
      <c r="I41" s="7"/>
      <c r="J41" s="6" t="s">
        <v>1</v>
      </c>
      <c r="K41" s="7"/>
      <c r="L41" s="7"/>
      <c r="M41" s="6" t="s">
        <v>2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17"/>
    </row>
    <row r="42" spans="1:27" ht="15.75">
      <c r="A42" s="6" t="s">
        <v>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 t="s">
        <v>1</v>
      </c>
      <c r="V42" s="7"/>
      <c r="W42" s="7"/>
      <c r="X42" s="18"/>
      <c r="Y42" s="4"/>
      <c r="Z42" s="5" t="s">
        <v>1</v>
      </c>
      <c r="AA42" s="2" t="s">
        <v>1</v>
      </c>
    </row>
    <row r="43" spans="1:27" ht="15.75">
      <c r="A43" s="6" t="s">
        <v>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7"/>
      <c r="Y43" s="4"/>
      <c r="Z43" s="3"/>
      <c r="AA43" s="2" t="s">
        <v>1</v>
      </c>
    </row>
    <row r="44" spans="1:26" ht="15.75">
      <c r="A44" s="6" t="s">
        <v>5</v>
      </c>
      <c r="B44" s="9">
        <f aca="true" t="shared" si="6" ref="B44:W44">B8</f>
        <v>558.8000000000001</v>
      </c>
      <c r="C44" s="9">
        <f t="shared" si="6"/>
        <v>747.9599999999999</v>
      </c>
      <c r="D44" s="9">
        <f t="shared" si="6"/>
        <v>547.6800000000001</v>
      </c>
      <c r="E44" s="9">
        <f t="shared" si="6"/>
        <v>450.45</v>
      </c>
      <c r="F44" s="9">
        <f t="shared" si="6"/>
        <v>682.4480000000001</v>
      </c>
      <c r="G44" s="9">
        <f t="shared" si="6"/>
        <v>782.5433</v>
      </c>
      <c r="H44" s="9">
        <f t="shared" si="6"/>
        <v>692.96</v>
      </c>
      <c r="I44" s="9">
        <f t="shared" si="6"/>
        <v>676.4436000000001</v>
      </c>
      <c r="J44" s="9">
        <f t="shared" si="6"/>
        <v>740.2824</v>
      </c>
      <c r="K44" s="9">
        <f t="shared" si="6"/>
        <v>678.9639999999999</v>
      </c>
      <c r="L44" s="9">
        <f t="shared" si="6"/>
        <v>676.5943</v>
      </c>
      <c r="M44" s="9">
        <f t="shared" si="6"/>
        <v>545.0613</v>
      </c>
      <c r="N44" s="9">
        <f t="shared" si="6"/>
        <v>876.2931</v>
      </c>
      <c r="O44" s="9">
        <f t="shared" si="6"/>
        <v>639.6974</v>
      </c>
      <c r="P44" s="9">
        <f t="shared" si="6"/>
        <v>828.051</v>
      </c>
      <c r="Q44" s="9">
        <f t="shared" si="6"/>
        <v>841.1062000000001</v>
      </c>
      <c r="R44" s="9">
        <f t="shared" si="6"/>
        <v>719.5284000000001</v>
      </c>
      <c r="S44" s="9">
        <f t="shared" si="6"/>
        <v>617.5323</v>
      </c>
      <c r="T44" s="9">
        <f t="shared" si="6"/>
        <v>577.3965000000001</v>
      </c>
      <c r="U44" s="9">
        <f t="shared" si="6"/>
        <v>695.1183000000001</v>
      </c>
      <c r="V44" s="9">
        <f t="shared" si="6"/>
        <v>589.3439999999999</v>
      </c>
      <c r="W44" s="9">
        <f t="shared" si="6"/>
        <v>634.6998</v>
      </c>
      <c r="X44" s="18"/>
      <c r="Z44" s="3"/>
    </row>
    <row r="45" spans="1:27" ht="15.75">
      <c r="A45" s="6" t="s">
        <v>6</v>
      </c>
      <c r="B45" s="9">
        <f aca="true" t="shared" si="7" ref="B45:W45">B9</f>
        <v>106.97</v>
      </c>
      <c r="C45" s="9">
        <f t="shared" si="7"/>
        <v>128.73</v>
      </c>
      <c r="D45" s="9">
        <f t="shared" si="7"/>
        <v>107.44</v>
      </c>
      <c r="E45" s="9">
        <f t="shared" si="7"/>
        <v>71.5</v>
      </c>
      <c r="F45" s="9">
        <f t="shared" si="7"/>
        <v>97.35</v>
      </c>
      <c r="G45" s="9">
        <f t="shared" si="7"/>
        <v>117.82</v>
      </c>
      <c r="H45" s="9">
        <f t="shared" si="7"/>
        <v>83.63</v>
      </c>
      <c r="I45" s="9">
        <f t="shared" si="7"/>
        <v>80.88</v>
      </c>
      <c r="J45" s="9">
        <f t="shared" si="7"/>
        <v>142.72</v>
      </c>
      <c r="K45" s="9">
        <f t="shared" si="7"/>
        <v>104.73</v>
      </c>
      <c r="L45" s="9">
        <f t="shared" si="7"/>
        <v>84.43</v>
      </c>
      <c r="M45" s="9">
        <f t="shared" si="7"/>
        <v>93.8</v>
      </c>
      <c r="N45" s="9">
        <f t="shared" si="7"/>
        <v>101.19</v>
      </c>
      <c r="O45" s="9">
        <f t="shared" si="7"/>
        <v>121.05</v>
      </c>
      <c r="P45" s="9">
        <f t="shared" si="7"/>
        <v>100.91</v>
      </c>
      <c r="Q45" s="9">
        <f t="shared" si="7"/>
        <v>131</v>
      </c>
      <c r="R45" s="9">
        <f t="shared" si="7"/>
        <v>96.11</v>
      </c>
      <c r="S45" s="9">
        <f t="shared" si="7"/>
        <v>116.48</v>
      </c>
      <c r="T45" s="9">
        <f t="shared" si="7"/>
        <v>131.4</v>
      </c>
      <c r="U45" s="9">
        <f t="shared" si="7"/>
        <v>131.24</v>
      </c>
      <c r="V45" s="9">
        <f t="shared" si="7"/>
        <v>109.19</v>
      </c>
      <c r="W45" s="9">
        <f t="shared" si="7"/>
        <v>151.51</v>
      </c>
      <c r="X45" s="18"/>
      <c r="Y45" s="3"/>
      <c r="Z45" s="3"/>
      <c r="AA45" s="3"/>
    </row>
    <row r="46" spans="1:27" ht="15.75">
      <c r="A46" s="6" t="s">
        <v>7</v>
      </c>
      <c r="B46" s="9">
        <f aca="true" t="shared" si="8" ref="B46:W46">B10</f>
        <v>665.7700000000001</v>
      </c>
      <c r="C46" s="9">
        <f t="shared" si="8"/>
        <v>876.6899999999999</v>
      </c>
      <c r="D46" s="9">
        <f t="shared" si="8"/>
        <v>655.1200000000001</v>
      </c>
      <c r="E46" s="9">
        <f t="shared" si="8"/>
        <v>521.95</v>
      </c>
      <c r="F46" s="9">
        <f t="shared" si="8"/>
        <v>779.7980000000001</v>
      </c>
      <c r="G46" s="9">
        <f t="shared" si="8"/>
        <v>900.3633</v>
      </c>
      <c r="H46" s="9">
        <f t="shared" si="8"/>
        <v>776.59</v>
      </c>
      <c r="I46" s="9">
        <f t="shared" si="8"/>
        <v>757.3236</v>
      </c>
      <c r="J46" s="9">
        <f t="shared" si="8"/>
        <v>883.0024000000001</v>
      </c>
      <c r="K46" s="9">
        <f t="shared" si="8"/>
        <v>783.694</v>
      </c>
      <c r="L46" s="9">
        <f t="shared" si="8"/>
        <v>761.0243</v>
      </c>
      <c r="M46" s="9">
        <f t="shared" si="8"/>
        <v>638.8612999999999</v>
      </c>
      <c r="N46" s="9">
        <f t="shared" si="8"/>
        <v>977.4830999999999</v>
      </c>
      <c r="O46" s="9">
        <f t="shared" si="8"/>
        <v>760.7474</v>
      </c>
      <c r="P46" s="9">
        <f t="shared" si="8"/>
        <v>928.961</v>
      </c>
      <c r="Q46" s="9">
        <f t="shared" si="8"/>
        <v>972.1062000000001</v>
      </c>
      <c r="R46" s="9">
        <f t="shared" si="8"/>
        <v>815.6384000000002</v>
      </c>
      <c r="S46" s="9">
        <f t="shared" si="8"/>
        <v>734.0123</v>
      </c>
      <c r="T46" s="9">
        <f t="shared" si="8"/>
        <v>708.7965</v>
      </c>
      <c r="U46" s="9">
        <f t="shared" si="8"/>
        <v>826.3583000000001</v>
      </c>
      <c r="V46" s="9">
        <f t="shared" si="8"/>
        <v>698.5339999999999</v>
      </c>
      <c r="W46" s="9">
        <f t="shared" si="8"/>
        <v>786.2098</v>
      </c>
      <c r="X46" s="18"/>
      <c r="Y46" s="3"/>
      <c r="Z46" s="3"/>
      <c r="AA46" s="3"/>
    </row>
    <row r="47" spans="1:27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/>
      <c r="Q47" s="9"/>
      <c r="R47" s="7"/>
      <c r="S47" s="7"/>
      <c r="T47" s="7"/>
      <c r="U47" s="7"/>
      <c r="V47" s="7"/>
      <c r="W47" s="7"/>
      <c r="X47" s="17"/>
      <c r="Y47" s="3"/>
      <c r="Z47" s="3"/>
      <c r="AA47" s="3"/>
    </row>
    <row r="48" spans="1:24" ht="15.75">
      <c r="A48" s="6" t="s">
        <v>27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/>
      <c r="Q48" s="9"/>
      <c r="R48" s="7"/>
      <c r="S48" s="7"/>
      <c r="T48" s="7"/>
      <c r="U48" s="7"/>
      <c r="V48" s="7"/>
      <c r="W48" s="7"/>
      <c r="X48" s="17"/>
    </row>
    <row r="49" spans="1:24" ht="15.75">
      <c r="A49" s="6" t="s">
        <v>28</v>
      </c>
      <c r="B49" s="9">
        <f aca="true" t="shared" si="9" ref="B49:W49">B22</f>
        <v>340.46999999999997</v>
      </c>
      <c r="C49" s="9">
        <f t="shared" si="9"/>
        <v>344.82</v>
      </c>
      <c r="D49" s="9">
        <f t="shared" si="9"/>
        <v>340.03999999999996</v>
      </c>
      <c r="E49" s="9">
        <f t="shared" si="9"/>
        <v>351.52</v>
      </c>
      <c r="F49" s="9">
        <f t="shared" si="9"/>
        <v>410.21999999999997</v>
      </c>
      <c r="G49" s="9">
        <f t="shared" si="9"/>
        <v>473.36</v>
      </c>
      <c r="H49" s="9">
        <f t="shared" si="9"/>
        <v>453.39000000000004</v>
      </c>
      <c r="I49" s="9">
        <f t="shared" si="9"/>
        <v>485.25</v>
      </c>
      <c r="J49" s="9">
        <f t="shared" si="9"/>
        <v>475.73999999999995</v>
      </c>
      <c r="K49" s="9">
        <f t="shared" si="9"/>
        <v>474.28000000000003</v>
      </c>
      <c r="L49" s="9">
        <f t="shared" si="9"/>
        <v>497.86</v>
      </c>
      <c r="M49" s="9">
        <f t="shared" si="9"/>
        <v>470.09</v>
      </c>
      <c r="N49" s="9">
        <f t="shared" si="9"/>
        <v>510.95</v>
      </c>
      <c r="O49" s="9">
        <f t="shared" si="9"/>
        <v>500.54999999999995</v>
      </c>
      <c r="P49" s="9">
        <f t="shared" si="9"/>
        <v>544.75</v>
      </c>
      <c r="Q49" s="9">
        <f t="shared" si="9"/>
        <v>549.28</v>
      </c>
      <c r="R49" s="9">
        <f t="shared" si="9"/>
        <v>528.49</v>
      </c>
      <c r="S49" s="9">
        <f t="shared" si="9"/>
        <v>523.47</v>
      </c>
      <c r="T49" s="9">
        <f t="shared" si="9"/>
        <v>532.13</v>
      </c>
      <c r="U49" s="9">
        <f t="shared" si="9"/>
        <v>552.8299999999999</v>
      </c>
      <c r="V49" s="9">
        <f t="shared" si="9"/>
        <v>588.7900000000001</v>
      </c>
      <c r="W49" s="9">
        <f t="shared" si="9"/>
        <v>593.2</v>
      </c>
      <c r="X49" s="18"/>
    </row>
    <row r="50" spans="1:27" ht="15.75">
      <c r="A50" s="6" t="s">
        <v>19</v>
      </c>
      <c r="B50" s="9">
        <f aca="true" t="shared" si="10" ref="B50:W50">B24</f>
        <v>46.31</v>
      </c>
      <c r="C50" s="9">
        <f t="shared" si="10"/>
        <v>49.18</v>
      </c>
      <c r="D50" s="9">
        <f t="shared" si="10"/>
        <v>52.4</v>
      </c>
      <c r="E50" s="9">
        <f t="shared" si="10"/>
        <v>29.59</v>
      </c>
      <c r="F50" s="9">
        <f t="shared" si="10"/>
        <v>35.59</v>
      </c>
      <c r="G50" s="9">
        <f t="shared" si="10"/>
        <v>15.16</v>
      </c>
      <c r="H50" s="9">
        <f t="shared" si="10"/>
        <v>56.02</v>
      </c>
      <c r="I50" s="9">
        <f t="shared" si="10"/>
        <v>70.98</v>
      </c>
      <c r="J50" s="9">
        <f t="shared" si="10"/>
        <v>74.27</v>
      </c>
      <c r="K50" s="9">
        <f t="shared" si="10"/>
        <v>76.81</v>
      </c>
      <c r="L50" s="9">
        <f t="shared" si="10"/>
        <v>56.39</v>
      </c>
      <c r="M50" s="9">
        <f t="shared" si="10"/>
        <v>59.03</v>
      </c>
      <c r="N50" s="9">
        <f t="shared" si="10"/>
        <v>57.76</v>
      </c>
      <c r="O50" s="9">
        <f t="shared" si="10"/>
        <v>62.61</v>
      </c>
      <c r="P50" s="9">
        <f t="shared" si="10"/>
        <v>59.75</v>
      </c>
      <c r="Q50" s="9">
        <f t="shared" si="10"/>
        <v>69.16</v>
      </c>
      <c r="R50" s="9">
        <f t="shared" si="10"/>
        <v>29.58</v>
      </c>
      <c r="S50" s="9">
        <f t="shared" si="10"/>
        <v>28.08</v>
      </c>
      <c r="T50" s="9">
        <f t="shared" si="10"/>
        <v>28.53</v>
      </c>
      <c r="U50" s="9">
        <f t="shared" si="10"/>
        <v>32.18</v>
      </c>
      <c r="V50" s="9">
        <f t="shared" si="10"/>
        <v>34.36</v>
      </c>
      <c r="W50" s="9">
        <f t="shared" si="10"/>
        <v>31.18</v>
      </c>
      <c r="X50" s="18"/>
      <c r="Y50" s="3"/>
      <c r="Z50" s="3"/>
      <c r="AA50" s="3"/>
    </row>
    <row r="51" spans="1:27" ht="15.75">
      <c r="A51" s="6" t="s">
        <v>20</v>
      </c>
      <c r="B51" s="9">
        <f aca="true" t="shared" si="11" ref="B51:W51">B25</f>
        <v>6.78</v>
      </c>
      <c r="C51" s="9">
        <f t="shared" si="11"/>
        <v>7.97</v>
      </c>
      <c r="D51" s="9">
        <f t="shared" si="11"/>
        <v>7.99</v>
      </c>
      <c r="E51" s="9">
        <f t="shared" si="11"/>
        <v>10.91</v>
      </c>
      <c r="F51" s="9">
        <f t="shared" si="11"/>
        <v>13.15</v>
      </c>
      <c r="G51" s="9">
        <f t="shared" si="11"/>
        <v>29.85</v>
      </c>
      <c r="H51" s="9">
        <f t="shared" si="11"/>
        <v>27.32</v>
      </c>
      <c r="I51" s="9">
        <f t="shared" si="11"/>
        <v>20.56</v>
      </c>
      <c r="J51" s="9">
        <f t="shared" si="11"/>
        <v>20.18</v>
      </c>
      <c r="K51" s="9">
        <f t="shared" si="11"/>
        <v>22.32</v>
      </c>
      <c r="L51" s="9">
        <f t="shared" si="11"/>
        <v>22.64</v>
      </c>
      <c r="M51" s="9">
        <f t="shared" si="11"/>
        <v>22.23</v>
      </c>
      <c r="N51" s="9">
        <f t="shared" si="11"/>
        <v>24.28</v>
      </c>
      <c r="O51" s="9">
        <f t="shared" si="11"/>
        <v>24.66</v>
      </c>
      <c r="P51" s="9">
        <f t="shared" si="11"/>
        <v>25.85</v>
      </c>
      <c r="Q51" s="9">
        <f t="shared" si="11"/>
        <v>26.74</v>
      </c>
      <c r="R51" s="9">
        <f t="shared" si="11"/>
        <v>43.58</v>
      </c>
      <c r="S51" s="9">
        <f t="shared" si="11"/>
        <v>39.49</v>
      </c>
      <c r="T51" s="9">
        <f t="shared" si="11"/>
        <v>41.95</v>
      </c>
      <c r="U51" s="9">
        <f t="shared" si="11"/>
        <v>47.3</v>
      </c>
      <c r="V51" s="9">
        <f t="shared" si="11"/>
        <v>49.77</v>
      </c>
      <c r="W51" s="9">
        <f t="shared" si="11"/>
        <v>49.39</v>
      </c>
      <c r="X51" s="18"/>
      <c r="Y51" s="3"/>
      <c r="Z51" s="3"/>
      <c r="AA51" s="3"/>
    </row>
    <row r="52" spans="1:27" ht="15.75">
      <c r="A52" s="6" t="s">
        <v>29</v>
      </c>
      <c r="B52" s="9">
        <v>43.48</v>
      </c>
      <c r="C52" s="9">
        <v>56.22</v>
      </c>
      <c r="D52" s="9">
        <v>44.96</v>
      </c>
      <c r="E52" s="9">
        <v>56.85</v>
      </c>
      <c r="F52" s="9">
        <v>75.74</v>
      </c>
      <c r="G52" s="9">
        <v>83.01</v>
      </c>
      <c r="H52" s="9">
        <v>59.81</v>
      </c>
      <c r="I52" s="9">
        <v>67.11</v>
      </c>
      <c r="J52" s="9">
        <v>71.74</v>
      </c>
      <c r="K52" s="9">
        <v>65.46</v>
      </c>
      <c r="L52" s="9">
        <v>67.09</v>
      </c>
      <c r="M52" s="9">
        <v>68.46</v>
      </c>
      <c r="N52" s="9">
        <v>83.51</v>
      </c>
      <c r="O52" s="9">
        <v>88.31</v>
      </c>
      <c r="P52" s="9">
        <v>95.16</v>
      </c>
      <c r="Q52" s="9">
        <v>98.8</v>
      </c>
      <c r="R52" s="8">
        <v>67.06</v>
      </c>
      <c r="S52" s="8">
        <v>61.39</v>
      </c>
      <c r="T52" s="9">
        <v>70.22</v>
      </c>
      <c r="U52" s="8">
        <v>73.77</v>
      </c>
      <c r="V52" s="8">
        <v>82.13</v>
      </c>
      <c r="W52" s="10">
        <v>83.83</v>
      </c>
      <c r="X52" s="18"/>
      <c r="Y52" s="3"/>
      <c r="Z52" s="3"/>
      <c r="AA52" s="3"/>
    </row>
    <row r="53" spans="1:26" ht="15.75">
      <c r="A53" s="6" t="s">
        <v>30</v>
      </c>
      <c r="B53" s="9">
        <v>5.15</v>
      </c>
      <c r="C53" s="9">
        <v>4.52</v>
      </c>
      <c r="D53" s="9">
        <v>8.15</v>
      </c>
      <c r="E53" s="9">
        <v>8.66</v>
      </c>
      <c r="F53" s="9">
        <v>11.9</v>
      </c>
      <c r="G53" s="9">
        <v>15.49</v>
      </c>
      <c r="H53" s="9">
        <v>19.31</v>
      </c>
      <c r="I53" s="9">
        <v>16.49</v>
      </c>
      <c r="J53" s="9">
        <v>12.63</v>
      </c>
      <c r="K53" s="9">
        <v>14.05</v>
      </c>
      <c r="L53" s="9">
        <v>11.62</v>
      </c>
      <c r="M53" s="9">
        <v>11.07</v>
      </c>
      <c r="N53" s="9">
        <v>13.17</v>
      </c>
      <c r="O53" s="9">
        <v>15.64</v>
      </c>
      <c r="P53" s="9">
        <v>19.32</v>
      </c>
      <c r="Q53" s="9">
        <v>18.27</v>
      </c>
      <c r="R53" s="8">
        <v>14.37</v>
      </c>
      <c r="S53" s="8">
        <v>9.34</v>
      </c>
      <c r="T53" s="9">
        <v>8.3</v>
      </c>
      <c r="U53" s="8">
        <v>12.88</v>
      </c>
      <c r="V53" s="8">
        <v>16.46</v>
      </c>
      <c r="W53" s="10">
        <v>15.1</v>
      </c>
      <c r="X53" s="18"/>
      <c r="Z53" s="3"/>
    </row>
    <row r="54" spans="1:26" ht="15.75">
      <c r="A54" s="6" t="s">
        <v>31</v>
      </c>
      <c r="B54" s="9">
        <v>11.25</v>
      </c>
      <c r="C54" s="9">
        <v>13.62</v>
      </c>
      <c r="D54" s="9">
        <v>9.72</v>
      </c>
      <c r="E54" s="9">
        <v>11.49</v>
      </c>
      <c r="F54" s="9">
        <v>15.03</v>
      </c>
      <c r="G54" s="9">
        <v>16.08</v>
      </c>
      <c r="H54" s="9">
        <v>9.58</v>
      </c>
      <c r="I54" s="9">
        <v>10.55</v>
      </c>
      <c r="J54" s="9">
        <v>10.26</v>
      </c>
      <c r="K54" s="9">
        <v>11.8</v>
      </c>
      <c r="L54" s="9">
        <v>11.45</v>
      </c>
      <c r="M54" s="9">
        <v>11.43</v>
      </c>
      <c r="N54" s="9">
        <v>13.4</v>
      </c>
      <c r="O54" s="9">
        <v>16.52</v>
      </c>
      <c r="P54" s="9">
        <v>21.74</v>
      </c>
      <c r="Q54" s="9">
        <v>24.64</v>
      </c>
      <c r="R54" s="8">
        <v>24.52</v>
      </c>
      <c r="S54" s="8">
        <v>22.45</v>
      </c>
      <c r="T54" s="9">
        <v>26.74</v>
      </c>
      <c r="U54" s="8">
        <v>26.97</v>
      </c>
      <c r="V54" s="8">
        <v>30.03</v>
      </c>
      <c r="W54" s="10">
        <v>30.65</v>
      </c>
      <c r="X54" s="18"/>
      <c r="Z54" s="3"/>
    </row>
    <row r="55" spans="1:26" ht="15.75">
      <c r="A55" s="6" t="s">
        <v>32</v>
      </c>
      <c r="B55" s="9">
        <v>63.19</v>
      </c>
      <c r="C55" s="9">
        <v>76.24</v>
      </c>
      <c r="D55" s="9">
        <v>73.34</v>
      </c>
      <c r="E55" s="9">
        <v>85.88</v>
      </c>
      <c r="F55" s="9">
        <v>103.27</v>
      </c>
      <c r="G55" s="9">
        <v>116.01</v>
      </c>
      <c r="H55" s="9">
        <v>108.21</v>
      </c>
      <c r="I55" s="9">
        <v>134.51</v>
      </c>
      <c r="J55" s="9">
        <v>154</v>
      </c>
      <c r="K55" s="9">
        <v>142.27</v>
      </c>
      <c r="L55" s="9">
        <v>127.59</v>
      </c>
      <c r="M55" s="9">
        <v>98.42</v>
      </c>
      <c r="N55" s="9">
        <v>115.37</v>
      </c>
      <c r="O55" s="9">
        <v>111.27</v>
      </c>
      <c r="P55" s="9">
        <v>126.35</v>
      </c>
      <c r="Q55" s="9">
        <v>117.41</v>
      </c>
      <c r="R55" s="8">
        <v>66.25</v>
      </c>
      <c r="S55" s="8">
        <v>61.13</v>
      </c>
      <c r="T55" s="9">
        <v>64.26</v>
      </c>
      <c r="U55" s="8">
        <v>76.46</v>
      </c>
      <c r="V55" s="8">
        <v>76.85</v>
      </c>
      <c r="W55" s="10">
        <v>81.04</v>
      </c>
      <c r="X55" s="18"/>
      <c r="Z55" s="3"/>
    </row>
    <row r="56" spans="1:26" ht="15.75">
      <c r="A56" s="6" t="s">
        <v>33</v>
      </c>
      <c r="B56" s="9">
        <v>11.35</v>
      </c>
      <c r="C56" s="9">
        <v>13.27</v>
      </c>
      <c r="D56" s="9">
        <v>15.27</v>
      </c>
      <c r="E56" s="9">
        <v>20.55</v>
      </c>
      <c r="F56" s="9">
        <v>21.93</v>
      </c>
      <c r="G56" s="9">
        <v>23.9</v>
      </c>
      <c r="H56" s="9">
        <v>18.63</v>
      </c>
      <c r="I56" s="9">
        <v>19.66</v>
      </c>
      <c r="J56" s="9">
        <v>20.4</v>
      </c>
      <c r="K56" s="9">
        <v>20.21</v>
      </c>
      <c r="L56" s="9">
        <v>21.21</v>
      </c>
      <c r="M56" s="9">
        <v>26.95</v>
      </c>
      <c r="N56" s="9">
        <v>28.24</v>
      </c>
      <c r="O56" s="9">
        <v>28.77</v>
      </c>
      <c r="P56" s="9">
        <v>30.62</v>
      </c>
      <c r="Q56" s="9">
        <v>30.79</v>
      </c>
      <c r="R56" s="8">
        <v>47.44</v>
      </c>
      <c r="S56" s="8">
        <v>48.79</v>
      </c>
      <c r="T56" s="9">
        <v>45.32</v>
      </c>
      <c r="U56" s="8">
        <v>47.06</v>
      </c>
      <c r="V56" s="8">
        <v>47.63</v>
      </c>
      <c r="W56" s="10">
        <v>48.77</v>
      </c>
      <c r="X56" s="18"/>
      <c r="Z56" s="3"/>
    </row>
    <row r="57" spans="1:26" ht="15.75">
      <c r="A57" s="6" t="s">
        <v>34</v>
      </c>
      <c r="B57" s="9">
        <f aca="true" t="shared" si="12" ref="B57:W57">SUM(B49:B56)</f>
        <v>527.9799999999999</v>
      </c>
      <c r="C57" s="9">
        <f t="shared" si="12"/>
        <v>565.84</v>
      </c>
      <c r="D57" s="9">
        <f t="shared" si="12"/>
        <v>551.8699999999999</v>
      </c>
      <c r="E57" s="9">
        <f t="shared" si="12"/>
        <v>575.45</v>
      </c>
      <c r="F57" s="9">
        <f t="shared" si="12"/>
        <v>686.8299999999998</v>
      </c>
      <c r="G57" s="9">
        <f t="shared" si="12"/>
        <v>772.86</v>
      </c>
      <c r="H57" s="9">
        <f t="shared" si="12"/>
        <v>752.27</v>
      </c>
      <c r="I57" s="9">
        <f t="shared" si="12"/>
        <v>825.1099999999999</v>
      </c>
      <c r="J57" s="9">
        <f t="shared" si="12"/>
        <v>839.2199999999999</v>
      </c>
      <c r="K57" s="9">
        <f t="shared" si="12"/>
        <v>827.2</v>
      </c>
      <c r="L57" s="9">
        <f t="shared" si="12"/>
        <v>815.8500000000001</v>
      </c>
      <c r="M57" s="9">
        <f t="shared" si="12"/>
        <v>767.6800000000001</v>
      </c>
      <c r="N57" s="9">
        <f t="shared" si="12"/>
        <v>846.68</v>
      </c>
      <c r="O57" s="9">
        <f t="shared" si="12"/>
        <v>848.3299999999998</v>
      </c>
      <c r="P57" s="9">
        <f t="shared" si="12"/>
        <v>923.5400000000001</v>
      </c>
      <c r="Q57" s="9">
        <f t="shared" si="12"/>
        <v>935.0899999999998</v>
      </c>
      <c r="R57" s="9">
        <f t="shared" si="12"/>
        <v>821.29</v>
      </c>
      <c r="S57" s="9">
        <f t="shared" si="12"/>
        <v>794.1400000000001</v>
      </c>
      <c r="T57" s="9">
        <f t="shared" si="12"/>
        <v>817.45</v>
      </c>
      <c r="U57" s="9">
        <f t="shared" si="12"/>
        <v>869.4499999999998</v>
      </c>
      <c r="V57" s="9">
        <f t="shared" si="12"/>
        <v>926.0200000000001</v>
      </c>
      <c r="W57" s="9">
        <f t="shared" si="12"/>
        <v>933.16</v>
      </c>
      <c r="X57" s="18"/>
      <c r="Z57" s="3"/>
    </row>
    <row r="58" spans="1:26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/>
      <c r="Q58" s="9"/>
      <c r="R58" s="7"/>
      <c r="S58" s="7"/>
      <c r="T58" s="7"/>
      <c r="U58" s="7"/>
      <c r="V58" s="7"/>
      <c r="W58" s="7"/>
      <c r="X58" s="17"/>
      <c r="Z58" s="3"/>
    </row>
    <row r="59" spans="1:27" ht="15.75">
      <c r="A59" s="6" t="s">
        <v>35</v>
      </c>
      <c r="B59" s="9">
        <f aca="true" t="shared" si="13" ref="B59:W59">B46-B57</f>
        <v>137.7900000000002</v>
      </c>
      <c r="C59" s="9">
        <f t="shared" si="13"/>
        <v>310.8499999999999</v>
      </c>
      <c r="D59" s="9">
        <f t="shared" si="13"/>
        <v>103.25000000000023</v>
      </c>
      <c r="E59" s="9">
        <f t="shared" si="13"/>
        <v>-53.5</v>
      </c>
      <c r="F59" s="9">
        <f t="shared" si="13"/>
        <v>92.9680000000003</v>
      </c>
      <c r="G59" s="9">
        <f t="shared" si="13"/>
        <v>127.50329999999997</v>
      </c>
      <c r="H59" s="9">
        <f t="shared" si="13"/>
        <v>24.32000000000005</v>
      </c>
      <c r="I59" s="9">
        <f t="shared" si="13"/>
        <v>-67.78639999999984</v>
      </c>
      <c r="J59" s="9">
        <f t="shared" si="13"/>
        <v>43.782400000000166</v>
      </c>
      <c r="K59" s="9">
        <f t="shared" si="13"/>
        <v>-43.506000000000085</v>
      </c>
      <c r="L59" s="9">
        <f t="shared" si="13"/>
        <v>-54.8257000000001</v>
      </c>
      <c r="M59" s="9">
        <f t="shared" si="13"/>
        <v>-128.81870000000015</v>
      </c>
      <c r="N59" s="9">
        <f t="shared" si="13"/>
        <v>130.80309999999997</v>
      </c>
      <c r="O59" s="9">
        <f t="shared" si="13"/>
        <v>-87.58259999999984</v>
      </c>
      <c r="P59" s="9">
        <f t="shared" si="13"/>
        <v>5.420999999999935</v>
      </c>
      <c r="Q59" s="9">
        <f t="shared" si="13"/>
        <v>37.016200000000254</v>
      </c>
      <c r="R59" s="9">
        <f t="shared" si="13"/>
        <v>-5.651599999999803</v>
      </c>
      <c r="S59" s="9">
        <f t="shared" si="13"/>
        <v>-60.12770000000012</v>
      </c>
      <c r="T59" s="9">
        <f t="shared" si="13"/>
        <v>-108.65350000000001</v>
      </c>
      <c r="U59" s="9">
        <f t="shared" si="13"/>
        <v>-43.09169999999972</v>
      </c>
      <c r="V59" s="9">
        <f t="shared" si="13"/>
        <v>-227.48600000000022</v>
      </c>
      <c r="W59" s="9">
        <f t="shared" si="13"/>
        <v>-146.9502</v>
      </c>
      <c r="X59" s="18"/>
      <c r="Z59" s="3"/>
      <c r="AA59" s="3"/>
    </row>
    <row r="60" spans="1:24" ht="6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5"/>
    </row>
    <row r="61" spans="1:24" ht="15.75">
      <c r="A61" s="6" t="s">
        <v>25</v>
      </c>
      <c r="B61" s="9">
        <v>0.55</v>
      </c>
      <c r="C61" s="9">
        <v>0.69</v>
      </c>
      <c r="D61" s="9">
        <v>0.56</v>
      </c>
      <c r="E61" s="9">
        <v>0.63</v>
      </c>
      <c r="F61" s="9">
        <v>0.68</v>
      </c>
      <c r="G61" s="9">
        <v>0.77</v>
      </c>
      <c r="H61" s="9">
        <v>0.61</v>
      </c>
      <c r="I61" s="9">
        <v>0.63</v>
      </c>
      <c r="J61" s="9">
        <v>0.72</v>
      </c>
      <c r="K61" s="9">
        <v>0.65</v>
      </c>
      <c r="L61" s="9">
        <v>0.59</v>
      </c>
      <c r="M61" s="9">
        <v>0.49</v>
      </c>
      <c r="N61" s="9">
        <v>0.69</v>
      </c>
      <c r="O61" s="9">
        <v>0.62</v>
      </c>
      <c r="P61" s="9">
        <v>0.7</v>
      </c>
      <c r="Q61" s="9">
        <v>0.74</v>
      </c>
      <c r="R61" s="8">
        <f aca="true" t="shared" si="14" ref="R61:W62">R33</f>
        <v>0.68</v>
      </c>
      <c r="S61" s="8">
        <f t="shared" si="14"/>
        <v>0.57</v>
      </c>
      <c r="T61" s="8">
        <f t="shared" si="14"/>
        <v>0.51</v>
      </c>
      <c r="U61" s="8">
        <f t="shared" si="14"/>
        <v>0.67</v>
      </c>
      <c r="V61" s="9">
        <f t="shared" si="14"/>
        <v>0.7</v>
      </c>
      <c r="W61" s="8">
        <f t="shared" si="14"/>
        <v>0.63</v>
      </c>
      <c r="X61" s="16"/>
    </row>
    <row r="62" spans="1:25" ht="15.75">
      <c r="A62" s="6" t="s">
        <v>26</v>
      </c>
      <c r="B62" s="10">
        <v>1016</v>
      </c>
      <c r="C62" s="10">
        <v>1084</v>
      </c>
      <c r="D62" s="10">
        <v>978</v>
      </c>
      <c r="E62" s="10">
        <v>715</v>
      </c>
      <c r="F62" s="10">
        <v>1003.6</v>
      </c>
      <c r="G62" s="10">
        <v>1016.29</v>
      </c>
      <c r="H62" s="10">
        <v>1136</v>
      </c>
      <c r="I62" s="10">
        <v>1073.72</v>
      </c>
      <c r="J62" s="10">
        <v>1028.17</v>
      </c>
      <c r="K62" s="10">
        <v>1044.56</v>
      </c>
      <c r="L62" s="10">
        <v>1146.77</v>
      </c>
      <c r="M62" s="10">
        <v>1112.37</v>
      </c>
      <c r="N62" s="10">
        <v>1269.99</v>
      </c>
      <c r="O62" s="10">
        <v>1031.77</v>
      </c>
      <c r="P62" s="10">
        <v>1182.93</v>
      </c>
      <c r="Q62" s="10">
        <v>1136.63</v>
      </c>
      <c r="R62" s="10">
        <f t="shared" si="14"/>
        <v>1058.13</v>
      </c>
      <c r="S62" s="10">
        <f t="shared" si="14"/>
        <v>1083.39</v>
      </c>
      <c r="T62" s="10">
        <f t="shared" si="14"/>
        <v>1132.15</v>
      </c>
      <c r="U62" s="10">
        <f t="shared" si="14"/>
        <v>1037.49</v>
      </c>
      <c r="V62" s="10">
        <f t="shared" si="14"/>
        <v>841.92</v>
      </c>
      <c r="W62" s="10">
        <f t="shared" si="14"/>
        <v>1007.46</v>
      </c>
      <c r="X62" s="19"/>
      <c r="Y62" s="4"/>
    </row>
    <row r="63" spans="1:24" ht="5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5"/>
    </row>
    <row r="64" spans="1:24" ht="15.75">
      <c r="A64" s="6" t="s">
        <v>36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6" t="s">
        <v>1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7"/>
    </row>
    <row r="65" spans="1:24" ht="15.75">
      <c r="A65" s="6" t="s">
        <v>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7"/>
    </row>
    <row r="66" spans="1:24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7"/>
    </row>
    <row r="67" ht="15.75">
      <c r="X67" s="20"/>
    </row>
    <row r="68" ht="15.75">
      <c r="X68" s="20"/>
    </row>
    <row r="69" ht="15.75">
      <c r="X69" s="20"/>
    </row>
    <row r="70" ht="15.75">
      <c r="X70" s="20"/>
    </row>
    <row r="71" ht="15.75">
      <c r="X71" s="20"/>
    </row>
  </sheetData>
  <printOptions/>
  <pageMargins left="0.5" right="0.5" top="0.5" bottom="0.5" header="0.5" footer="0.5"/>
  <pageSetup horizontalDpi="300" verticalDpi="300" orientation="portrait" scale="3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wmcbride</cp:lastModifiedBy>
  <dcterms:created xsi:type="dcterms:W3CDTF">2000-11-21T15:50:21Z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