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40" windowHeight="6600" activeTab="0"/>
  </bookViews>
  <sheets>
    <sheet name="US 1981-91" sheetId="1" r:id="rId1"/>
    <sheet name="US 1992-1999" sheetId="2" r:id="rId2"/>
  </sheets>
  <definedNames>
    <definedName name="_Regression_Int" localSheetId="0" hidden="1">1</definedName>
    <definedName name="_Regression_Int" localSheetId="1" hidden="1">1</definedName>
    <definedName name="_xlnm.Print_Area" localSheetId="0">'US 1981-91'!$A$1:$L$69</definedName>
    <definedName name="_xlnm.Print_Area" localSheetId="1">'US 1992-1999'!$A$1:$I$68</definedName>
    <definedName name="Print_Area_MI" localSheetId="0">'US 1981-91'!$A$1:$M$69</definedName>
  </definedNames>
  <calcPr fullCalcOnLoad="1"/>
</workbook>
</file>

<file path=xl/sharedStrings.xml><?xml version="1.0" encoding="utf-8"?>
<sst xmlns="http://schemas.openxmlformats.org/spreadsheetml/2006/main" count="211" uniqueCount="57">
  <si>
    <t>U. S. Sugarbeet production cash costs and returns, 1981-91</t>
  </si>
  <si>
    <t xml:space="preserve"> </t>
  </si>
  <si>
    <t xml:space="preserve">                   Item</t>
  </si>
  <si>
    <t>Dollars per planted acre</t>
  </si>
  <si>
    <t>Cash receipts:</t>
  </si>
  <si>
    <t xml:space="preserve">  Primary crop</t>
  </si>
  <si>
    <t xml:space="preserve">  Beet tops</t>
  </si>
  <si>
    <t xml:space="preserve">    Total</t>
  </si>
  <si>
    <t>Cash expenses:</t>
  </si>
  <si>
    <t xml:space="preserve">  Seed</t>
  </si>
  <si>
    <t xml:space="preserve">  Fertilizer</t>
  </si>
  <si>
    <t xml:space="preserve">  Chemicals</t>
  </si>
  <si>
    <t xml:space="preserve">  Custom operations</t>
  </si>
  <si>
    <t xml:space="preserve">  Fuel and lubrication</t>
  </si>
  <si>
    <t xml:space="preserve">  Repairs</t>
  </si>
  <si>
    <t xml:space="preserve">  Hired labor</t>
  </si>
  <si>
    <t xml:space="preserve">  Noncash benefits</t>
  </si>
  <si>
    <t xml:space="preserve">  Purchased irrigation water</t>
  </si>
  <si>
    <t xml:space="preserve">  Freight and dirt hauling charges</t>
  </si>
  <si>
    <t xml:space="preserve">  Miscellaneous 1/</t>
  </si>
  <si>
    <t xml:space="preserve">  Hauling allowance (-)</t>
  </si>
  <si>
    <t xml:space="preserve">    Total, variable cash expenses</t>
  </si>
  <si>
    <t xml:space="preserve">  General farm overhead</t>
  </si>
  <si>
    <t xml:space="preserve">  Taxes and insurance</t>
  </si>
  <si>
    <t xml:space="preserve">  Interest</t>
  </si>
  <si>
    <t xml:space="preserve">    Total, fixed cash expenses</t>
  </si>
  <si>
    <t xml:space="preserve">    Total, cash expenses</t>
  </si>
  <si>
    <t>Returns less cash expenses</t>
  </si>
  <si>
    <t>Season-average price (dollars/ton)</t>
  </si>
  <si>
    <t>Yield (net tons/planted acre)</t>
  </si>
  <si>
    <t>U. S. Sugarbeet production economic costs and returns, 1981-91</t>
  </si>
  <si>
    <t>Economic (full ownership) costs:</t>
  </si>
  <si>
    <t xml:space="preserve">  Variable cash expenses</t>
  </si>
  <si>
    <t xml:space="preserve">  Capital replacement</t>
  </si>
  <si>
    <t xml:space="preserve">  Operating capital</t>
  </si>
  <si>
    <t xml:space="preserve">  Nonland capital</t>
  </si>
  <si>
    <t xml:space="preserve">  Land </t>
  </si>
  <si>
    <t xml:space="preserve">  Coop share</t>
  </si>
  <si>
    <t xml:space="preserve">  Unpaid labor</t>
  </si>
  <si>
    <t xml:space="preserve">      Total, economic costs</t>
  </si>
  <si>
    <t xml:space="preserve">  Residual returns to management and risk</t>
  </si>
  <si>
    <t>1/  Includes costs deducted by the processor from the net payment.</t>
  </si>
  <si>
    <t>N/A = Not applicable.</t>
  </si>
  <si>
    <t xml:space="preserve">          N/A</t>
  </si>
  <si>
    <t xml:space="preserve"> Dollars per planted acre</t>
  </si>
  <si>
    <t>Gross value of production:</t>
  </si>
  <si>
    <t xml:space="preserve">  Beets</t>
  </si>
  <si>
    <t xml:space="preserve">    Total, gross value of production</t>
  </si>
  <si>
    <t xml:space="preserve">  Miscellaneous </t>
  </si>
  <si>
    <t>Gross value of production less cash expenses</t>
  </si>
  <si>
    <t>U. S. Sugar beet production economic costs and returns, 1992-1999</t>
  </si>
  <si>
    <t>Yield (net tons/planted acre) 1/</t>
  </si>
  <si>
    <t>1/ Yields are those reported in USDA's 1992 Farm Costs and Returns Survey of sugar beet growers adjusted for year-over-year changes reported by NASS/USDA</t>
  </si>
  <si>
    <t xml:space="preserve">in Crop Production. </t>
  </si>
  <si>
    <t>Montana, Wyoming, Nebraska, Colorado, Texas), Northwest (Idaho, Oregon except Klamath County), and Southwest (California, Klamath County of Oregon).</t>
  </si>
  <si>
    <t xml:space="preserve">Note: Sugar beet regions defined as: Great Lakes (Michigan, Ohio), Red River Valley (Minnesota, eastern North Dakota), Great Plains (western North Dakota, </t>
  </si>
  <si>
    <t xml:space="preserve">U. S. Sugarbeet production cash costs and returns, 1992-1999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</si>
</sst>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000"/>
    <numFmt numFmtId="166" formatCode="0.000"/>
    <numFmt numFmtId="167" formatCode="0.0"/>
  </numFmts>
  <fonts count="2">
    <font>
      <sz val="12"/>
      <name val="Helv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164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 horizontal="left"/>
      <protection/>
    </xf>
    <xf numFmtId="164" fontId="1" fillId="0" borderId="0" xfId="0" applyNumberFormat="1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164" fontId="1" fillId="0" borderId="0" xfId="0" applyNumberFormat="1" applyFont="1" applyAlignment="1" applyProtection="1">
      <alignment horizontal="left"/>
      <protection/>
    </xf>
    <xf numFmtId="2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 horizontal="left"/>
      <protection/>
    </xf>
    <xf numFmtId="2" fontId="1" fillId="0" borderId="0" xfId="0" applyNumberFormat="1" applyFont="1" applyAlignment="1">
      <alignment/>
    </xf>
    <xf numFmtId="0" fontId="1" fillId="0" borderId="0" xfId="0" applyFont="1" applyAlignment="1" applyProtection="1" quotePrefix="1">
      <alignment horizontal="left"/>
      <protection/>
    </xf>
    <xf numFmtId="0" fontId="1" fillId="0" borderId="1" xfId="0" applyFont="1" applyBorder="1" applyAlignment="1" applyProtection="1">
      <alignment horizontal="left"/>
      <protection/>
    </xf>
    <xf numFmtId="2" fontId="1" fillId="0" borderId="1" xfId="0" applyNumberFormat="1" applyFont="1" applyBorder="1" applyAlignment="1" applyProtection="1">
      <alignment horizontal="left"/>
      <protection/>
    </xf>
    <xf numFmtId="0" fontId="1" fillId="0" borderId="0" xfId="0" applyFont="1" applyAlignment="1" applyProtection="1" quotePrefix="1">
      <alignment horizontal="left"/>
      <protection/>
    </xf>
    <xf numFmtId="0" fontId="1" fillId="0" borderId="0" xfId="0" applyFont="1" applyAlignment="1">
      <alignment/>
    </xf>
    <xf numFmtId="0" fontId="1" fillId="0" borderId="1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 applyProtection="1">
      <alignment horizontal="right"/>
      <protection/>
    </xf>
    <xf numFmtId="2" fontId="1" fillId="0" borderId="0" xfId="0" applyNumberFormat="1" applyFont="1" applyAlignment="1" applyProtection="1">
      <alignment horizontal="left"/>
      <protection/>
    </xf>
    <xf numFmtId="2" fontId="1" fillId="0" borderId="1" xfId="0" applyNumberFormat="1" applyFont="1" applyBorder="1" applyAlignment="1" applyProtection="1">
      <alignment horizontal="left"/>
      <protection/>
    </xf>
    <xf numFmtId="164" fontId="1" fillId="0" borderId="0" xfId="0" applyNumberFormat="1" applyFon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69"/>
  <sheetViews>
    <sheetView showGridLines="0" tabSelected="1" workbookViewId="0" topLeftCell="A1">
      <selection activeCell="A1" sqref="A1"/>
    </sheetView>
  </sheetViews>
  <sheetFormatPr defaultColWidth="9.77734375" defaultRowHeight="15.75"/>
  <cols>
    <col min="1" max="1" width="36.88671875" style="0" customWidth="1"/>
    <col min="2" max="12" width="8.77734375" style="0" customWidth="1"/>
    <col min="13" max="13" width="10.77734375" style="0" customWidth="1"/>
  </cols>
  <sheetData>
    <row r="1" spans="1:12" ht="15.75">
      <c r="A1" s="7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7" ht="6.7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" t="s">
        <v>1</v>
      </c>
      <c r="N2" s="1" t="s">
        <v>1</v>
      </c>
      <c r="O2" s="1" t="s">
        <v>1</v>
      </c>
      <c r="P2" s="1" t="s">
        <v>1</v>
      </c>
      <c r="Q2" s="1" t="s">
        <v>1</v>
      </c>
    </row>
    <row r="3" spans="1:14" ht="15.75">
      <c r="A3" s="7" t="s">
        <v>2</v>
      </c>
      <c r="B3" s="6">
        <v>1981</v>
      </c>
      <c r="C3" s="6">
        <v>1982</v>
      </c>
      <c r="D3" s="6">
        <v>1983</v>
      </c>
      <c r="E3" s="6">
        <v>1984</v>
      </c>
      <c r="F3" s="6">
        <v>1985</v>
      </c>
      <c r="G3" s="6">
        <v>1986</v>
      </c>
      <c r="H3" s="6">
        <v>1987</v>
      </c>
      <c r="I3" s="6">
        <v>1988</v>
      </c>
      <c r="J3" s="6">
        <v>1989</v>
      </c>
      <c r="K3" s="6">
        <v>1990</v>
      </c>
      <c r="L3" s="6">
        <v>1991</v>
      </c>
      <c r="N3" s="1" t="s">
        <v>1</v>
      </c>
    </row>
    <row r="4" spans="1:17" ht="5.2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" t="s">
        <v>1</v>
      </c>
      <c r="N4" s="1" t="s">
        <v>1</v>
      </c>
      <c r="O4" s="1" t="s">
        <v>1</v>
      </c>
      <c r="P4" s="1" t="s">
        <v>1</v>
      </c>
      <c r="Q4" s="1" t="s">
        <v>1</v>
      </c>
    </row>
    <row r="5" spans="1:12" ht="15.75">
      <c r="A5" s="5"/>
      <c r="B5" s="5"/>
      <c r="C5" s="5"/>
      <c r="D5" s="5"/>
      <c r="E5" s="5"/>
      <c r="F5" s="7" t="s">
        <v>3</v>
      </c>
      <c r="G5" s="5"/>
      <c r="H5" s="5"/>
      <c r="I5" s="5"/>
      <c r="J5" s="5"/>
      <c r="K5" s="5"/>
      <c r="L5" s="5"/>
    </row>
    <row r="6" spans="1:12" ht="15.75">
      <c r="A6" s="7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3" ht="15.75">
      <c r="A7" s="7" t="s">
        <v>5</v>
      </c>
      <c r="B7" s="4">
        <f aca="true" t="shared" si="0" ref="B7:L7">(B35)*(B36)</f>
        <v>645.8462999999999</v>
      </c>
      <c r="C7" s="4">
        <f t="shared" si="0"/>
        <v>701.9819999999999</v>
      </c>
      <c r="D7" s="4">
        <f t="shared" si="0"/>
        <v>718.17</v>
      </c>
      <c r="E7" s="4">
        <f t="shared" si="0"/>
        <v>667.1519999999999</v>
      </c>
      <c r="F7" s="4">
        <f t="shared" si="0"/>
        <v>672.958</v>
      </c>
      <c r="G7" s="4">
        <f t="shared" si="0"/>
        <v>732.001</v>
      </c>
      <c r="H7" s="9">
        <f t="shared" si="0"/>
        <v>826.125</v>
      </c>
      <c r="I7" s="9">
        <f t="shared" si="0"/>
        <v>786.9200000000001</v>
      </c>
      <c r="J7" s="9">
        <f t="shared" si="0"/>
        <v>816.74</v>
      </c>
      <c r="K7" s="4">
        <f t="shared" si="0"/>
        <v>858</v>
      </c>
      <c r="L7" s="4">
        <f t="shared" si="0"/>
        <v>781.5500000000001</v>
      </c>
      <c r="M7" s="2"/>
    </row>
    <row r="8" spans="1:12" ht="15.75">
      <c r="A8" s="7" t="s">
        <v>6</v>
      </c>
      <c r="B8" s="4">
        <v>3.44</v>
      </c>
      <c r="C8" s="4">
        <v>2.98</v>
      </c>
      <c r="D8" s="4">
        <v>3.16</v>
      </c>
      <c r="E8" s="4">
        <v>1.35</v>
      </c>
      <c r="F8" s="4">
        <v>1.06</v>
      </c>
      <c r="G8" s="4">
        <v>0.95</v>
      </c>
      <c r="H8" s="9">
        <v>0.95</v>
      </c>
      <c r="I8" s="9">
        <v>1.06</v>
      </c>
      <c r="J8" s="9">
        <v>1.03</v>
      </c>
      <c r="K8" s="6">
        <v>1.05</v>
      </c>
      <c r="L8" s="6">
        <v>1.05</v>
      </c>
    </row>
    <row r="9" spans="1:13" ht="15.75">
      <c r="A9" s="7" t="s">
        <v>7</v>
      </c>
      <c r="B9" s="4">
        <f aca="true" t="shared" si="1" ref="B9:L9">SUM(B7:B8)</f>
        <v>649.2863</v>
      </c>
      <c r="C9" s="4">
        <f t="shared" si="1"/>
        <v>704.9619999999999</v>
      </c>
      <c r="D9" s="4">
        <f t="shared" si="1"/>
        <v>721.3299999999999</v>
      </c>
      <c r="E9" s="4">
        <f t="shared" si="1"/>
        <v>668.502</v>
      </c>
      <c r="F9" s="4">
        <f t="shared" si="1"/>
        <v>674.0179999999999</v>
      </c>
      <c r="G9" s="4">
        <f t="shared" si="1"/>
        <v>732.951</v>
      </c>
      <c r="H9" s="9">
        <f t="shared" si="1"/>
        <v>827.075</v>
      </c>
      <c r="I9" s="9">
        <f t="shared" si="1"/>
        <v>787.98</v>
      </c>
      <c r="J9" s="9">
        <f t="shared" si="1"/>
        <v>817.77</v>
      </c>
      <c r="K9" s="4">
        <f t="shared" si="1"/>
        <v>859.05</v>
      </c>
      <c r="L9" s="4">
        <f t="shared" si="1"/>
        <v>782.6</v>
      </c>
      <c r="M9" s="2"/>
    </row>
    <row r="10" spans="1:12" ht="15.75">
      <c r="A10" s="7" t="s">
        <v>1</v>
      </c>
      <c r="B10" s="7" t="s">
        <v>1</v>
      </c>
      <c r="C10" s="7" t="s">
        <v>1</v>
      </c>
      <c r="D10" s="7" t="s">
        <v>1</v>
      </c>
      <c r="E10" s="7" t="s">
        <v>1</v>
      </c>
      <c r="F10" s="7" t="s">
        <v>1</v>
      </c>
      <c r="G10" s="7" t="s">
        <v>1</v>
      </c>
      <c r="H10" s="10" t="s">
        <v>1</v>
      </c>
      <c r="I10" s="10" t="s">
        <v>1</v>
      </c>
      <c r="J10" s="10" t="s">
        <v>1</v>
      </c>
      <c r="K10" s="7" t="s">
        <v>1</v>
      </c>
      <c r="L10" s="8" t="s">
        <v>1</v>
      </c>
    </row>
    <row r="11" spans="1:12" ht="15.75">
      <c r="A11" s="7" t="s">
        <v>8</v>
      </c>
      <c r="B11" s="5"/>
      <c r="C11" s="5"/>
      <c r="D11" s="5"/>
      <c r="E11" s="5"/>
      <c r="F11" s="5"/>
      <c r="G11" s="5"/>
      <c r="H11" s="11"/>
      <c r="I11" s="11"/>
      <c r="J11" s="11"/>
      <c r="K11" s="5"/>
      <c r="L11" s="4"/>
    </row>
    <row r="12" spans="1:13" ht="15.75">
      <c r="A12" s="7" t="s">
        <v>9</v>
      </c>
      <c r="B12" s="4">
        <v>19.18</v>
      </c>
      <c r="C12" s="4">
        <v>15.9</v>
      </c>
      <c r="D12" s="4">
        <v>18.89</v>
      </c>
      <c r="E12" s="4">
        <v>21.44</v>
      </c>
      <c r="F12" s="4">
        <v>22.35</v>
      </c>
      <c r="G12" s="4">
        <v>22.98</v>
      </c>
      <c r="H12" s="9">
        <v>23.52</v>
      </c>
      <c r="I12" s="9">
        <v>31.01</v>
      </c>
      <c r="J12" s="9">
        <v>25.51</v>
      </c>
      <c r="K12" s="4">
        <v>27.9</v>
      </c>
      <c r="L12" s="4">
        <v>28.55</v>
      </c>
      <c r="M12" s="2"/>
    </row>
    <row r="13" spans="1:13" ht="15.75">
      <c r="A13" s="7" t="s">
        <v>10</v>
      </c>
      <c r="B13" s="4">
        <v>58.66</v>
      </c>
      <c r="C13" s="4">
        <v>58.08</v>
      </c>
      <c r="D13" s="4">
        <v>54.99</v>
      </c>
      <c r="E13" s="4">
        <v>51.1</v>
      </c>
      <c r="F13" s="4">
        <v>47.14</v>
      </c>
      <c r="G13" s="4">
        <v>41.55</v>
      </c>
      <c r="H13" s="9">
        <v>39.88</v>
      </c>
      <c r="I13" s="9">
        <v>55.02</v>
      </c>
      <c r="J13" s="9">
        <v>58.57</v>
      </c>
      <c r="K13" s="6">
        <v>55.34</v>
      </c>
      <c r="L13" s="4">
        <v>57.3</v>
      </c>
      <c r="M13" s="2"/>
    </row>
    <row r="14" spans="1:13" ht="15.75">
      <c r="A14" s="7" t="s">
        <v>11</v>
      </c>
      <c r="B14" s="4">
        <v>50.62</v>
      </c>
      <c r="C14" s="4">
        <v>52.8</v>
      </c>
      <c r="D14" s="4">
        <v>55.64</v>
      </c>
      <c r="E14" s="4">
        <v>44.16</v>
      </c>
      <c r="F14" s="4">
        <v>44.46</v>
      </c>
      <c r="G14" s="4">
        <v>43.8</v>
      </c>
      <c r="H14" s="9">
        <v>42.46</v>
      </c>
      <c r="I14" s="9">
        <v>59.52</v>
      </c>
      <c r="J14" s="9">
        <v>62.2</v>
      </c>
      <c r="K14" s="6">
        <v>64.49</v>
      </c>
      <c r="L14" s="4">
        <v>69.31</v>
      </c>
      <c r="M14" s="2"/>
    </row>
    <row r="15" spans="1:13" ht="15.75">
      <c r="A15" s="7" t="s">
        <v>12</v>
      </c>
      <c r="B15" s="4">
        <v>41.78</v>
      </c>
      <c r="C15" s="4">
        <v>35.09</v>
      </c>
      <c r="D15" s="4">
        <v>35.37</v>
      </c>
      <c r="E15" s="4">
        <v>37.73</v>
      </c>
      <c r="F15" s="4">
        <v>37.11</v>
      </c>
      <c r="G15" s="4">
        <v>33.84</v>
      </c>
      <c r="H15" s="9">
        <v>34.76</v>
      </c>
      <c r="I15" s="9">
        <v>43.89</v>
      </c>
      <c r="J15" s="9">
        <v>44.2</v>
      </c>
      <c r="K15" s="6">
        <v>44.59</v>
      </c>
      <c r="L15" s="4">
        <v>46.43</v>
      </c>
      <c r="M15" s="2"/>
    </row>
    <row r="16" spans="1:13" ht="15.75">
      <c r="A16" s="7" t="s">
        <v>13</v>
      </c>
      <c r="B16" s="4">
        <v>47.88</v>
      </c>
      <c r="C16" s="4">
        <v>46.3</v>
      </c>
      <c r="D16" s="4">
        <v>45.35</v>
      </c>
      <c r="E16" s="4">
        <v>42.41</v>
      </c>
      <c r="F16" s="4">
        <v>45.6</v>
      </c>
      <c r="G16" s="4">
        <v>41.74</v>
      </c>
      <c r="H16" s="9">
        <v>41.74</v>
      </c>
      <c r="I16" s="9">
        <v>40.94</v>
      </c>
      <c r="J16" s="9">
        <v>44.79</v>
      </c>
      <c r="K16" s="6">
        <v>49.76</v>
      </c>
      <c r="L16" s="4">
        <v>49.49</v>
      </c>
      <c r="M16" s="2"/>
    </row>
    <row r="17" spans="1:13" ht="15.75">
      <c r="A17" s="7" t="s">
        <v>14</v>
      </c>
      <c r="B17" s="4">
        <v>30.11</v>
      </c>
      <c r="C17" s="4">
        <v>31.7</v>
      </c>
      <c r="D17" s="4">
        <v>33.79</v>
      </c>
      <c r="E17" s="4">
        <v>35.18</v>
      </c>
      <c r="F17" s="4">
        <v>34.89</v>
      </c>
      <c r="G17" s="4">
        <v>34.82</v>
      </c>
      <c r="H17" s="9">
        <v>35</v>
      </c>
      <c r="I17" s="9">
        <v>38.97</v>
      </c>
      <c r="J17" s="9">
        <v>41.52</v>
      </c>
      <c r="K17" s="6">
        <v>42.51</v>
      </c>
      <c r="L17" s="4">
        <v>43.62</v>
      </c>
      <c r="M17" s="2"/>
    </row>
    <row r="18" spans="1:13" ht="15.75">
      <c r="A18" s="7" t="s">
        <v>15</v>
      </c>
      <c r="B18" s="4">
        <v>53.94</v>
      </c>
      <c r="C18" s="4">
        <v>54.47</v>
      </c>
      <c r="D18" s="4">
        <v>55.75</v>
      </c>
      <c r="E18" s="4">
        <v>46.4</v>
      </c>
      <c r="F18" s="4">
        <v>47.49</v>
      </c>
      <c r="G18" s="4">
        <v>48.79</v>
      </c>
      <c r="H18" s="9">
        <v>50.26</v>
      </c>
      <c r="I18" s="9">
        <v>96.93</v>
      </c>
      <c r="J18" s="9">
        <v>104</v>
      </c>
      <c r="K18" s="6">
        <v>106.33</v>
      </c>
      <c r="L18" s="4">
        <v>110.95</v>
      </c>
      <c r="M18" s="2"/>
    </row>
    <row r="19" spans="1:13" ht="15.75">
      <c r="A19" s="7" t="s">
        <v>16</v>
      </c>
      <c r="B19" s="12" t="s">
        <v>43</v>
      </c>
      <c r="C19" s="12" t="s">
        <v>43</v>
      </c>
      <c r="D19" s="12" t="s">
        <v>43</v>
      </c>
      <c r="E19" s="12" t="s">
        <v>43</v>
      </c>
      <c r="F19" s="12" t="s">
        <v>43</v>
      </c>
      <c r="G19" s="12" t="s">
        <v>43</v>
      </c>
      <c r="H19" s="12" t="s">
        <v>43</v>
      </c>
      <c r="I19" s="9">
        <v>2.86</v>
      </c>
      <c r="J19" s="9">
        <v>3.13</v>
      </c>
      <c r="K19" s="6">
        <v>3.26</v>
      </c>
      <c r="L19" s="4">
        <v>3.39</v>
      </c>
      <c r="M19" s="2"/>
    </row>
    <row r="20" spans="1:13" ht="15.75">
      <c r="A20" s="7" t="s">
        <v>17</v>
      </c>
      <c r="B20" s="4">
        <v>11.58</v>
      </c>
      <c r="C20" s="4">
        <v>10.71</v>
      </c>
      <c r="D20" s="4">
        <v>11.1</v>
      </c>
      <c r="E20" s="4">
        <v>7.48</v>
      </c>
      <c r="F20" s="4">
        <v>7.38</v>
      </c>
      <c r="G20" s="4">
        <v>6.32</v>
      </c>
      <c r="H20" s="9">
        <v>6.84</v>
      </c>
      <c r="I20" s="9">
        <v>7.07</v>
      </c>
      <c r="J20" s="9">
        <v>7.13</v>
      </c>
      <c r="K20" s="6">
        <v>7.18</v>
      </c>
      <c r="L20" s="4">
        <v>7.42</v>
      </c>
      <c r="M20" s="2"/>
    </row>
    <row r="21" spans="1:13" ht="15.75">
      <c r="A21" s="7" t="s">
        <v>18</v>
      </c>
      <c r="B21" s="12" t="s">
        <v>43</v>
      </c>
      <c r="C21" s="12" t="s">
        <v>43</v>
      </c>
      <c r="D21" s="12" t="s">
        <v>43</v>
      </c>
      <c r="E21" s="12" t="s">
        <v>43</v>
      </c>
      <c r="F21" s="12" t="s">
        <v>43</v>
      </c>
      <c r="G21" s="12" t="s">
        <v>43</v>
      </c>
      <c r="H21" s="12" t="s">
        <v>43</v>
      </c>
      <c r="I21" s="9">
        <v>10.32</v>
      </c>
      <c r="J21" s="9">
        <v>10.74</v>
      </c>
      <c r="K21" s="6">
        <v>11.02</v>
      </c>
      <c r="L21" s="4">
        <v>11.21</v>
      </c>
      <c r="M21" s="2"/>
    </row>
    <row r="22" spans="1:13" ht="15.75">
      <c r="A22" s="7" t="s">
        <v>19</v>
      </c>
      <c r="B22" s="4">
        <v>2.69</v>
      </c>
      <c r="C22" s="4">
        <v>2.71</v>
      </c>
      <c r="D22" s="4">
        <v>2.66</v>
      </c>
      <c r="E22" s="4">
        <v>0.36</v>
      </c>
      <c r="F22" s="4">
        <v>0.39</v>
      </c>
      <c r="G22" s="4">
        <v>0.38</v>
      </c>
      <c r="H22" s="9">
        <v>0.38</v>
      </c>
      <c r="I22" s="9">
        <v>2.55</v>
      </c>
      <c r="J22" s="9">
        <v>2.72</v>
      </c>
      <c r="K22" s="6">
        <v>2.77</v>
      </c>
      <c r="L22" s="4">
        <v>2.82</v>
      </c>
      <c r="M22" s="2"/>
    </row>
    <row r="23" spans="1:13" ht="15.75">
      <c r="A23" s="7" t="s">
        <v>20</v>
      </c>
      <c r="B23" s="12" t="s">
        <v>43</v>
      </c>
      <c r="C23" s="12" t="s">
        <v>43</v>
      </c>
      <c r="D23" s="12" t="s">
        <v>43</v>
      </c>
      <c r="E23" s="12" t="s">
        <v>43</v>
      </c>
      <c r="F23" s="12" t="s">
        <v>43</v>
      </c>
      <c r="G23" s="12" t="s">
        <v>43</v>
      </c>
      <c r="H23" s="12" t="s">
        <v>43</v>
      </c>
      <c r="I23" s="9">
        <v>10.92</v>
      </c>
      <c r="J23" s="9">
        <v>11.32</v>
      </c>
      <c r="K23" s="6">
        <v>10.69</v>
      </c>
      <c r="L23" s="4">
        <v>11.05</v>
      </c>
      <c r="M23" s="2"/>
    </row>
    <row r="24" spans="1:13" ht="15.75">
      <c r="A24" s="7" t="s">
        <v>21</v>
      </c>
      <c r="B24" s="4">
        <f aca="true" t="shared" si="2" ref="B24:L24">SUM(B12:B23)</f>
        <v>316.44</v>
      </c>
      <c r="C24" s="4">
        <f t="shared" si="2"/>
        <v>307.76</v>
      </c>
      <c r="D24" s="4">
        <f t="shared" si="2"/>
        <v>313.54</v>
      </c>
      <c r="E24" s="4">
        <f t="shared" si="2"/>
        <v>286.26000000000005</v>
      </c>
      <c r="F24" s="4">
        <f t="shared" si="2"/>
        <v>286.81</v>
      </c>
      <c r="G24" s="4">
        <f t="shared" si="2"/>
        <v>274.22</v>
      </c>
      <c r="H24" s="9">
        <f t="shared" si="2"/>
        <v>274.84</v>
      </c>
      <c r="I24" s="9">
        <f t="shared" si="2"/>
        <v>400.00000000000006</v>
      </c>
      <c r="J24" s="9">
        <f t="shared" si="2"/>
        <v>415.83000000000004</v>
      </c>
      <c r="K24" s="4">
        <f t="shared" si="2"/>
        <v>425.84</v>
      </c>
      <c r="L24" s="4">
        <f t="shared" si="2"/>
        <v>441.53999999999996</v>
      </c>
      <c r="M24" s="2"/>
    </row>
    <row r="25" spans="1:12" ht="15.75">
      <c r="A25" s="5"/>
      <c r="B25" s="5"/>
      <c r="C25" s="5"/>
      <c r="D25" s="5"/>
      <c r="E25" s="5"/>
      <c r="F25" s="5"/>
      <c r="G25" s="5"/>
      <c r="H25" s="11"/>
      <c r="I25" s="11"/>
      <c r="J25" s="11"/>
      <c r="K25" s="5"/>
      <c r="L25" s="4"/>
    </row>
    <row r="26" spans="1:12" ht="15.75">
      <c r="A26" s="7" t="s">
        <v>22</v>
      </c>
      <c r="B26" s="4">
        <v>42.38</v>
      </c>
      <c r="C26" s="4">
        <v>42.32</v>
      </c>
      <c r="D26" s="4">
        <v>50.85</v>
      </c>
      <c r="E26" s="4">
        <v>41.89</v>
      </c>
      <c r="F26" s="4">
        <v>41.58</v>
      </c>
      <c r="G26" s="4">
        <v>46.07</v>
      </c>
      <c r="H26" s="9">
        <v>51.49</v>
      </c>
      <c r="I26" s="9">
        <v>46.14</v>
      </c>
      <c r="J26" s="9">
        <v>48.72</v>
      </c>
      <c r="K26" s="6">
        <v>50.27</v>
      </c>
      <c r="L26" s="4">
        <v>45.95</v>
      </c>
    </row>
    <row r="27" spans="1:12" ht="15.75">
      <c r="A27" s="7" t="s">
        <v>23</v>
      </c>
      <c r="B27" s="4">
        <v>17.65</v>
      </c>
      <c r="C27" s="4">
        <v>17.28</v>
      </c>
      <c r="D27" s="4">
        <v>18.33</v>
      </c>
      <c r="E27" s="4">
        <v>16.11</v>
      </c>
      <c r="F27" s="4">
        <v>17.7</v>
      </c>
      <c r="G27" s="4">
        <v>18.29</v>
      </c>
      <c r="H27" s="9">
        <v>18.96</v>
      </c>
      <c r="I27" s="9">
        <v>36.12</v>
      </c>
      <c r="J27" s="9">
        <v>35.82</v>
      </c>
      <c r="K27" s="6">
        <v>35.49</v>
      </c>
      <c r="L27" s="4">
        <v>35.98</v>
      </c>
    </row>
    <row r="28" spans="1:12" ht="15.75">
      <c r="A28" s="7" t="s">
        <v>24</v>
      </c>
      <c r="B28" s="4">
        <v>111.1</v>
      </c>
      <c r="C28" s="4">
        <v>68.5</v>
      </c>
      <c r="D28" s="4">
        <v>57.73</v>
      </c>
      <c r="E28" s="4">
        <v>77.85</v>
      </c>
      <c r="F28" s="4">
        <v>73.04</v>
      </c>
      <c r="G28" s="4">
        <v>72.08</v>
      </c>
      <c r="H28" s="9">
        <v>78.29</v>
      </c>
      <c r="I28" s="9">
        <v>66.83</v>
      </c>
      <c r="J28" s="9">
        <v>70.63</v>
      </c>
      <c r="K28" s="6">
        <v>73.65</v>
      </c>
      <c r="L28" s="4">
        <v>67.06</v>
      </c>
    </row>
    <row r="29" spans="1:13" ht="15.75">
      <c r="A29" s="7" t="s">
        <v>25</v>
      </c>
      <c r="B29" s="4">
        <f aca="true" t="shared" si="3" ref="B29:L29">SUM(B26:B28)</f>
        <v>171.13</v>
      </c>
      <c r="C29" s="4">
        <f t="shared" si="3"/>
        <v>128.1</v>
      </c>
      <c r="D29" s="4">
        <f t="shared" si="3"/>
        <v>126.91</v>
      </c>
      <c r="E29" s="4">
        <f t="shared" si="3"/>
        <v>135.85</v>
      </c>
      <c r="F29" s="4">
        <f t="shared" si="3"/>
        <v>132.32</v>
      </c>
      <c r="G29" s="4">
        <f t="shared" si="3"/>
        <v>136.44</v>
      </c>
      <c r="H29" s="9">
        <f t="shared" si="3"/>
        <v>148.74</v>
      </c>
      <c r="I29" s="9">
        <f t="shared" si="3"/>
        <v>149.08999999999997</v>
      </c>
      <c r="J29" s="9">
        <f t="shared" si="3"/>
        <v>155.17</v>
      </c>
      <c r="K29" s="4">
        <f t="shared" si="3"/>
        <v>159.41000000000003</v>
      </c>
      <c r="L29" s="4">
        <f t="shared" si="3"/>
        <v>148.99</v>
      </c>
      <c r="M29" s="2"/>
    </row>
    <row r="30" spans="1:12" ht="15.75">
      <c r="A30" s="5"/>
      <c r="B30" s="5"/>
      <c r="C30" s="5"/>
      <c r="D30" s="5"/>
      <c r="E30" s="5"/>
      <c r="F30" s="5"/>
      <c r="G30" s="5"/>
      <c r="H30" s="11"/>
      <c r="I30" s="11"/>
      <c r="J30" s="11"/>
      <c r="K30" s="5"/>
      <c r="L30" s="4"/>
    </row>
    <row r="31" spans="1:13" ht="15.75">
      <c r="A31" s="7" t="s">
        <v>26</v>
      </c>
      <c r="B31" s="4">
        <f aca="true" t="shared" si="4" ref="B31:L31">B24+B29</f>
        <v>487.57</v>
      </c>
      <c r="C31" s="4">
        <f t="shared" si="4"/>
        <v>435.86</v>
      </c>
      <c r="D31" s="4">
        <f t="shared" si="4"/>
        <v>440.45000000000005</v>
      </c>
      <c r="E31" s="4">
        <f t="shared" si="4"/>
        <v>422.11</v>
      </c>
      <c r="F31" s="4">
        <f t="shared" si="4"/>
        <v>419.13</v>
      </c>
      <c r="G31" s="4">
        <f t="shared" si="4"/>
        <v>410.66</v>
      </c>
      <c r="H31" s="9">
        <f t="shared" si="4"/>
        <v>423.58</v>
      </c>
      <c r="I31" s="9">
        <f t="shared" si="4"/>
        <v>549.09</v>
      </c>
      <c r="J31" s="9">
        <f t="shared" si="4"/>
        <v>571</v>
      </c>
      <c r="K31" s="4">
        <f t="shared" si="4"/>
        <v>585.25</v>
      </c>
      <c r="L31" s="4">
        <f t="shared" si="4"/>
        <v>590.53</v>
      </c>
      <c r="M31" s="2"/>
    </row>
    <row r="32" spans="1:13" ht="15.75">
      <c r="A32" s="5"/>
      <c r="B32" s="5"/>
      <c r="C32" s="5"/>
      <c r="D32" s="5"/>
      <c r="E32" s="5"/>
      <c r="F32" s="5"/>
      <c r="G32" s="5"/>
      <c r="H32" s="10" t="s">
        <v>1</v>
      </c>
      <c r="I32" s="11"/>
      <c r="J32" s="11"/>
      <c r="K32" s="5"/>
      <c r="L32" s="4"/>
      <c r="M32" s="2"/>
    </row>
    <row r="33" spans="1:13" ht="15.75">
      <c r="A33" s="7" t="s">
        <v>27</v>
      </c>
      <c r="B33" s="4">
        <f aca="true" t="shared" si="5" ref="B33:L33">B9-B31</f>
        <v>161.7163</v>
      </c>
      <c r="C33" s="4">
        <f t="shared" si="5"/>
        <v>269.10199999999986</v>
      </c>
      <c r="D33" s="4">
        <f t="shared" si="5"/>
        <v>280.8799999999999</v>
      </c>
      <c r="E33" s="4">
        <f t="shared" si="5"/>
        <v>246.39199999999994</v>
      </c>
      <c r="F33" s="4">
        <f t="shared" si="5"/>
        <v>254.88799999999992</v>
      </c>
      <c r="G33" s="4">
        <f t="shared" si="5"/>
        <v>322.291</v>
      </c>
      <c r="H33" s="9">
        <f t="shared" si="5"/>
        <v>403.49500000000006</v>
      </c>
      <c r="I33" s="9">
        <f t="shared" si="5"/>
        <v>238.89</v>
      </c>
      <c r="J33" s="9">
        <f t="shared" si="5"/>
        <v>246.76999999999998</v>
      </c>
      <c r="K33" s="4">
        <f t="shared" si="5"/>
        <v>273.79999999999995</v>
      </c>
      <c r="L33" s="4">
        <f t="shared" si="5"/>
        <v>192.07000000000005</v>
      </c>
      <c r="M33" s="2"/>
    </row>
    <row r="34" spans="1:14" ht="5.25" customHeight="1">
      <c r="A34" s="13"/>
      <c r="B34" s="13"/>
      <c r="C34" s="13"/>
      <c r="D34" s="13"/>
      <c r="E34" s="13"/>
      <c r="F34" s="13"/>
      <c r="G34" s="13"/>
      <c r="H34" s="14"/>
      <c r="I34" s="14"/>
      <c r="J34" s="14"/>
      <c r="K34" s="13"/>
      <c r="L34" s="13"/>
      <c r="M34" s="1" t="s">
        <v>1</v>
      </c>
      <c r="N34" s="1" t="s">
        <v>1</v>
      </c>
    </row>
    <row r="35" spans="1:14" ht="15.75">
      <c r="A35" s="7" t="s">
        <v>28</v>
      </c>
      <c r="B35" s="4">
        <v>29.37</v>
      </c>
      <c r="C35" s="4">
        <v>35.4</v>
      </c>
      <c r="D35" s="4">
        <v>37</v>
      </c>
      <c r="E35" s="4">
        <v>33.9</v>
      </c>
      <c r="F35" s="4">
        <v>33.8</v>
      </c>
      <c r="G35" s="4">
        <v>35.9</v>
      </c>
      <c r="H35" s="9">
        <v>37.5</v>
      </c>
      <c r="I35" s="9">
        <v>41.2</v>
      </c>
      <c r="J35" s="9">
        <v>42.1</v>
      </c>
      <c r="K35" s="4">
        <v>42.9</v>
      </c>
      <c r="L35" s="4">
        <v>38.5</v>
      </c>
      <c r="M35" s="2"/>
      <c r="N35" s="3" t="s">
        <v>1</v>
      </c>
    </row>
    <row r="36" spans="1:14" ht="15.75">
      <c r="A36" s="7" t="s">
        <v>29</v>
      </c>
      <c r="B36" s="4">
        <v>21.99</v>
      </c>
      <c r="C36" s="4">
        <v>19.83</v>
      </c>
      <c r="D36" s="4">
        <v>19.41</v>
      </c>
      <c r="E36" s="4">
        <v>19.68</v>
      </c>
      <c r="F36" s="4">
        <v>19.91</v>
      </c>
      <c r="G36" s="4">
        <v>20.39</v>
      </c>
      <c r="H36" s="9">
        <v>22.03</v>
      </c>
      <c r="I36" s="9">
        <v>19.1</v>
      </c>
      <c r="J36" s="9">
        <v>19.4</v>
      </c>
      <c r="K36" s="4">
        <v>20</v>
      </c>
      <c r="L36" s="4">
        <v>20.3</v>
      </c>
      <c r="M36" s="2"/>
      <c r="N36" s="3" t="s">
        <v>1</v>
      </c>
    </row>
    <row r="37" spans="1:14" ht="6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" t="s">
        <v>1</v>
      </c>
      <c r="N37" s="1" t="s">
        <v>1</v>
      </c>
    </row>
    <row r="38" spans="1:12" ht="15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1:12" ht="15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4" ht="15.75">
      <c r="A40" s="7" t="s">
        <v>30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N40" s="1" t="s">
        <v>1</v>
      </c>
    </row>
    <row r="41" spans="1:16" ht="5.2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" t="s">
        <v>1</v>
      </c>
      <c r="N41" s="1" t="s">
        <v>1</v>
      </c>
      <c r="O41" s="1" t="s">
        <v>1</v>
      </c>
      <c r="P41" s="1" t="s">
        <v>1</v>
      </c>
    </row>
    <row r="42" spans="1:15" ht="15.75">
      <c r="A42" s="7" t="s">
        <v>2</v>
      </c>
      <c r="B42" s="6">
        <v>1981</v>
      </c>
      <c r="C42" s="6">
        <v>1982</v>
      </c>
      <c r="D42" s="6">
        <v>1983</v>
      </c>
      <c r="E42" s="6">
        <v>1984</v>
      </c>
      <c r="F42" s="6">
        <v>1985</v>
      </c>
      <c r="G42" s="6">
        <v>1986</v>
      </c>
      <c r="H42" s="6">
        <v>1987</v>
      </c>
      <c r="I42" s="6">
        <v>1988</v>
      </c>
      <c r="J42" s="6">
        <v>1989</v>
      </c>
      <c r="K42" s="6">
        <v>1990</v>
      </c>
      <c r="L42" s="6">
        <v>1991</v>
      </c>
      <c r="N42" s="1" t="s">
        <v>1</v>
      </c>
      <c r="O42" s="1" t="s">
        <v>1</v>
      </c>
    </row>
    <row r="43" spans="1:16" ht="6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" t="s">
        <v>1</v>
      </c>
      <c r="N43" s="1" t="s">
        <v>1</v>
      </c>
      <c r="O43" s="1" t="s">
        <v>1</v>
      </c>
      <c r="P43" s="1" t="s">
        <v>1</v>
      </c>
    </row>
    <row r="44" spans="1:12" ht="15.75">
      <c r="A44" s="5"/>
      <c r="B44" s="5"/>
      <c r="C44" s="5"/>
      <c r="D44" s="5"/>
      <c r="E44" s="5"/>
      <c r="F44" s="7" t="s">
        <v>3</v>
      </c>
      <c r="G44" s="5"/>
      <c r="H44" s="5"/>
      <c r="I44" s="5"/>
      <c r="J44" s="5"/>
      <c r="K44" s="5"/>
      <c r="L44" s="5"/>
    </row>
    <row r="45" spans="1:12" ht="15.75">
      <c r="A45" s="7" t="s">
        <v>4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3" ht="15.75">
      <c r="A46" s="7" t="s">
        <v>5</v>
      </c>
      <c r="B46" s="4">
        <f aca="true" t="shared" si="6" ref="B46:L46">B7</f>
        <v>645.8462999999999</v>
      </c>
      <c r="C46" s="4">
        <f t="shared" si="6"/>
        <v>701.9819999999999</v>
      </c>
      <c r="D46" s="4">
        <f t="shared" si="6"/>
        <v>718.17</v>
      </c>
      <c r="E46" s="4">
        <f t="shared" si="6"/>
        <v>667.1519999999999</v>
      </c>
      <c r="F46" s="4">
        <f t="shared" si="6"/>
        <v>672.958</v>
      </c>
      <c r="G46" s="4">
        <f t="shared" si="6"/>
        <v>732.001</v>
      </c>
      <c r="H46" s="4">
        <f t="shared" si="6"/>
        <v>826.125</v>
      </c>
      <c r="I46" s="4">
        <f t="shared" si="6"/>
        <v>786.9200000000001</v>
      </c>
      <c r="J46" s="4">
        <f t="shared" si="6"/>
        <v>816.74</v>
      </c>
      <c r="K46" s="4">
        <f t="shared" si="6"/>
        <v>858</v>
      </c>
      <c r="L46" s="4">
        <f t="shared" si="6"/>
        <v>781.5500000000001</v>
      </c>
      <c r="M46" s="2"/>
    </row>
    <row r="47" spans="1:13" ht="15.75">
      <c r="A47" s="7" t="s">
        <v>6</v>
      </c>
      <c r="B47" s="4">
        <f aca="true" t="shared" si="7" ref="B47:L47">B8</f>
        <v>3.44</v>
      </c>
      <c r="C47" s="4">
        <f t="shared" si="7"/>
        <v>2.98</v>
      </c>
      <c r="D47" s="4">
        <f t="shared" si="7"/>
        <v>3.16</v>
      </c>
      <c r="E47" s="4">
        <f t="shared" si="7"/>
        <v>1.35</v>
      </c>
      <c r="F47" s="4">
        <f t="shared" si="7"/>
        <v>1.06</v>
      </c>
      <c r="G47" s="4">
        <f t="shared" si="7"/>
        <v>0.95</v>
      </c>
      <c r="H47" s="4">
        <f t="shared" si="7"/>
        <v>0.95</v>
      </c>
      <c r="I47" s="4">
        <f t="shared" si="7"/>
        <v>1.06</v>
      </c>
      <c r="J47" s="4">
        <f t="shared" si="7"/>
        <v>1.03</v>
      </c>
      <c r="K47" s="4">
        <f t="shared" si="7"/>
        <v>1.05</v>
      </c>
      <c r="L47" s="4">
        <f t="shared" si="7"/>
        <v>1.05</v>
      </c>
      <c r="M47" s="2"/>
    </row>
    <row r="48" spans="1:13" ht="15.75">
      <c r="A48" s="7" t="s">
        <v>7</v>
      </c>
      <c r="B48" s="4">
        <f aca="true" t="shared" si="8" ref="B48:L48">B9</f>
        <v>649.2863</v>
      </c>
      <c r="C48" s="4">
        <f t="shared" si="8"/>
        <v>704.9619999999999</v>
      </c>
      <c r="D48" s="4">
        <f t="shared" si="8"/>
        <v>721.3299999999999</v>
      </c>
      <c r="E48" s="4">
        <f t="shared" si="8"/>
        <v>668.502</v>
      </c>
      <c r="F48" s="4">
        <f t="shared" si="8"/>
        <v>674.0179999999999</v>
      </c>
      <c r="G48" s="4">
        <f t="shared" si="8"/>
        <v>732.951</v>
      </c>
      <c r="H48" s="4">
        <f t="shared" si="8"/>
        <v>827.075</v>
      </c>
      <c r="I48" s="4">
        <f t="shared" si="8"/>
        <v>787.98</v>
      </c>
      <c r="J48" s="4">
        <f t="shared" si="8"/>
        <v>817.77</v>
      </c>
      <c r="K48" s="4">
        <f t="shared" si="8"/>
        <v>859.05</v>
      </c>
      <c r="L48" s="4">
        <f t="shared" si="8"/>
        <v>782.6</v>
      </c>
      <c r="M48" s="2"/>
    </row>
    <row r="49" spans="1:12" ht="15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 ht="15.75">
      <c r="A50" s="7" t="s">
        <v>31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ht="15.75">
      <c r="A51" s="7" t="s">
        <v>32</v>
      </c>
      <c r="B51" s="4">
        <f aca="true" t="shared" si="9" ref="B51:L51">B24</f>
        <v>316.44</v>
      </c>
      <c r="C51" s="4">
        <f t="shared" si="9"/>
        <v>307.76</v>
      </c>
      <c r="D51" s="4">
        <f t="shared" si="9"/>
        <v>313.54</v>
      </c>
      <c r="E51" s="4">
        <f t="shared" si="9"/>
        <v>286.26000000000005</v>
      </c>
      <c r="F51" s="4">
        <f t="shared" si="9"/>
        <v>286.81</v>
      </c>
      <c r="G51" s="4">
        <f t="shared" si="9"/>
        <v>274.22</v>
      </c>
      <c r="H51" s="4">
        <f t="shared" si="9"/>
        <v>274.84</v>
      </c>
      <c r="I51" s="9">
        <f t="shared" si="9"/>
        <v>400.00000000000006</v>
      </c>
      <c r="J51" s="9">
        <f t="shared" si="9"/>
        <v>415.83000000000004</v>
      </c>
      <c r="K51" s="9">
        <f t="shared" si="9"/>
        <v>425.84</v>
      </c>
      <c r="L51" s="4">
        <f t="shared" si="9"/>
        <v>441.53999999999996</v>
      </c>
    </row>
    <row r="52" spans="1:12" ht="15.75">
      <c r="A52" s="7" t="s">
        <v>22</v>
      </c>
      <c r="B52" s="4">
        <f aca="true" t="shared" si="10" ref="B52:L52">B26</f>
        <v>42.38</v>
      </c>
      <c r="C52" s="4">
        <f t="shared" si="10"/>
        <v>42.32</v>
      </c>
      <c r="D52" s="4">
        <f t="shared" si="10"/>
        <v>50.85</v>
      </c>
      <c r="E52" s="4">
        <f t="shared" si="10"/>
        <v>41.89</v>
      </c>
      <c r="F52" s="4">
        <f t="shared" si="10"/>
        <v>41.58</v>
      </c>
      <c r="G52" s="4">
        <f t="shared" si="10"/>
        <v>46.07</v>
      </c>
      <c r="H52" s="4">
        <f t="shared" si="10"/>
        <v>51.49</v>
      </c>
      <c r="I52" s="9">
        <f t="shared" si="10"/>
        <v>46.14</v>
      </c>
      <c r="J52" s="9">
        <f t="shared" si="10"/>
        <v>48.72</v>
      </c>
      <c r="K52" s="9">
        <f t="shared" si="10"/>
        <v>50.27</v>
      </c>
      <c r="L52" s="4">
        <f t="shared" si="10"/>
        <v>45.95</v>
      </c>
    </row>
    <row r="53" spans="1:12" ht="15.75">
      <c r="A53" s="7" t="s">
        <v>23</v>
      </c>
      <c r="B53" s="4">
        <f aca="true" t="shared" si="11" ref="B53:L53">B27</f>
        <v>17.65</v>
      </c>
      <c r="C53" s="4">
        <f t="shared" si="11"/>
        <v>17.28</v>
      </c>
      <c r="D53" s="4">
        <f t="shared" si="11"/>
        <v>18.33</v>
      </c>
      <c r="E53" s="4">
        <f t="shared" si="11"/>
        <v>16.11</v>
      </c>
      <c r="F53" s="4">
        <f t="shared" si="11"/>
        <v>17.7</v>
      </c>
      <c r="G53" s="4">
        <f t="shared" si="11"/>
        <v>18.29</v>
      </c>
      <c r="H53" s="4">
        <f t="shared" si="11"/>
        <v>18.96</v>
      </c>
      <c r="I53" s="9">
        <f t="shared" si="11"/>
        <v>36.12</v>
      </c>
      <c r="J53" s="9">
        <f t="shared" si="11"/>
        <v>35.82</v>
      </c>
      <c r="K53" s="9">
        <f t="shared" si="11"/>
        <v>35.49</v>
      </c>
      <c r="L53" s="4">
        <f t="shared" si="11"/>
        <v>35.98</v>
      </c>
    </row>
    <row r="54" spans="1:12" ht="15.75">
      <c r="A54" s="7" t="s">
        <v>33</v>
      </c>
      <c r="B54" s="4">
        <v>50.91</v>
      </c>
      <c r="C54" s="4">
        <v>53.61</v>
      </c>
      <c r="D54" s="4">
        <v>56.75</v>
      </c>
      <c r="E54" s="4">
        <v>58.19</v>
      </c>
      <c r="F54" s="4">
        <v>60.07</v>
      </c>
      <c r="G54" s="4">
        <v>59.93</v>
      </c>
      <c r="H54" s="4">
        <v>60.45</v>
      </c>
      <c r="I54" s="9">
        <v>66.59</v>
      </c>
      <c r="J54" s="9">
        <v>70.95</v>
      </c>
      <c r="K54" s="9">
        <v>72.67</v>
      </c>
      <c r="L54" s="6">
        <v>75.49</v>
      </c>
    </row>
    <row r="55" spans="1:12" ht="15.75">
      <c r="A55" s="7" t="s">
        <v>34</v>
      </c>
      <c r="B55" s="4">
        <v>22.39</v>
      </c>
      <c r="C55" s="4">
        <v>17.58</v>
      </c>
      <c r="D55" s="4">
        <v>13.85</v>
      </c>
      <c r="E55" s="4">
        <v>14.85</v>
      </c>
      <c r="F55" s="4">
        <v>8.82</v>
      </c>
      <c r="G55" s="4">
        <v>5.97</v>
      </c>
      <c r="H55" s="4">
        <v>6.53</v>
      </c>
      <c r="I55" s="9">
        <v>15.14</v>
      </c>
      <c r="J55" s="9">
        <v>18.06</v>
      </c>
      <c r="K55" s="9">
        <v>17.09</v>
      </c>
      <c r="L55" s="6">
        <v>11.71</v>
      </c>
    </row>
    <row r="56" spans="1:12" ht="15.75">
      <c r="A56" s="7" t="s">
        <v>35</v>
      </c>
      <c r="B56" s="4">
        <v>21.01</v>
      </c>
      <c r="C56" s="4">
        <v>22.46</v>
      </c>
      <c r="D56" s="4">
        <v>23.48</v>
      </c>
      <c r="E56" s="4">
        <v>12.65</v>
      </c>
      <c r="F56" s="4">
        <v>12.21</v>
      </c>
      <c r="G56" s="4">
        <v>12.57</v>
      </c>
      <c r="H56" s="4">
        <v>14.52</v>
      </c>
      <c r="I56" s="9">
        <v>17.56</v>
      </c>
      <c r="J56" s="9">
        <v>19.77</v>
      </c>
      <c r="K56" s="9">
        <v>19.61</v>
      </c>
      <c r="L56" s="6">
        <v>20.23</v>
      </c>
    </row>
    <row r="57" spans="1:12" ht="15.75">
      <c r="A57" s="7" t="s">
        <v>36</v>
      </c>
      <c r="B57" s="4">
        <v>74.64</v>
      </c>
      <c r="C57" s="4">
        <v>97.63</v>
      </c>
      <c r="D57" s="4">
        <v>92.97</v>
      </c>
      <c r="E57" s="4">
        <v>100.59</v>
      </c>
      <c r="F57" s="4">
        <v>100.91</v>
      </c>
      <c r="G57" s="4">
        <v>107.74</v>
      </c>
      <c r="H57" s="4">
        <v>115.71</v>
      </c>
      <c r="I57" s="9">
        <v>125.25</v>
      </c>
      <c r="J57" s="9">
        <v>134.39</v>
      </c>
      <c r="K57" s="9">
        <v>132.92</v>
      </c>
      <c r="L57" s="6">
        <v>127.02</v>
      </c>
    </row>
    <row r="58" spans="1:12" ht="15.75">
      <c r="A58" s="7" t="s">
        <v>37</v>
      </c>
      <c r="B58" s="12" t="s">
        <v>43</v>
      </c>
      <c r="C58" s="12" t="s">
        <v>43</v>
      </c>
      <c r="D58" s="12" t="s">
        <v>43</v>
      </c>
      <c r="E58" s="12" t="s">
        <v>43</v>
      </c>
      <c r="F58" s="12" t="s">
        <v>43</v>
      </c>
      <c r="G58" s="12" t="s">
        <v>43</v>
      </c>
      <c r="H58" s="12" t="s">
        <v>43</v>
      </c>
      <c r="I58" s="9">
        <v>18.5</v>
      </c>
      <c r="J58" s="9">
        <v>24.27</v>
      </c>
      <c r="K58" s="9">
        <v>22.55</v>
      </c>
      <c r="L58" s="6">
        <v>16.42</v>
      </c>
    </row>
    <row r="59" spans="1:12" ht="15.75">
      <c r="A59" s="7" t="s">
        <v>38</v>
      </c>
      <c r="B59" s="4">
        <v>35.34</v>
      </c>
      <c r="C59" s="4">
        <v>34.78</v>
      </c>
      <c r="D59" s="4">
        <v>35.62</v>
      </c>
      <c r="E59" s="4">
        <v>45.01</v>
      </c>
      <c r="F59" s="4">
        <v>46.83</v>
      </c>
      <c r="G59" s="4">
        <v>50.06</v>
      </c>
      <c r="H59" s="4">
        <v>49.58</v>
      </c>
      <c r="I59" s="9">
        <v>31.4</v>
      </c>
      <c r="J59" s="9">
        <v>34.48</v>
      </c>
      <c r="K59" s="9">
        <v>36.09</v>
      </c>
      <c r="L59" s="6">
        <v>37.51</v>
      </c>
    </row>
    <row r="60" spans="1:12" ht="15.75">
      <c r="A60" s="7" t="s">
        <v>39</v>
      </c>
      <c r="B60" s="4">
        <f aca="true" t="shared" si="12" ref="B60:L60">SUM(B51:B59)</f>
        <v>580.76</v>
      </c>
      <c r="C60" s="4">
        <f t="shared" si="12"/>
        <v>593.42</v>
      </c>
      <c r="D60" s="4">
        <f t="shared" si="12"/>
        <v>605.3900000000001</v>
      </c>
      <c r="E60" s="4">
        <f t="shared" si="12"/>
        <v>575.5500000000001</v>
      </c>
      <c r="F60" s="4">
        <f t="shared" si="12"/>
        <v>574.93</v>
      </c>
      <c r="G60" s="4">
        <f t="shared" si="12"/>
        <v>574.8500000000001</v>
      </c>
      <c r="H60" s="4">
        <f t="shared" si="12"/>
        <v>592.0799999999999</v>
      </c>
      <c r="I60" s="9">
        <f t="shared" si="12"/>
        <v>756.6999999999999</v>
      </c>
      <c r="J60" s="9">
        <f t="shared" si="12"/>
        <v>802.29</v>
      </c>
      <c r="K60" s="9">
        <f t="shared" si="12"/>
        <v>812.53</v>
      </c>
      <c r="L60" s="4">
        <f t="shared" si="12"/>
        <v>811.8499999999999</v>
      </c>
    </row>
    <row r="61" spans="1:12" ht="15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1:12" ht="15.75">
      <c r="A62" s="7" t="s">
        <v>40</v>
      </c>
      <c r="B62" s="4">
        <f aca="true" t="shared" si="13" ref="B62:L62">B48-B60</f>
        <v>68.52629999999999</v>
      </c>
      <c r="C62" s="4">
        <f t="shared" si="13"/>
        <v>111.54199999999992</v>
      </c>
      <c r="D62" s="4">
        <f t="shared" si="13"/>
        <v>115.93999999999983</v>
      </c>
      <c r="E62" s="4">
        <f t="shared" si="13"/>
        <v>92.95199999999988</v>
      </c>
      <c r="F62" s="4">
        <f t="shared" si="13"/>
        <v>99.08799999999997</v>
      </c>
      <c r="G62" s="4">
        <f t="shared" si="13"/>
        <v>158.10099999999989</v>
      </c>
      <c r="H62" s="4">
        <f t="shared" si="13"/>
        <v>234.99500000000012</v>
      </c>
      <c r="I62" s="4">
        <f t="shared" si="13"/>
        <v>31.280000000000086</v>
      </c>
      <c r="J62" s="4">
        <f t="shared" si="13"/>
        <v>15.480000000000018</v>
      </c>
      <c r="K62" s="4">
        <f t="shared" si="13"/>
        <v>46.51999999999998</v>
      </c>
      <c r="L62" s="4">
        <f t="shared" si="13"/>
        <v>-29.249999999999886</v>
      </c>
    </row>
    <row r="63" spans="1:14" ht="5.2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" t="s">
        <v>1</v>
      </c>
      <c r="N63" s="1" t="s">
        <v>1</v>
      </c>
    </row>
    <row r="64" spans="1:13" ht="15.75">
      <c r="A64" s="7" t="s">
        <v>28</v>
      </c>
      <c r="B64" s="4">
        <f aca="true" t="shared" si="14" ref="B64:L64">B35</f>
        <v>29.37</v>
      </c>
      <c r="C64" s="4">
        <f t="shared" si="14"/>
        <v>35.4</v>
      </c>
      <c r="D64" s="4">
        <f t="shared" si="14"/>
        <v>37</v>
      </c>
      <c r="E64" s="4">
        <f t="shared" si="14"/>
        <v>33.9</v>
      </c>
      <c r="F64" s="4">
        <f t="shared" si="14"/>
        <v>33.8</v>
      </c>
      <c r="G64" s="4">
        <f t="shared" si="14"/>
        <v>35.9</v>
      </c>
      <c r="H64" s="4">
        <f t="shared" si="14"/>
        <v>37.5</v>
      </c>
      <c r="I64" s="4">
        <f t="shared" si="14"/>
        <v>41.2</v>
      </c>
      <c r="J64" s="4">
        <f t="shared" si="14"/>
        <v>42.1</v>
      </c>
      <c r="K64" s="4">
        <f t="shared" si="14"/>
        <v>42.9</v>
      </c>
      <c r="L64" s="4">
        <f t="shared" si="14"/>
        <v>38.5</v>
      </c>
      <c r="M64" s="2"/>
    </row>
    <row r="65" spans="1:13" ht="15.75">
      <c r="A65" s="7" t="s">
        <v>29</v>
      </c>
      <c r="B65" s="4">
        <f aca="true" t="shared" si="15" ref="B65:L65">B36</f>
        <v>21.99</v>
      </c>
      <c r="C65" s="4">
        <f t="shared" si="15"/>
        <v>19.83</v>
      </c>
      <c r="D65" s="4">
        <f t="shared" si="15"/>
        <v>19.41</v>
      </c>
      <c r="E65" s="4">
        <f t="shared" si="15"/>
        <v>19.68</v>
      </c>
      <c r="F65" s="4">
        <f t="shared" si="15"/>
        <v>19.91</v>
      </c>
      <c r="G65" s="4">
        <f t="shared" si="15"/>
        <v>20.39</v>
      </c>
      <c r="H65" s="4">
        <f t="shared" si="15"/>
        <v>22.03</v>
      </c>
      <c r="I65" s="4">
        <f t="shared" si="15"/>
        <v>19.1</v>
      </c>
      <c r="J65" s="4">
        <f t="shared" si="15"/>
        <v>19.4</v>
      </c>
      <c r="K65" s="4">
        <f t="shared" si="15"/>
        <v>20</v>
      </c>
      <c r="L65" s="4">
        <f t="shared" si="15"/>
        <v>20.3</v>
      </c>
      <c r="M65" s="2"/>
    </row>
    <row r="66" spans="1:15" ht="3.75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" t="s">
        <v>1</v>
      </c>
      <c r="N66" s="1" t="s">
        <v>1</v>
      </c>
      <c r="O66" s="1" t="s">
        <v>1</v>
      </c>
    </row>
    <row r="67" spans="1:12" ht="15.75">
      <c r="A67" s="7" t="s">
        <v>41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</row>
    <row r="68" spans="1:12" ht="15.75">
      <c r="A68" s="7" t="s">
        <v>42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</row>
    <row r="69" spans="1:12" ht="15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</row>
  </sheetData>
  <printOptions/>
  <pageMargins left="0.5" right="0.5" top="0.5" bottom="0.5" header="0.5" footer="0.5"/>
  <pageSetup horizontalDpi="300" verticalDpi="300" orientation="portrait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75"/>
  <sheetViews>
    <sheetView showGridLines="0" workbookViewId="0" topLeftCell="A1">
      <selection activeCell="A1" sqref="A1"/>
    </sheetView>
  </sheetViews>
  <sheetFormatPr defaultColWidth="9.77734375" defaultRowHeight="15.75"/>
  <cols>
    <col min="1" max="1" width="31.88671875" style="0" customWidth="1"/>
    <col min="2" max="9" width="9.10546875" style="0" customWidth="1"/>
    <col min="10" max="12" width="10.77734375" style="0" customWidth="1"/>
    <col min="13" max="16384" width="11.4453125" style="0" customWidth="1"/>
  </cols>
  <sheetData>
    <row r="1" spans="1:8" ht="15.75">
      <c r="A1" s="15" t="s">
        <v>56</v>
      </c>
      <c r="B1" s="16"/>
      <c r="C1" s="16"/>
      <c r="D1" s="16"/>
      <c r="E1" s="16"/>
      <c r="F1" s="16"/>
      <c r="G1" s="16"/>
      <c r="H1" s="16"/>
    </row>
    <row r="2" spans="1:16" ht="3.75" customHeight="1">
      <c r="A2" s="17"/>
      <c r="B2" s="17"/>
      <c r="C2" s="17"/>
      <c r="D2" s="17"/>
      <c r="E2" s="17"/>
      <c r="F2" s="17"/>
      <c r="G2" s="17"/>
      <c r="H2" s="17"/>
      <c r="I2" s="17"/>
      <c r="M2" s="1" t="s">
        <v>1</v>
      </c>
      <c r="N2" s="1" t="s">
        <v>1</v>
      </c>
      <c r="O2" s="1" t="s">
        <v>1</v>
      </c>
      <c r="P2" s="1" t="s">
        <v>1</v>
      </c>
    </row>
    <row r="3" spans="1:13" ht="15.75">
      <c r="A3" s="18" t="s">
        <v>2</v>
      </c>
      <c r="B3" s="19">
        <v>1992</v>
      </c>
      <c r="C3" s="19">
        <v>1993</v>
      </c>
      <c r="D3" s="19">
        <v>1994</v>
      </c>
      <c r="E3" s="19">
        <v>1995</v>
      </c>
      <c r="F3" s="19">
        <v>1996</v>
      </c>
      <c r="G3" s="19">
        <v>1997</v>
      </c>
      <c r="H3" s="19">
        <v>1998</v>
      </c>
      <c r="I3" s="19">
        <v>1999</v>
      </c>
      <c r="M3" s="1" t="s">
        <v>1</v>
      </c>
    </row>
    <row r="4" spans="1:16" ht="3.75" customHeight="1">
      <c r="A4" s="17"/>
      <c r="B4" s="17"/>
      <c r="C4" s="17"/>
      <c r="D4" s="17"/>
      <c r="E4" s="17"/>
      <c r="F4" s="17"/>
      <c r="G4" s="17"/>
      <c r="H4" s="17"/>
      <c r="I4" s="17"/>
      <c r="M4" s="1" t="s">
        <v>1</v>
      </c>
      <c r="N4" s="1" t="s">
        <v>1</v>
      </c>
      <c r="O4" s="1" t="s">
        <v>1</v>
      </c>
      <c r="P4" s="1" t="s">
        <v>1</v>
      </c>
    </row>
    <row r="5" spans="1:9" ht="15.75">
      <c r="A5" s="16"/>
      <c r="B5" s="16"/>
      <c r="C5" s="18" t="s">
        <v>1</v>
      </c>
      <c r="D5" s="15"/>
      <c r="E5" s="16"/>
      <c r="F5" s="15" t="s">
        <v>44</v>
      </c>
      <c r="G5" s="16"/>
      <c r="H5" s="16"/>
      <c r="I5" s="16"/>
    </row>
    <row r="6" spans="1:8" ht="15.75">
      <c r="A6" s="18" t="s">
        <v>45</v>
      </c>
      <c r="B6" s="16"/>
      <c r="C6" s="16"/>
      <c r="D6" s="16"/>
      <c r="E6" s="16"/>
      <c r="F6" s="16"/>
      <c r="G6" s="16"/>
      <c r="H6" s="16"/>
    </row>
    <row r="7" spans="1:12" ht="15.75">
      <c r="A7" s="18" t="s">
        <v>46</v>
      </c>
      <c r="B7" s="20">
        <f aca="true" t="shared" si="0" ref="B7:I7">(B34)*(B35)</f>
        <v>853.2579999999999</v>
      </c>
      <c r="C7" s="20">
        <f t="shared" si="0"/>
        <v>723.4687999999999</v>
      </c>
      <c r="D7" s="20">
        <f t="shared" si="0"/>
        <v>847.3919999999999</v>
      </c>
      <c r="E7" s="20">
        <f t="shared" si="0"/>
        <v>748.524</v>
      </c>
      <c r="F7" s="20">
        <f t="shared" si="0"/>
        <v>891.5328</v>
      </c>
      <c r="G7" s="20">
        <f t="shared" si="0"/>
        <v>800.722</v>
      </c>
      <c r="H7" s="20">
        <f t="shared" si="0"/>
        <v>802.0542999999999</v>
      </c>
      <c r="I7" s="20">
        <f t="shared" si="0"/>
        <v>804.4615</v>
      </c>
      <c r="J7" s="2"/>
      <c r="L7" s="2"/>
    </row>
    <row r="8" spans="1:9" ht="15.75">
      <c r="A8" s="18" t="s">
        <v>6</v>
      </c>
      <c r="B8" s="20">
        <v>0.89</v>
      </c>
      <c r="C8" s="20">
        <v>0.9</v>
      </c>
      <c r="D8" s="20">
        <v>1.12</v>
      </c>
      <c r="E8" s="20">
        <v>0.75</v>
      </c>
      <c r="F8" s="20">
        <v>0.71</v>
      </c>
      <c r="G8" s="20">
        <v>0.8</v>
      </c>
      <c r="H8" s="21">
        <v>0.54</v>
      </c>
      <c r="I8" s="11">
        <v>0.53</v>
      </c>
    </row>
    <row r="9" spans="1:12" ht="15.75">
      <c r="A9" s="18" t="s">
        <v>47</v>
      </c>
      <c r="B9" s="20">
        <f aca="true" t="shared" si="1" ref="B9:H9">SUM(B7:B8)</f>
        <v>854.1479999999999</v>
      </c>
      <c r="C9" s="20">
        <f t="shared" si="1"/>
        <v>724.3687999999999</v>
      </c>
      <c r="D9" s="20">
        <f t="shared" si="1"/>
        <v>848.512</v>
      </c>
      <c r="E9" s="20">
        <f t="shared" si="1"/>
        <v>749.274</v>
      </c>
      <c r="F9" s="20">
        <f t="shared" si="1"/>
        <v>892.2428</v>
      </c>
      <c r="G9" s="20">
        <f t="shared" si="1"/>
        <v>801.5219999999999</v>
      </c>
      <c r="H9" s="20">
        <f t="shared" si="1"/>
        <v>802.5942999999999</v>
      </c>
      <c r="I9" s="20">
        <f>SUM(I7:I8)</f>
        <v>804.9915</v>
      </c>
      <c r="K9" s="2"/>
      <c r="L9" s="2"/>
    </row>
    <row r="10" spans="1:11" ht="15.75">
      <c r="A10" s="18" t="s">
        <v>1</v>
      </c>
      <c r="B10" s="22"/>
      <c r="C10" s="22"/>
      <c r="D10" s="22"/>
      <c r="E10" s="22"/>
      <c r="F10" s="20"/>
      <c r="G10" s="20"/>
      <c r="H10" s="21"/>
      <c r="I10" s="11"/>
      <c r="K10" s="2"/>
    </row>
    <row r="11" spans="1:11" ht="15.75">
      <c r="A11" s="18" t="s">
        <v>8</v>
      </c>
      <c r="B11" s="22"/>
      <c r="C11" s="22"/>
      <c r="D11" s="22"/>
      <c r="E11" s="22"/>
      <c r="F11" s="20"/>
      <c r="G11" s="20"/>
      <c r="H11" s="21"/>
      <c r="I11" s="11"/>
      <c r="K11" s="2"/>
    </row>
    <row r="12" spans="1:12" ht="15.75">
      <c r="A12" s="18" t="s">
        <v>9</v>
      </c>
      <c r="B12" s="20">
        <v>34.42</v>
      </c>
      <c r="C12" s="20">
        <v>35.71</v>
      </c>
      <c r="D12" s="20">
        <v>37.92</v>
      </c>
      <c r="E12" s="20">
        <v>39.58</v>
      </c>
      <c r="F12" s="20">
        <v>41.71</v>
      </c>
      <c r="G12" s="20">
        <v>43.63</v>
      </c>
      <c r="H12" s="21">
        <v>45.01</v>
      </c>
      <c r="I12" s="11">
        <v>44.19</v>
      </c>
      <c r="J12" s="2"/>
      <c r="K12" s="2"/>
      <c r="L12" s="2"/>
    </row>
    <row r="13" spans="1:12" ht="15.75">
      <c r="A13" s="18" t="s">
        <v>10</v>
      </c>
      <c r="B13" s="20">
        <v>57.34</v>
      </c>
      <c r="C13" s="20">
        <v>57.69</v>
      </c>
      <c r="D13" s="20">
        <v>60.39</v>
      </c>
      <c r="E13" s="20">
        <v>70.06</v>
      </c>
      <c r="F13" s="20">
        <v>70.89</v>
      </c>
      <c r="G13" s="20">
        <v>69.51</v>
      </c>
      <c r="H13" s="21">
        <v>62.82</v>
      </c>
      <c r="I13" s="11">
        <v>59.88</v>
      </c>
      <c r="K13" s="2"/>
      <c r="L13" s="2"/>
    </row>
    <row r="14" spans="1:12" ht="15.75">
      <c r="A14" s="18" t="s">
        <v>11</v>
      </c>
      <c r="B14" s="20">
        <v>68.62</v>
      </c>
      <c r="C14" s="20">
        <v>69.21</v>
      </c>
      <c r="D14" s="20">
        <v>70.07</v>
      </c>
      <c r="E14" s="20">
        <v>71.21</v>
      </c>
      <c r="F14" s="20">
        <v>73.91</v>
      </c>
      <c r="G14" s="20">
        <v>74.15</v>
      </c>
      <c r="H14" s="21">
        <v>73.82</v>
      </c>
      <c r="I14" s="11">
        <v>72.64</v>
      </c>
      <c r="K14" s="2"/>
      <c r="L14" s="2"/>
    </row>
    <row r="15" spans="1:12" ht="15.75">
      <c r="A15" s="18" t="s">
        <v>12</v>
      </c>
      <c r="B15" s="20">
        <v>43.15</v>
      </c>
      <c r="C15" s="20">
        <v>41.06</v>
      </c>
      <c r="D15" s="20">
        <v>44.55</v>
      </c>
      <c r="E15" s="20">
        <v>40.15</v>
      </c>
      <c r="F15" s="20">
        <v>34.14</v>
      </c>
      <c r="G15" s="20">
        <v>36.18</v>
      </c>
      <c r="H15" s="21">
        <v>37.44</v>
      </c>
      <c r="I15" s="11">
        <v>38.19</v>
      </c>
      <c r="K15" s="2"/>
      <c r="L15" s="2"/>
    </row>
    <row r="16" spans="1:12" ht="15.75">
      <c r="A16" s="18" t="s">
        <v>13</v>
      </c>
      <c r="B16" s="20">
        <v>42.46</v>
      </c>
      <c r="C16" s="20">
        <v>43.1</v>
      </c>
      <c r="D16" s="20">
        <v>40.56</v>
      </c>
      <c r="E16" s="20">
        <v>39.05</v>
      </c>
      <c r="F16" s="20">
        <v>41.69</v>
      </c>
      <c r="G16" s="20">
        <v>42.72</v>
      </c>
      <c r="H16" s="21">
        <v>37.16</v>
      </c>
      <c r="I16" s="11">
        <v>39.85</v>
      </c>
      <c r="K16" s="2"/>
      <c r="L16" s="2"/>
    </row>
    <row r="17" spans="1:12" ht="15.75">
      <c r="A17" s="18" t="s">
        <v>14</v>
      </c>
      <c r="B17" s="20">
        <v>39.22</v>
      </c>
      <c r="C17" s="20">
        <v>36.66</v>
      </c>
      <c r="D17" s="20">
        <v>39.54</v>
      </c>
      <c r="E17" s="20">
        <v>38.72</v>
      </c>
      <c r="F17" s="20">
        <v>38.53</v>
      </c>
      <c r="G17" s="20">
        <v>42.98</v>
      </c>
      <c r="H17" s="21">
        <v>43.19</v>
      </c>
      <c r="I17" s="11">
        <v>44.93</v>
      </c>
      <c r="K17" s="2"/>
      <c r="L17" s="2"/>
    </row>
    <row r="18" spans="1:12" ht="15.75">
      <c r="A18" s="18" t="s">
        <v>15</v>
      </c>
      <c r="B18" s="20">
        <v>103.71</v>
      </c>
      <c r="C18" s="20">
        <v>99.46</v>
      </c>
      <c r="D18" s="20">
        <v>98.92</v>
      </c>
      <c r="E18" s="20">
        <v>99.67</v>
      </c>
      <c r="F18" s="20">
        <v>104.51</v>
      </c>
      <c r="G18" s="20">
        <v>111.77</v>
      </c>
      <c r="H18" s="21">
        <v>116.02</v>
      </c>
      <c r="I18" s="11">
        <v>118.14</v>
      </c>
      <c r="K18" s="2"/>
      <c r="L18" s="2"/>
    </row>
    <row r="19" spans="1:12" ht="15.75">
      <c r="A19" s="18" t="s">
        <v>17</v>
      </c>
      <c r="B19" s="20">
        <v>9.35</v>
      </c>
      <c r="C19" s="20">
        <v>9.17</v>
      </c>
      <c r="D19" s="20">
        <v>9.29</v>
      </c>
      <c r="E19" s="20">
        <v>9.1</v>
      </c>
      <c r="F19" s="20">
        <v>9.06</v>
      </c>
      <c r="G19" s="20">
        <v>9.75</v>
      </c>
      <c r="H19" s="21">
        <v>9.27</v>
      </c>
      <c r="I19" s="11">
        <v>9.13</v>
      </c>
      <c r="K19" s="2"/>
      <c r="L19" s="2"/>
    </row>
    <row r="20" spans="1:12" ht="15.75">
      <c r="A20" s="18" t="s">
        <v>18</v>
      </c>
      <c r="B20" s="20">
        <v>14.65</v>
      </c>
      <c r="C20" s="20">
        <v>14.56</v>
      </c>
      <c r="D20" s="20">
        <v>13.77</v>
      </c>
      <c r="E20" s="20">
        <v>13.4</v>
      </c>
      <c r="F20" s="20">
        <v>16.06</v>
      </c>
      <c r="G20" s="20">
        <v>17.27</v>
      </c>
      <c r="H20" s="21">
        <v>14.52</v>
      </c>
      <c r="I20" s="11">
        <v>17.07</v>
      </c>
      <c r="K20" s="2"/>
      <c r="L20" s="2"/>
    </row>
    <row r="21" spans="1:12" ht="15.75">
      <c r="A21" s="18" t="s">
        <v>48</v>
      </c>
      <c r="B21" s="20">
        <v>11.09</v>
      </c>
      <c r="C21" s="20">
        <v>11.21</v>
      </c>
      <c r="D21" s="20">
        <v>11.34</v>
      </c>
      <c r="E21" s="20">
        <v>11.53</v>
      </c>
      <c r="F21" s="20">
        <v>12.84</v>
      </c>
      <c r="G21" s="20">
        <v>13.34</v>
      </c>
      <c r="H21" s="21">
        <v>12.54</v>
      </c>
      <c r="I21" s="11">
        <v>12.8</v>
      </c>
      <c r="K21" s="2"/>
      <c r="L21" s="2"/>
    </row>
    <row r="22" spans="1:12" ht="15.75">
      <c r="A22" s="18" t="s">
        <v>20</v>
      </c>
      <c r="B22" s="20">
        <v>-7.33</v>
      </c>
      <c r="C22" s="20">
        <v>-7.01</v>
      </c>
      <c r="D22" s="20">
        <v>-7.05</v>
      </c>
      <c r="E22" s="20">
        <v>-6.87</v>
      </c>
      <c r="F22" s="20">
        <v>-8.58</v>
      </c>
      <c r="G22" s="20">
        <v>-8.93</v>
      </c>
      <c r="H22" s="21">
        <v>7.82</v>
      </c>
      <c r="I22" s="11">
        <v>8.94</v>
      </c>
      <c r="K22" s="2"/>
      <c r="L22" s="2"/>
    </row>
    <row r="23" spans="1:12" ht="15.75">
      <c r="A23" s="18" t="s">
        <v>21</v>
      </c>
      <c r="B23" s="20">
        <f aca="true" t="shared" si="2" ref="B23:G23">SUM(B12:B21)+B22</f>
        <v>416.68</v>
      </c>
      <c r="C23" s="20">
        <f t="shared" si="2"/>
        <v>410.82</v>
      </c>
      <c r="D23" s="20">
        <f t="shared" si="2"/>
        <v>419.3</v>
      </c>
      <c r="E23" s="20">
        <f t="shared" si="2"/>
        <v>425.59999999999997</v>
      </c>
      <c r="F23" s="20">
        <f t="shared" si="2"/>
        <v>434.76</v>
      </c>
      <c r="G23" s="20">
        <f t="shared" si="2"/>
        <v>452.37</v>
      </c>
      <c r="H23" s="23">
        <f>SUM(H12:H21)-H22</f>
        <v>443.96999999999997</v>
      </c>
      <c r="I23" s="23">
        <f>SUM(I12:I21)-I22</f>
        <v>447.87999999999994</v>
      </c>
      <c r="J23" s="2"/>
      <c r="K23" s="2"/>
      <c r="L23" s="2"/>
    </row>
    <row r="24" spans="1:11" ht="15.75">
      <c r="A24" s="16"/>
      <c r="B24" s="24" t="s">
        <v>1</v>
      </c>
      <c r="C24" s="22"/>
      <c r="D24" s="22"/>
      <c r="E24" s="22"/>
      <c r="F24" s="20"/>
      <c r="G24" s="24" t="s">
        <v>1</v>
      </c>
      <c r="H24" s="21"/>
      <c r="I24" s="11"/>
      <c r="K24" s="2"/>
    </row>
    <row r="25" spans="1:11" ht="15.75">
      <c r="A25" s="18" t="s">
        <v>22</v>
      </c>
      <c r="B25" s="20">
        <v>33.15</v>
      </c>
      <c r="C25" s="20">
        <v>39.77</v>
      </c>
      <c r="D25" s="20">
        <v>38.87</v>
      </c>
      <c r="E25" s="20">
        <v>38.82</v>
      </c>
      <c r="F25" s="20">
        <v>26.26</v>
      </c>
      <c r="G25" s="20">
        <v>39.38</v>
      </c>
      <c r="H25" s="21">
        <v>36.77</v>
      </c>
      <c r="I25" s="11">
        <v>37.43</v>
      </c>
      <c r="K25" s="2"/>
    </row>
    <row r="26" spans="1:11" ht="15.75">
      <c r="A26" s="18" t="s">
        <v>23</v>
      </c>
      <c r="B26" s="20">
        <v>41.02</v>
      </c>
      <c r="C26" s="20">
        <v>45.85</v>
      </c>
      <c r="D26" s="20">
        <v>42.77</v>
      </c>
      <c r="E26" s="20">
        <v>43.4</v>
      </c>
      <c r="F26" s="20">
        <v>36.46</v>
      </c>
      <c r="G26" s="20">
        <v>43.15</v>
      </c>
      <c r="H26" s="21">
        <v>44.56</v>
      </c>
      <c r="I26" s="11">
        <v>45.27</v>
      </c>
      <c r="K26" s="2"/>
    </row>
    <row r="27" spans="1:11" ht="15.75">
      <c r="A27" s="18" t="s">
        <v>24</v>
      </c>
      <c r="B27" s="20">
        <v>47.35</v>
      </c>
      <c r="C27" s="20">
        <v>49.09</v>
      </c>
      <c r="D27" s="20">
        <v>45.4</v>
      </c>
      <c r="E27" s="20">
        <v>49.7</v>
      </c>
      <c r="F27" s="20">
        <v>35.81</v>
      </c>
      <c r="G27" s="20">
        <v>45.78</v>
      </c>
      <c r="H27" s="21">
        <v>53.02</v>
      </c>
      <c r="I27" s="11">
        <v>53.99</v>
      </c>
      <c r="K27" s="2"/>
    </row>
    <row r="28" spans="1:12" ht="15.75">
      <c r="A28" s="18" t="s">
        <v>25</v>
      </c>
      <c r="B28" s="20">
        <f aca="true" t="shared" si="3" ref="B28:H28">SUM(B25:B27)</f>
        <v>121.52000000000001</v>
      </c>
      <c r="C28" s="20">
        <f t="shared" si="3"/>
        <v>134.71</v>
      </c>
      <c r="D28" s="20">
        <f t="shared" si="3"/>
        <v>127.03999999999999</v>
      </c>
      <c r="E28" s="20">
        <f t="shared" si="3"/>
        <v>131.92000000000002</v>
      </c>
      <c r="F28" s="20">
        <f t="shared" si="3"/>
        <v>98.53</v>
      </c>
      <c r="G28" s="20">
        <f t="shared" si="3"/>
        <v>128.31</v>
      </c>
      <c r="H28" s="23">
        <f t="shared" si="3"/>
        <v>134.35000000000002</v>
      </c>
      <c r="I28" s="23">
        <f>SUM(I25:I27)</f>
        <v>136.69</v>
      </c>
      <c r="K28" s="2"/>
      <c r="L28" s="2"/>
    </row>
    <row r="29" spans="1:11" ht="15.75">
      <c r="A29" s="16"/>
      <c r="B29" s="22"/>
      <c r="C29" s="22"/>
      <c r="D29" s="22"/>
      <c r="E29" s="22"/>
      <c r="F29" s="22"/>
      <c r="G29" s="20"/>
      <c r="H29" s="23"/>
      <c r="I29" s="23"/>
      <c r="K29" s="2"/>
    </row>
    <row r="30" spans="1:12" ht="15.75">
      <c r="A30" s="18" t="s">
        <v>26</v>
      </c>
      <c r="B30" s="20">
        <f aca="true" t="shared" si="4" ref="B30:H30">B23+B28</f>
        <v>538.2</v>
      </c>
      <c r="C30" s="20">
        <f t="shared" si="4"/>
        <v>545.53</v>
      </c>
      <c r="D30" s="20">
        <f t="shared" si="4"/>
        <v>546.34</v>
      </c>
      <c r="E30" s="20">
        <f t="shared" si="4"/>
        <v>557.52</v>
      </c>
      <c r="F30" s="20">
        <f t="shared" si="4"/>
        <v>533.29</v>
      </c>
      <c r="G30" s="20">
        <f t="shared" si="4"/>
        <v>580.6800000000001</v>
      </c>
      <c r="H30" s="23">
        <f t="shared" si="4"/>
        <v>578.3199999999999</v>
      </c>
      <c r="I30" s="23">
        <f>I23+I28</f>
        <v>584.5699999999999</v>
      </c>
      <c r="J30" s="2"/>
      <c r="K30" s="2"/>
      <c r="L30" s="2"/>
    </row>
    <row r="31" spans="1:12" ht="15.75">
      <c r="A31" s="16"/>
      <c r="B31" s="22"/>
      <c r="C31" s="22"/>
      <c r="D31" s="22"/>
      <c r="E31" s="22"/>
      <c r="F31" s="22"/>
      <c r="G31" s="20"/>
      <c r="H31" s="23"/>
      <c r="I31" s="23"/>
      <c r="K31" s="2"/>
      <c r="L31" s="2"/>
    </row>
    <row r="32" spans="1:12" ht="15.75">
      <c r="A32" s="18" t="s">
        <v>49</v>
      </c>
      <c r="B32" s="20">
        <f aca="true" t="shared" si="5" ref="B32:H32">B9-B30</f>
        <v>315.94799999999987</v>
      </c>
      <c r="C32" s="20">
        <f t="shared" si="5"/>
        <v>178.83879999999988</v>
      </c>
      <c r="D32" s="20">
        <f t="shared" si="5"/>
        <v>302.1719999999999</v>
      </c>
      <c r="E32" s="20">
        <f t="shared" si="5"/>
        <v>191.75400000000002</v>
      </c>
      <c r="F32" s="20">
        <f t="shared" si="5"/>
        <v>358.9528</v>
      </c>
      <c r="G32" s="20">
        <f t="shared" si="5"/>
        <v>220.84199999999987</v>
      </c>
      <c r="H32" s="23">
        <f t="shared" si="5"/>
        <v>224.27429999999993</v>
      </c>
      <c r="I32" s="23">
        <f>I9-I30</f>
        <v>220.42150000000004</v>
      </c>
      <c r="K32" s="2"/>
      <c r="L32" s="2"/>
    </row>
    <row r="33" spans="1:13" ht="3" customHeight="1">
      <c r="A33" s="17"/>
      <c r="B33" s="25"/>
      <c r="C33" s="25"/>
      <c r="D33" s="25"/>
      <c r="E33" s="25"/>
      <c r="F33" s="25"/>
      <c r="G33" s="25"/>
      <c r="H33" s="25"/>
      <c r="I33" s="25"/>
      <c r="M33" s="1" t="s">
        <v>1</v>
      </c>
    </row>
    <row r="34" spans="1:13" ht="15.75">
      <c r="A34" s="18" t="s">
        <v>28</v>
      </c>
      <c r="B34" s="20">
        <v>41.32</v>
      </c>
      <c r="C34" s="20">
        <v>38.98</v>
      </c>
      <c r="D34" s="20">
        <v>38.8</v>
      </c>
      <c r="E34" s="20">
        <v>38.19</v>
      </c>
      <c r="F34" s="20">
        <v>45.44</v>
      </c>
      <c r="G34" s="20">
        <v>38.87</v>
      </c>
      <c r="H34" s="23">
        <v>36.91</v>
      </c>
      <c r="I34" s="11">
        <v>37.33</v>
      </c>
      <c r="J34" s="2"/>
      <c r="K34" s="2"/>
      <c r="L34" s="2"/>
      <c r="M34" s="3" t="s">
        <v>1</v>
      </c>
    </row>
    <row r="35" spans="1:13" ht="15.75">
      <c r="A35" s="15" t="s">
        <v>51</v>
      </c>
      <c r="B35" s="20">
        <v>20.65</v>
      </c>
      <c r="C35" s="20">
        <v>18.56</v>
      </c>
      <c r="D35" s="20">
        <v>21.84</v>
      </c>
      <c r="E35" s="20">
        <v>19.6</v>
      </c>
      <c r="F35" s="20">
        <v>19.62</v>
      </c>
      <c r="G35" s="20">
        <v>20.6</v>
      </c>
      <c r="H35" s="23">
        <v>21.73</v>
      </c>
      <c r="I35" s="11">
        <v>21.55</v>
      </c>
      <c r="J35" s="2"/>
      <c r="K35" s="2"/>
      <c r="L35" s="2"/>
      <c r="M35" s="3" t="s">
        <v>1</v>
      </c>
    </row>
    <row r="36" spans="1:13" ht="5.25" customHeight="1">
      <c r="A36" s="17"/>
      <c r="B36" s="25"/>
      <c r="C36" s="25"/>
      <c r="D36" s="25"/>
      <c r="E36" s="25"/>
      <c r="F36" s="25"/>
      <c r="G36" s="25"/>
      <c r="H36" s="25"/>
      <c r="I36" s="25"/>
      <c r="M36" s="1" t="s">
        <v>1</v>
      </c>
    </row>
    <row r="37" spans="1:8" ht="15.75">
      <c r="A37" s="16"/>
      <c r="B37" s="16"/>
      <c r="C37" s="16"/>
      <c r="D37" s="16"/>
      <c r="E37" s="16"/>
      <c r="F37" s="16"/>
      <c r="G37" s="16"/>
      <c r="H37" s="16"/>
    </row>
    <row r="38" spans="1:13" ht="15.75">
      <c r="A38" s="15" t="s">
        <v>50</v>
      </c>
      <c r="B38" s="16"/>
      <c r="C38" s="16"/>
      <c r="D38" s="16"/>
      <c r="E38" s="16"/>
      <c r="F38" s="16"/>
      <c r="G38" s="16"/>
      <c r="H38" s="16"/>
      <c r="M38" s="1" t="s">
        <v>1</v>
      </c>
    </row>
    <row r="39" spans="1:15" ht="3.75" customHeight="1">
      <c r="A39" s="17"/>
      <c r="B39" s="17"/>
      <c r="C39" s="17"/>
      <c r="D39" s="17"/>
      <c r="E39" s="17"/>
      <c r="F39" s="17"/>
      <c r="G39" s="17"/>
      <c r="H39" s="17"/>
      <c r="I39" s="17"/>
      <c r="M39" s="1" t="s">
        <v>1</v>
      </c>
      <c r="N39" s="1" t="s">
        <v>1</v>
      </c>
      <c r="O39" s="1" t="s">
        <v>1</v>
      </c>
    </row>
    <row r="40" spans="1:14" ht="15.75">
      <c r="A40" s="18" t="s">
        <v>2</v>
      </c>
      <c r="B40" s="19">
        <v>1992</v>
      </c>
      <c r="C40" s="19">
        <v>1993</v>
      </c>
      <c r="D40" s="19">
        <v>1994</v>
      </c>
      <c r="E40" s="19">
        <v>1995</v>
      </c>
      <c r="F40" s="19">
        <v>1996</v>
      </c>
      <c r="G40" s="19">
        <v>1997</v>
      </c>
      <c r="H40" s="19">
        <v>1998</v>
      </c>
      <c r="I40" s="19">
        <v>1999</v>
      </c>
      <c r="M40" s="1" t="s">
        <v>1</v>
      </c>
      <c r="N40" s="1" t="s">
        <v>1</v>
      </c>
    </row>
    <row r="41" spans="1:15" ht="5.25" customHeight="1">
      <c r="A41" s="17"/>
      <c r="B41" s="17"/>
      <c r="C41" s="17"/>
      <c r="D41" s="17"/>
      <c r="E41" s="17"/>
      <c r="F41" s="17"/>
      <c r="G41" s="17"/>
      <c r="H41" s="17"/>
      <c r="I41" s="17"/>
      <c r="M41" s="1" t="s">
        <v>1</v>
      </c>
      <c r="N41" s="1" t="s">
        <v>1</v>
      </c>
      <c r="O41" s="1" t="s">
        <v>1</v>
      </c>
    </row>
    <row r="42" spans="1:9" ht="15.75">
      <c r="A42" s="16"/>
      <c r="B42" s="18" t="s">
        <v>1</v>
      </c>
      <c r="C42" s="16"/>
      <c r="D42" s="15"/>
      <c r="E42" s="16"/>
      <c r="F42" s="15" t="s">
        <v>44</v>
      </c>
      <c r="G42" s="16"/>
      <c r="H42" s="16"/>
      <c r="I42" s="16"/>
    </row>
    <row r="43" spans="1:8" ht="15.75">
      <c r="A43" s="18" t="s">
        <v>45</v>
      </c>
      <c r="B43" s="16"/>
      <c r="C43" s="16"/>
      <c r="D43" s="26"/>
      <c r="E43" s="26"/>
      <c r="F43" s="16"/>
      <c r="G43" s="16"/>
      <c r="H43" s="16"/>
    </row>
    <row r="44" spans="1:12" ht="15.75">
      <c r="A44" s="18" t="s">
        <v>46</v>
      </c>
      <c r="B44" s="20">
        <f aca="true" t="shared" si="6" ref="B44:H46">B7</f>
        <v>853.2579999999999</v>
      </c>
      <c r="C44" s="20">
        <f t="shared" si="6"/>
        <v>723.4687999999999</v>
      </c>
      <c r="D44" s="20">
        <f t="shared" si="6"/>
        <v>847.3919999999999</v>
      </c>
      <c r="E44" s="20">
        <f t="shared" si="6"/>
        <v>748.524</v>
      </c>
      <c r="F44" s="20">
        <f t="shared" si="6"/>
        <v>891.5328</v>
      </c>
      <c r="G44" s="20">
        <f t="shared" si="6"/>
        <v>800.722</v>
      </c>
      <c r="H44" s="20">
        <f t="shared" si="6"/>
        <v>802.0542999999999</v>
      </c>
      <c r="I44" s="20">
        <f>I7</f>
        <v>804.4615</v>
      </c>
      <c r="J44" s="2"/>
      <c r="K44" s="2"/>
      <c r="L44" s="2"/>
    </row>
    <row r="45" spans="1:12" ht="15.75">
      <c r="A45" s="18" t="s">
        <v>6</v>
      </c>
      <c r="B45" s="20">
        <f t="shared" si="6"/>
        <v>0.89</v>
      </c>
      <c r="C45" s="20">
        <f t="shared" si="6"/>
        <v>0.9</v>
      </c>
      <c r="D45" s="20">
        <f t="shared" si="6"/>
        <v>1.12</v>
      </c>
      <c r="E45" s="20">
        <f t="shared" si="6"/>
        <v>0.75</v>
      </c>
      <c r="F45" s="20">
        <f t="shared" si="6"/>
        <v>0.71</v>
      </c>
      <c r="G45" s="20">
        <f t="shared" si="6"/>
        <v>0.8</v>
      </c>
      <c r="H45" s="20">
        <f t="shared" si="6"/>
        <v>0.54</v>
      </c>
      <c r="I45" s="20">
        <f>I8</f>
        <v>0.53</v>
      </c>
      <c r="K45" s="2"/>
      <c r="L45" s="2"/>
    </row>
    <row r="46" spans="1:12" ht="15.75">
      <c r="A46" s="18" t="s">
        <v>47</v>
      </c>
      <c r="B46" s="20">
        <f t="shared" si="6"/>
        <v>854.1479999999999</v>
      </c>
      <c r="C46" s="20">
        <f t="shared" si="6"/>
        <v>724.3687999999999</v>
      </c>
      <c r="D46" s="20">
        <f t="shared" si="6"/>
        <v>848.512</v>
      </c>
      <c r="E46" s="20">
        <f t="shared" si="6"/>
        <v>749.274</v>
      </c>
      <c r="F46" s="20">
        <f t="shared" si="6"/>
        <v>892.2428</v>
      </c>
      <c r="G46" s="20">
        <f t="shared" si="6"/>
        <v>801.5219999999999</v>
      </c>
      <c r="H46" s="20">
        <f t="shared" si="6"/>
        <v>802.5942999999999</v>
      </c>
      <c r="I46" s="20">
        <f>I9</f>
        <v>804.9915</v>
      </c>
      <c r="K46" s="2"/>
      <c r="L46" s="2"/>
    </row>
    <row r="47" spans="1:9" ht="15.75">
      <c r="A47" s="16"/>
      <c r="B47" s="22"/>
      <c r="C47" s="22"/>
      <c r="D47" s="22"/>
      <c r="E47" s="22"/>
      <c r="F47" s="22"/>
      <c r="G47" s="22"/>
      <c r="H47" s="22"/>
      <c r="I47" s="22"/>
    </row>
    <row r="48" spans="1:9" ht="15.75">
      <c r="A48" s="18" t="s">
        <v>31</v>
      </c>
      <c r="B48" s="22"/>
      <c r="C48" s="22"/>
      <c r="D48" s="22"/>
      <c r="E48" s="22"/>
      <c r="F48" s="22"/>
      <c r="G48" s="22"/>
      <c r="H48" s="22"/>
      <c r="I48" s="22"/>
    </row>
    <row r="49" spans="1:9" ht="15.75">
      <c r="A49" s="18" t="s">
        <v>32</v>
      </c>
      <c r="B49" s="20">
        <f aca="true" t="shared" si="7" ref="B49:H49">B23</f>
        <v>416.68</v>
      </c>
      <c r="C49" s="20">
        <f t="shared" si="7"/>
        <v>410.82</v>
      </c>
      <c r="D49" s="20">
        <f t="shared" si="7"/>
        <v>419.3</v>
      </c>
      <c r="E49" s="20">
        <f t="shared" si="7"/>
        <v>425.59999999999997</v>
      </c>
      <c r="F49" s="20">
        <f t="shared" si="7"/>
        <v>434.76</v>
      </c>
      <c r="G49" s="20">
        <f t="shared" si="7"/>
        <v>452.37</v>
      </c>
      <c r="H49" s="20">
        <f t="shared" si="7"/>
        <v>443.96999999999997</v>
      </c>
      <c r="I49" s="20">
        <f>I23</f>
        <v>447.87999999999994</v>
      </c>
    </row>
    <row r="50" spans="1:9" ht="15.75">
      <c r="A50" s="18" t="s">
        <v>22</v>
      </c>
      <c r="B50" s="20">
        <f aca="true" t="shared" si="8" ref="B50:H51">B25</f>
        <v>33.15</v>
      </c>
      <c r="C50" s="20">
        <f t="shared" si="8"/>
        <v>39.77</v>
      </c>
      <c r="D50" s="20">
        <f t="shared" si="8"/>
        <v>38.87</v>
      </c>
      <c r="E50" s="20">
        <f t="shared" si="8"/>
        <v>38.82</v>
      </c>
      <c r="F50" s="20">
        <f t="shared" si="8"/>
        <v>26.26</v>
      </c>
      <c r="G50" s="20">
        <f t="shared" si="8"/>
        <v>39.38</v>
      </c>
      <c r="H50" s="20">
        <f t="shared" si="8"/>
        <v>36.77</v>
      </c>
      <c r="I50" s="20">
        <f>I25</f>
        <v>37.43</v>
      </c>
    </row>
    <row r="51" spans="1:9" ht="15.75">
      <c r="A51" s="18" t="s">
        <v>23</v>
      </c>
      <c r="B51" s="20">
        <f t="shared" si="8"/>
        <v>41.02</v>
      </c>
      <c r="C51" s="20">
        <f t="shared" si="8"/>
        <v>45.85</v>
      </c>
      <c r="D51" s="20">
        <f t="shared" si="8"/>
        <v>42.77</v>
      </c>
      <c r="E51" s="20">
        <f t="shared" si="8"/>
        <v>43.4</v>
      </c>
      <c r="F51" s="20">
        <f t="shared" si="8"/>
        <v>36.46</v>
      </c>
      <c r="G51" s="20">
        <f t="shared" si="8"/>
        <v>43.15</v>
      </c>
      <c r="H51" s="20">
        <f t="shared" si="8"/>
        <v>44.56</v>
      </c>
      <c r="I51" s="20">
        <f>I26</f>
        <v>45.27</v>
      </c>
    </row>
    <row r="52" spans="1:9" ht="15.75">
      <c r="A52" s="18" t="s">
        <v>33</v>
      </c>
      <c r="B52" s="20">
        <v>51.64</v>
      </c>
      <c r="C52" s="20">
        <v>48.43</v>
      </c>
      <c r="D52" s="20">
        <v>52.31</v>
      </c>
      <c r="E52" s="20">
        <v>51.36</v>
      </c>
      <c r="F52" s="20">
        <v>51.24</v>
      </c>
      <c r="G52" s="20">
        <v>57.1</v>
      </c>
      <c r="H52" s="21">
        <v>57.53</v>
      </c>
      <c r="I52" s="11">
        <v>59.65</v>
      </c>
    </row>
    <row r="53" spans="1:9" ht="15.75">
      <c r="A53" s="18" t="s">
        <v>34</v>
      </c>
      <c r="B53" s="20">
        <v>7.92</v>
      </c>
      <c r="C53" s="20">
        <v>6.41</v>
      </c>
      <c r="D53" s="20">
        <v>9.77</v>
      </c>
      <c r="E53" s="20">
        <v>11.9</v>
      </c>
      <c r="F53" s="20">
        <v>11.06</v>
      </c>
      <c r="G53" s="20">
        <v>11.72</v>
      </c>
      <c r="H53" s="21">
        <v>10.77</v>
      </c>
      <c r="I53" s="11">
        <v>10.66</v>
      </c>
    </row>
    <row r="54" spans="1:9" ht="15.75">
      <c r="A54" s="18" t="s">
        <v>35</v>
      </c>
      <c r="B54" s="20">
        <v>27</v>
      </c>
      <c r="C54" s="20">
        <v>25.23</v>
      </c>
      <c r="D54" s="20">
        <v>28.02</v>
      </c>
      <c r="E54" s="20">
        <v>27.47</v>
      </c>
      <c r="F54" s="20">
        <v>25.8</v>
      </c>
      <c r="G54" s="20">
        <v>31.87</v>
      </c>
      <c r="H54" s="21">
        <v>28.79</v>
      </c>
      <c r="I54" s="11">
        <v>28.65</v>
      </c>
    </row>
    <row r="55" spans="1:9" ht="15.75">
      <c r="A55" s="18" t="s">
        <v>36</v>
      </c>
      <c r="B55" s="20">
        <v>130.06</v>
      </c>
      <c r="C55" s="20">
        <v>124.05</v>
      </c>
      <c r="D55" s="20">
        <v>129.52</v>
      </c>
      <c r="E55" s="20">
        <v>128.22</v>
      </c>
      <c r="F55" s="20">
        <v>143.87</v>
      </c>
      <c r="G55" s="20">
        <v>138.77</v>
      </c>
      <c r="H55" s="21">
        <v>142.49</v>
      </c>
      <c r="I55" s="11">
        <v>144.07</v>
      </c>
    </row>
    <row r="56" spans="1:9" ht="15.75">
      <c r="A56" s="18" t="s">
        <v>37</v>
      </c>
      <c r="B56" s="20">
        <v>14.75</v>
      </c>
      <c r="C56" s="20">
        <v>13.28</v>
      </c>
      <c r="D56" s="20">
        <v>20.68</v>
      </c>
      <c r="E56" s="20">
        <v>25.94</v>
      </c>
      <c r="F56" s="20">
        <v>26.22</v>
      </c>
      <c r="G56" s="20">
        <v>25.75</v>
      </c>
      <c r="H56" s="21">
        <v>25.07</v>
      </c>
      <c r="I56" s="11">
        <v>23.73</v>
      </c>
    </row>
    <row r="57" spans="1:9" ht="15.75">
      <c r="A57" s="18" t="s">
        <v>38</v>
      </c>
      <c r="B57" s="20">
        <v>45.21</v>
      </c>
      <c r="C57" s="20">
        <v>43.91</v>
      </c>
      <c r="D57" s="20">
        <v>43.43</v>
      </c>
      <c r="E57" s="20">
        <v>45.15</v>
      </c>
      <c r="F57" s="20">
        <v>48.14</v>
      </c>
      <c r="G57" s="20">
        <v>51.59</v>
      </c>
      <c r="H57" s="21">
        <v>53.51</v>
      </c>
      <c r="I57" s="11">
        <v>55.2</v>
      </c>
    </row>
    <row r="58" spans="1:9" ht="15.75">
      <c r="A58" s="18" t="s">
        <v>39</v>
      </c>
      <c r="B58" s="20">
        <f aca="true" t="shared" si="9" ref="B58:H58">SUM(B49:B57)</f>
        <v>767.4300000000001</v>
      </c>
      <c r="C58" s="20">
        <f t="shared" si="9"/>
        <v>757.7499999999999</v>
      </c>
      <c r="D58" s="20">
        <f t="shared" si="9"/>
        <v>784.6699999999998</v>
      </c>
      <c r="E58" s="20">
        <f t="shared" si="9"/>
        <v>797.86</v>
      </c>
      <c r="F58" s="20">
        <f t="shared" si="9"/>
        <v>803.8099999999998</v>
      </c>
      <c r="G58" s="20">
        <f t="shared" si="9"/>
        <v>851.7</v>
      </c>
      <c r="H58" s="20">
        <f t="shared" si="9"/>
        <v>843.4599999999999</v>
      </c>
      <c r="I58" s="20">
        <f>SUM(I49:I57)</f>
        <v>852.54</v>
      </c>
    </row>
    <row r="59" spans="1:9" ht="15.75">
      <c r="A59" s="16"/>
      <c r="B59" s="24" t="s">
        <v>1</v>
      </c>
      <c r="C59" s="22"/>
      <c r="D59" s="22"/>
      <c r="E59" s="22"/>
      <c r="F59" s="22"/>
      <c r="G59" s="22"/>
      <c r="H59" s="22"/>
      <c r="I59" s="22"/>
    </row>
    <row r="60" spans="1:10" ht="15.75">
      <c r="A60" s="18" t="s">
        <v>40</v>
      </c>
      <c r="B60" s="20">
        <f aca="true" t="shared" si="10" ref="B60:H60">B46-B58</f>
        <v>86.71799999999985</v>
      </c>
      <c r="C60" s="20">
        <f t="shared" si="10"/>
        <v>-33.381200000000035</v>
      </c>
      <c r="D60" s="20">
        <f t="shared" si="10"/>
        <v>63.8420000000001</v>
      </c>
      <c r="E60" s="20">
        <f t="shared" si="10"/>
        <v>-48.58600000000001</v>
      </c>
      <c r="F60" s="20">
        <f t="shared" si="10"/>
        <v>88.43280000000016</v>
      </c>
      <c r="G60" s="20">
        <f t="shared" si="10"/>
        <v>-50.17800000000011</v>
      </c>
      <c r="H60" s="20">
        <f t="shared" si="10"/>
        <v>-40.86570000000006</v>
      </c>
      <c r="I60" s="20">
        <f>I46-I58</f>
        <v>-47.54849999999999</v>
      </c>
      <c r="J60" s="2"/>
    </row>
    <row r="61" spans="1:10" ht="5.25" customHeight="1">
      <c r="A61" s="17"/>
      <c r="B61" s="25"/>
      <c r="C61" s="25"/>
      <c r="D61" s="25"/>
      <c r="E61" s="25"/>
      <c r="F61" s="25"/>
      <c r="G61" s="25"/>
      <c r="H61" s="25"/>
      <c r="I61" s="25"/>
      <c r="J61" s="1" t="s">
        <v>1</v>
      </c>
    </row>
    <row r="62" spans="1:12" ht="15.75">
      <c r="A62" s="18" t="s">
        <v>28</v>
      </c>
      <c r="B62" s="20">
        <f aca="true" t="shared" si="11" ref="B62:H63">B34</f>
        <v>41.32</v>
      </c>
      <c r="C62" s="20">
        <f t="shared" si="11"/>
        <v>38.98</v>
      </c>
      <c r="D62" s="20">
        <f t="shared" si="11"/>
        <v>38.8</v>
      </c>
      <c r="E62" s="20">
        <f t="shared" si="11"/>
        <v>38.19</v>
      </c>
      <c r="F62" s="20">
        <f t="shared" si="11"/>
        <v>45.44</v>
      </c>
      <c r="G62" s="20">
        <f t="shared" si="11"/>
        <v>38.87</v>
      </c>
      <c r="H62" s="20">
        <f t="shared" si="11"/>
        <v>36.91</v>
      </c>
      <c r="I62" s="20">
        <f>I34</f>
        <v>37.33</v>
      </c>
      <c r="J62" s="2"/>
      <c r="K62" s="2"/>
      <c r="L62" s="2"/>
    </row>
    <row r="63" spans="1:12" ht="15.75">
      <c r="A63" s="15" t="s">
        <v>51</v>
      </c>
      <c r="B63" s="20">
        <f t="shared" si="11"/>
        <v>20.65</v>
      </c>
      <c r="C63" s="20">
        <f t="shared" si="11"/>
        <v>18.56</v>
      </c>
      <c r="D63" s="20">
        <f t="shared" si="11"/>
        <v>21.84</v>
      </c>
      <c r="E63" s="20">
        <f t="shared" si="11"/>
        <v>19.6</v>
      </c>
      <c r="F63" s="20">
        <f t="shared" si="11"/>
        <v>19.62</v>
      </c>
      <c r="G63" s="20">
        <f t="shared" si="11"/>
        <v>20.6</v>
      </c>
      <c r="H63" s="20">
        <f t="shared" si="11"/>
        <v>21.73</v>
      </c>
      <c r="I63" s="20">
        <f>I35</f>
        <v>21.55</v>
      </c>
      <c r="J63" s="2"/>
      <c r="K63" s="2"/>
      <c r="L63" s="2"/>
    </row>
    <row r="64" spans="1:14" ht="5.25" customHeight="1">
      <c r="A64" s="17"/>
      <c r="B64" s="17"/>
      <c r="C64" s="17"/>
      <c r="D64" s="17"/>
      <c r="E64" s="17"/>
      <c r="F64" s="17"/>
      <c r="G64" s="17"/>
      <c r="H64" s="17"/>
      <c r="I64" s="17"/>
      <c r="M64" s="1" t="s">
        <v>1</v>
      </c>
      <c r="N64" s="1" t="s">
        <v>1</v>
      </c>
    </row>
    <row r="65" spans="1:12" ht="15.75">
      <c r="A65" s="15" t="s">
        <v>52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</row>
    <row r="66" spans="1:12" ht="15.75">
      <c r="A66" s="15" t="s">
        <v>53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</row>
    <row r="67" spans="1:12" ht="15.75">
      <c r="A67" s="15" t="s">
        <v>55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</row>
    <row r="68" spans="1:12" ht="15.75">
      <c r="A68" s="15" t="s">
        <v>54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</row>
    <row r="69" spans="1:8" ht="15.75">
      <c r="A69" s="18"/>
      <c r="B69" s="16"/>
      <c r="C69" s="16"/>
      <c r="D69" s="16"/>
      <c r="E69" s="16"/>
      <c r="F69" s="16"/>
      <c r="G69" s="16"/>
      <c r="H69" s="16"/>
    </row>
    <row r="70" spans="1:8" ht="15.75">
      <c r="A70" s="18"/>
      <c r="B70" s="16"/>
      <c r="C70" s="16"/>
      <c r="D70" s="16"/>
      <c r="E70" s="16"/>
      <c r="F70" s="16"/>
      <c r="G70" s="16"/>
      <c r="H70" s="16"/>
    </row>
    <row r="71" spans="1:8" ht="15.75">
      <c r="A71" s="16"/>
      <c r="B71" s="16"/>
      <c r="C71" s="16"/>
      <c r="D71" s="16"/>
      <c r="E71" s="16"/>
      <c r="F71" s="16"/>
      <c r="G71" s="16"/>
      <c r="H71" s="16"/>
    </row>
    <row r="72" spans="1:8" ht="15.75">
      <c r="A72" s="16"/>
      <c r="B72" s="16"/>
      <c r="C72" s="16"/>
      <c r="D72" s="16"/>
      <c r="E72" s="16"/>
      <c r="F72" s="16"/>
      <c r="G72" s="16"/>
      <c r="H72" s="16"/>
    </row>
    <row r="75" ht="15.75">
      <c r="A75" s="1" t="s">
        <v>1</v>
      </c>
    </row>
  </sheetData>
  <printOptions/>
  <pageMargins left="0" right="0" top="0" bottom="0" header="0.5" footer="0.5"/>
  <pageSetup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USDA\ERS\RED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AGNES PRENTICE</dc:creator>
  <cp:keywords/>
  <dc:description/>
  <cp:lastModifiedBy>USDA\ERS</cp:lastModifiedBy>
  <dcterms:created xsi:type="dcterms:W3CDTF">1999-12-02T03:23:00Z</dcterms:created>
  <dcterms:modified xsi:type="dcterms:W3CDTF">2004-10-07T13:44:56Z</dcterms:modified>
  <cp:category/>
  <cp:version/>
  <cp:contentType/>
  <cp:contentStatus/>
</cp:coreProperties>
</file>