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US 1982-91" sheetId="1" r:id="rId1"/>
    <sheet name="US 1992-97" sheetId="2" r:id="rId2"/>
  </sheets>
  <definedNames>
    <definedName name="\a" localSheetId="1">'US 1992-97'!$IV$8185</definedName>
    <definedName name="\a">'US 1982-91'!$IV$8190</definedName>
    <definedName name="\b" localSheetId="1">'US 1992-97'!$IV$8185</definedName>
    <definedName name="\b">'US 1982-91'!$IV$8190</definedName>
    <definedName name="\c" localSheetId="1">'US 1992-97'!$C$602</definedName>
    <definedName name="\c">'US 1982-91'!$IV$8190</definedName>
    <definedName name="__123Graph_AECONFPP" hidden="1">'US 1982-91'!$B$72:$T$72</definedName>
    <definedName name="__123Graph_B" hidden="1">'US 1982-91'!$B$68:$Q$68</definedName>
    <definedName name="__123Graph_BECONFPP" hidden="1">'US 1982-91'!$B$73:$T$73</definedName>
    <definedName name="__123Graph_BFEEDER88" hidden="1">'US 1982-91'!$B$1:$R$1</definedName>
    <definedName name="__123Graph_BRECEIPT" hidden="1">'US 1982-91'!$B$68:$Q$68</definedName>
    <definedName name="__123Graph_CECONFPP" hidden="1">'US 1982-91'!$B$74:$T$74</definedName>
    <definedName name="__123Graph_XECONFPP" hidden="1">'US 1982-91'!$B$70:$T$70</definedName>
    <definedName name="_Regression_Int" localSheetId="0" hidden="1">1</definedName>
    <definedName name="_Regression_Int" localSheetId="1" hidden="1">1</definedName>
    <definedName name="_xlnm.Print_Area" localSheetId="0">'US 1982-91'!$A$1:$K$69</definedName>
    <definedName name="_xlnm.Print_Area" localSheetId="1">'US 1992-97'!$A$1:$C$77</definedName>
    <definedName name="Print_Area_MI" localSheetId="0">'US 1982-91'!$A$1:$M$69</definedName>
    <definedName name="Print_Area_MI">'US 1992-97'!$A$1:$C$77</definedName>
  </definedNames>
  <calcPr fullCalcOnLoad="1"/>
</workbook>
</file>

<file path=xl/sharedStrings.xml><?xml version="1.0" encoding="utf-8"?>
<sst xmlns="http://schemas.openxmlformats.org/spreadsheetml/2006/main" count="369" uniqueCount="81">
  <si>
    <t>U.S. farrow-to-feeder pig production cash costs and returns, 1982-91</t>
  </si>
  <si>
    <t xml:space="preserve"> </t>
  </si>
  <si>
    <t>Item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</si>
  <si>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</si>
  <si>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</si>
  <si>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</si>
  <si>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</si>
  <si>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</si>
  <si>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</si>
  <si>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</si>
  <si>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</si>
  <si>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</si>
  <si>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</si>
  <si>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Dollars/cwt sold</t>
  </si>
  <si>
    <t>Gross value of production:</t>
  </si>
  <si>
    <t xml:space="preserve">  Slaughter hogs</t>
  </si>
  <si>
    <t xml:space="preserve">  Feeder pigs </t>
  </si>
  <si>
    <t xml:space="preserve">  Cull sows </t>
  </si>
  <si>
    <t xml:space="preserve">  Manure by-product</t>
  </si>
  <si>
    <t xml:space="preserve">    Total, gross value of production</t>
  </si>
  <si>
    <t>Cash expenses:</t>
  </si>
  <si>
    <t xml:space="preserve"> Feed--</t>
  </si>
  <si>
    <t xml:space="preserve">  Grain </t>
  </si>
  <si>
    <t xml:space="preserve">  Protein supplements </t>
  </si>
  <si>
    <t xml:space="preserve">  Pasture </t>
  </si>
  <si>
    <t xml:space="preserve">    Total feed costs</t>
  </si>
  <si>
    <t xml:space="preserve"> Other--</t>
  </si>
  <si>
    <t xml:space="preserve">  Feeder pigs</t>
  </si>
  <si>
    <t xml:space="preserve">  Veterinary and medicine</t>
  </si>
  <si>
    <t xml:space="preserve">  Livestock hauling</t>
  </si>
  <si>
    <t xml:space="preserve">  Marketing</t>
  </si>
  <si>
    <t xml:space="preserve">  Custom feed mixing</t>
  </si>
  <si>
    <t xml:space="preserve">  Fuel, lube, and electricity</t>
  </si>
  <si>
    <t xml:space="preserve">  Machinery and building repairs</t>
  </si>
  <si>
    <t xml:space="preserve">  Hired labor </t>
  </si>
  <si>
    <t xml:space="preserve">  Other variable cash expenses</t>
  </si>
  <si>
    <t xml:space="preserve">    Total, variable cash expenses</t>
  </si>
  <si>
    <t>General farm overhead</t>
  </si>
  <si>
    <t>Taxes and insurance</t>
  </si>
  <si>
    <t>Interest</t>
  </si>
  <si>
    <t xml:space="preserve">    Total, fixed cash expenses</t>
  </si>
  <si>
    <t xml:space="preserve">      Total, cash expenses</t>
  </si>
  <si>
    <t>Gross value of production less cash expenses</t>
  </si>
  <si>
    <t>Economic (full ownership) costs:</t>
  </si>
  <si>
    <t xml:space="preserve">  Variable cash expenses</t>
  </si>
  <si>
    <t xml:space="preserve">  General farm overhead</t>
  </si>
  <si>
    <t xml:space="preserve">  Taxes and insurance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</si>
  <si>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</si>
  <si>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</si>
  <si>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</si>
  <si>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</si>
  <si>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 </t>
  </si>
  <si>
    <t xml:space="preserve">    Total, economic costs</t>
  </si>
  <si>
    <t>Residual returns to management and risk</t>
  </si>
  <si>
    <t>Note:  Survey base changes in 1988.  Estimation procedures and structure of the account was changed in 1988.</t>
  </si>
  <si>
    <t>U.S. Farrow-to-feeder pig production cash costs and returns, 1992-97</t>
  </si>
  <si>
    <t>1992</t>
  </si>
  <si>
    <t>1993</t>
  </si>
  <si>
    <t>1994</t>
  </si>
  <si>
    <t>1995</t>
  </si>
  <si>
    <t>1996</t>
  </si>
  <si>
    <t>1997</t>
  </si>
  <si>
    <t>Dollars per cwt gain  1/</t>
  </si>
  <si>
    <t xml:space="preserve">  Market hogs</t>
  </si>
  <si>
    <t xml:space="preserve">  Cull stock</t>
  </si>
  <si>
    <t xml:space="preserve">  Breeding stock</t>
  </si>
  <si>
    <t xml:space="preserve">  Inventory change</t>
  </si>
  <si>
    <t xml:space="preserve">  Other income  2/</t>
  </si>
  <si>
    <t xml:space="preserve">  Protein sources</t>
  </si>
  <si>
    <t xml:space="preserve">  Complete mixes</t>
  </si>
  <si>
    <t xml:space="preserve">  Other feed items  3/</t>
  </si>
  <si>
    <t xml:space="preserve">    Total feed costs  </t>
  </si>
  <si>
    <t xml:space="preserve">  Bedding and litter</t>
  </si>
  <si>
    <t xml:space="preserve">  Custom services and supplies</t>
  </si>
  <si>
    <t xml:space="preserve">  Repairs</t>
  </si>
  <si>
    <t>U.S. Farrow-to-feeder pig production economic costs and returns, 1992-97</t>
  </si>
  <si>
    <t xml:space="preserve">    Total, economic (full-ownership) costs</t>
  </si>
  <si>
    <t>1/ Cwt gain = (cwt sold - cwt purchased) + cwt inventory change. 2/ Value of manure production.</t>
  </si>
  <si>
    <t>3/ Milk replacer, milk, milk by-products, antibiotics, and other medicated additives.</t>
  </si>
  <si>
    <t xml:space="preserve">  </t>
  </si>
  <si>
    <t xml:space="preserve">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</si>
</sst>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3">
    <font>
      <sz val="12"/>
      <name val="Helv"/>
      <family val="0"/>
    </font>
    <font>
      <sz val="10"/>
      <name val="Arial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>
      <alignment/>
      <protection/>
    </xf>
    <xf numFmtId="9" fontId="1" fillId="0" borderId="0" applyFont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1" xfId="0" applyFont="1" applyBorder="1" applyAlignment="1" applyProtection="1">
      <alignment horizontal="fill"/>
      <protection/>
    </xf>
    <xf numFmtId="164" fontId="2" fillId="0" borderId="0" xfId="19">
      <alignment/>
      <protection/>
    </xf>
    <xf numFmtId="164" fontId="2" fillId="0" borderId="0" xfId="19" applyAlignment="1" applyProtection="1">
      <alignment/>
      <protection/>
    </xf>
    <xf numFmtId="164" fontId="2" fillId="0" borderId="0" xfId="19" applyAlignment="1" applyProtection="1">
      <alignment horizontal="left"/>
      <protection/>
    </xf>
    <xf numFmtId="164" fontId="2" fillId="0" borderId="0" xfId="19" applyNumberFormat="1" applyAlignment="1" applyProtection="1">
      <alignment horizontal="center"/>
      <protection/>
    </xf>
    <xf numFmtId="164" fontId="2" fillId="0" borderId="0" xfId="19" applyNumberFormat="1" applyAlignment="1" applyProtection="1">
      <alignment/>
      <protection/>
    </xf>
    <xf numFmtId="164" fontId="2" fillId="0" borderId="0" xfId="19" applyNumberFormat="1" applyProtection="1">
      <alignment/>
      <protection/>
    </xf>
    <xf numFmtId="164" fontId="2" fillId="0" borderId="0" xfId="19" applyProtection="1">
      <alignment/>
      <protection/>
    </xf>
    <xf numFmtId="164" fontId="2" fillId="0" borderId="0" xfId="19" applyNumberFormat="1" applyAlignment="1" applyProtection="1">
      <alignment horizontal="left"/>
      <protection/>
    </xf>
    <xf numFmtId="165" fontId="2" fillId="0" borderId="0" xfId="19" applyNumberFormat="1" applyProtection="1">
      <alignment/>
      <protection/>
    </xf>
    <xf numFmtId="164" fontId="1" fillId="0" borderId="0" xfId="19" applyFont="1" applyAlignment="1" applyProtection="1" quotePrefix="1">
      <alignment horizontal="left"/>
      <protection/>
    </xf>
    <xf numFmtId="164" fontId="1" fillId="0" borderId="0" xfId="19" applyFont="1">
      <alignment/>
      <protection/>
    </xf>
    <xf numFmtId="164" fontId="1" fillId="0" borderId="1" xfId="19" applyFont="1" applyBorder="1" applyAlignment="1" applyProtection="1">
      <alignment horizontal="fill"/>
      <protection/>
    </xf>
    <xf numFmtId="164" fontId="1" fillId="0" borderId="0" xfId="19" applyFont="1" applyAlignment="1" applyProtection="1">
      <alignment horizontal="center"/>
      <protection/>
    </xf>
    <xf numFmtId="164" fontId="1" fillId="0" borderId="0" xfId="19" applyNumberFormat="1" applyFont="1" applyAlignment="1" applyProtection="1">
      <alignment horizontal="center"/>
      <protection/>
    </xf>
    <xf numFmtId="164" fontId="1" fillId="0" borderId="1" xfId="19" applyNumberFormat="1" applyFont="1" applyBorder="1" applyAlignment="1" applyProtection="1">
      <alignment horizontal="fill"/>
      <protection/>
    </xf>
    <xf numFmtId="164" fontId="1" fillId="0" borderId="0" xfId="19" applyNumberFormat="1" applyFont="1" applyProtection="1">
      <alignment/>
      <protection/>
    </xf>
    <xf numFmtId="164" fontId="1" fillId="0" borderId="0" xfId="19" applyNumberFormat="1" applyFont="1" applyAlignment="1" applyProtection="1" quotePrefix="1">
      <alignment horizontal="left"/>
      <protection/>
    </xf>
    <xf numFmtId="164" fontId="1" fillId="0" borderId="0" xfId="19" applyFont="1" applyAlignment="1" applyProtection="1">
      <alignment horizontal="left"/>
      <protection/>
    </xf>
    <xf numFmtId="164" fontId="1" fillId="0" borderId="0" xfId="19" applyFont="1" applyProtection="1">
      <alignment/>
      <protection/>
    </xf>
    <xf numFmtId="164" fontId="1" fillId="0" borderId="0" xfId="19" applyNumberFormat="1" applyFont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S929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75"/>
  <sheetViews>
    <sheetView showGridLines="0" tabSelected="1" workbookViewId="0" topLeftCell="A1">
      <selection activeCell="B7" sqref="B7"/>
    </sheetView>
  </sheetViews>
  <sheetFormatPr defaultColWidth="9.77734375" defaultRowHeight="15.75"/>
  <cols>
    <col min="1" max="1" width="31.77734375" style="0" customWidth="1"/>
    <col min="14" max="19" width="7.77734375" style="0" customWidth="1"/>
    <col min="212" max="212" width="20.77734375" style="0" customWidth="1"/>
  </cols>
  <sheetData>
    <row r="1" spans="1:11" ht="15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22" ht="7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 t="s">
        <v>1</v>
      </c>
      <c r="M2" s="1" t="s">
        <v>1</v>
      </c>
      <c r="N2" s="1" t="s">
        <v>1</v>
      </c>
      <c r="O2" s="1" t="s">
        <v>1</v>
      </c>
      <c r="P2" s="1" t="s">
        <v>1</v>
      </c>
      <c r="Q2" s="1" t="s">
        <v>1</v>
      </c>
      <c r="R2" s="1" t="s">
        <v>1</v>
      </c>
      <c r="S2" s="1" t="s">
        <v>1</v>
      </c>
      <c r="T2" s="1" t="s">
        <v>1</v>
      </c>
      <c r="U2" s="1" t="s">
        <v>1</v>
      </c>
      <c r="V2" s="1" t="s">
        <v>1</v>
      </c>
    </row>
    <row r="3" spans="1:11" ht="15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7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.75">
      <c r="A5" s="4"/>
      <c r="B5" s="4"/>
      <c r="C5" s="4"/>
      <c r="D5" s="4"/>
      <c r="E5" s="5" t="s">
        <v>13</v>
      </c>
      <c r="F5" s="4"/>
      <c r="G5" s="4"/>
      <c r="H5" s="4"/>
      <c r="I5" s="4"/>
      <c r="J5" s="4"/>
      <c r="K5" s="4"/>
    </row>
    <row r="6" spans="1:11" ht="15.75">
      <c r="A6" s="3" t="s">
        <v>14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>
      <c r="A7" s="3" t="s">
        <v>15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9.41</v>
      </c>
      <c r="I7" s="6">
        <v>9.67</v>
      </c>
      <c r="J7" s="6">
        <v>12.1</v>
      </c>
      <c r="K7" s="6">
        <v>10.62</v>
      </c>
    </row>
    <row r="8" spans="1:11" ht="15.75">
      <c r="A8" s="3" t="s">
        <v>16</v>
      </c>
      <c r="B8" s="6">
        <v>85.67</v>
      </c>
      <c r="C8" s="6">
        <v>61.73</v>
      </c>
      <c r="D8" s="6">
        <v>66.6</v>
      </c>
      <c r="E8" s="6">
        <v>66.48</v>
      </c>
      <c r="F8" s="6">
        <v>76.77</v>
      </c>
      <c r="G8" s="6">
        <v>78.72</v>
      </c>
      <c r="H8" s="6">
        <v>52.25</v>
      </c>
      <c r="I8" s="6">
        <v>48.88</v>
      </c>
      <c r="J8" s="6">
        <v>74.6</v>
      </c>
      <c r="K8" s="6">
        <v>65.07</v>
      </c>
    </row>
    <row r="9" spans="1:11" ht="15.75">
      <c r="A9" s="3" t="s">
        <v>17</v>
      </c>
      <c r="B9" s="6">
        <v>9.56</v>
      </c>
      <c r="C9" s="6">
        <v>7.78</v>
      </c>
      <c r="D9" s="6">
        <v>8.04</v>
      </c>
      <c r="E9" s="6">
        <v>7.25</v>
      </c>
      <c r="F9" s="6">
        <v>8.39</v>
      </c>
      <c r="G9" s="6">
        <v>8.07</v>
      </c>
      <c r="H9" s="6">
        <v>4.39</v>
      </c>
      <c r="I9" s="6">
        <v>4.74</v>
      </c>
      <c r="J9" s="6">
        <v>6.19</v>
      </c>
      <c r="K9" s="6">
        <v>5.33</v>
      </c>
    </row>
    <row r="10" spans="1:14" ht="15.75">
      <c r="A10" s="3" t="s">
        <v>18</v>
      </c>
      <c r="B10" s="6">
        <v>0.15</v>
      </c>
      <c r="C10" s="6">
        <v>0.15</v>
      </c>
      <c r="D10" s="6">
        <v>0.16</v>
      </c>
      <c r="E10" s="6">
        <v>0.15</v>
      </c>
      <c r="F10" s="6">
        <v>0.14</v>
      </c>
      <c r="G10" s="6">
        <v>0.13</v>
      </c>
      <c r="H10" s="6">
        <v>0</v>
      </c>
      <c r="I10" s="6">
        <v>0</v>
      </c>
      <c r="J10" s="6">
        <v>0</v>
      </c>
      <c r="K10" s="6">
        <v>0</v>
      </c>
      <c r="N10" s="1" t="s">
        <v>1</v>
      </c>
    </row>
    <row r="11" spans="1:11" ht="15.75">
      <c r="A11" s="3" t="s">
        <v>19</v>
      </c>
      <c r="B11" s="6">
        <f aca="true" t="shared" si="0" ref="B11:G11">SUM(B8:B10)</f>
        <v>95.38000000000001</v>
      </c>
      <c r="C11" s="6">
        <f t="shared" si="0"/>
        <v>69.66</v>
      </c>
      <c r="D11" s="6">
        <f t="shared" si="0"/>
        <v>74.79999999999998</v>
      </c>
      <c r="E11" s="6">
        <f t="shared" si="0"/>
        <v>73.88000000000001</v>
      </c>
      <c r="F11" s="6">
        <f t="shared" si="0"/>
        <v>85.3</v>
      </c>
      <c r="G11" s="6">
        <f t="shared" si="0"/>
        <v>86.91999999999999</v>
      </c>
      <c r="H11" s="6">
        <f>SUM(H7:H10)</f>
        <v>66.05</v>
      </c>
      <c r="I11" s="6">
        <f>SUM(I7:I10)</f>
        <v>63.290000000000006</v>
      </c>
      <c r="J11" s="6">
        <f>SUM(J7:J10)</f>
        <v>92.88999999999999</v>
      </c>
      <c r="K11" s="6">
        <f>SUM(K7:K10)</f>
        <v>81.02</v>
      </c>
    </row>
    <row r="12" spans="1:11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>
      <c r="A13" s="3" t="s">
        <v>20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>
      <c r="A15" s="3" t="s">
        <v>22</v>
      </c>
      <c r="B15" s="6">
        <v>18.73</v>
      </c>
      <c r="C15" s="6">
        <v>23.79</v>
      </c>
      <c r="D15" s="6">
        <v>24</v>
      </c>
      <c r="E15" s="6">
        <v>19.5</v>
      </c>
      <c r="F15" s="6">
        <v>15.14</v>
      </c>
      <c r="G15" s="6">
        <v>12.03</v>
      </c>
      <c r="H15" s="6">
        <v>15.11</v>
      </c>
      <c r="I15" s="6">
        <v>15.89</v>
      </c>
      <c r="J15" s="6">
        <v>15.82</v>
      </c>
      <c r="K15" s="6">
        <v>15.05</v>
      </c>
    </row>
    <row r="16" spans="1:11" ht="15.75">
      <c r="A16" s="3" t="s">
        <v>23</v>
      </c>
      <c r="B16" s="6">
        <v>17.59</v>
      </c>
      <c r="C16" s="6">
        <v>18.63</v>
      </c>
      <c r="D16" s="6">
        <v>17.4</v>
      </c>
      <c r="E16" s="6">
        <v>14.61</v>
      </c>
      <c r="F16" s="6">
        <v>15.72</v>
      </c>
      <c r="G16" s="6">
        <v>16.39</v>
      </c>
      <c r="H16" s="6">
        <v>15.33</v>
      </c>
      <c r="I16" s="6">
        <v>15.31</v>
      </c>
      <c r="J16" s="6">
        <v>12.73</v>
      </c>
      <c r="K16" s="6">
        <v>12.45</v>
      </c>
    </row>
    <row r="17" spans="1:11" ht="15.75">
      <c r="A17" s="3" t="s">
        <v>24</v>
      </c>
      <c r="B17" s="6">
        <v>0.22</v>
      </c>
      <c r="C17" s="6">
        <v>0.19</v>
      </c>
      <c r="D17" s="6">
        <v>0.17</v>
      </c>
      <c r="E17" s="6">
        <v>0.15</v>
      </c>
      <c r="F17" s="6">
        <v>0.13</v>
      </c>
      <c r="G17" s="6">
        <v>0.12</v>
      </c>
      <c r="H17" s="6">
        <v>0</v>
      </c>
      <c r="I17" s="6">
        <v>0</v>
      </c>
      <c r="J17" s="6">
        <v>0</v>
      </c>
      <c r="K17" s="6">
        <v>0</v>
      </c>
    </row>
    <row r="18" spans="1:11" ht="15.75">
      <c r="A18" s="3" t="s">
        <v>25</v>
      </c>
      <c r="B18" s="6">
        <v>36.54</v>
      </c>
      <c r="C18" s="6">
        <v>42.61</v>
      </c>
      <c r="D18" s="6">
        <v>41.57</v>
      </c>
      <c r="E18" s="6">
        <v>34.26</v>
      </c>
      <c r="F18" s="6">
        <v>30.99</v>
      </c>
      <c r="G18" s="6">
        <v>28.54</v>
      </c>
      <c r="H18" s="6">
        <f>SUM(H15:H17)</f>
        <v>30.439999999999998</v>
      </c>
      <c r="I18" s="6">
        <f>SUM(I15:I17)</f>
        <v>31.200000000000003</v>
      </c>
      <c r="J18" s="6">
        <f>SUM(J15:J17)</f>
        <v>28.55</v>
      </c>
      <c r="K18" s="6">
        <f>SUM(K15:K17)</f>
        <v>27.5</v>
      </c>
    </row>
    <row r="19" spans="1:11" ht="15.75">
      <c r="A19" s="3" t="s">
        <v>26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3" t="s">
        <v>27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ht="15.75">
      <c r="A21" s="3" t="s">
        <v>28</v>
      </c>
      <c r="B21" s="6">
        <v>1.62</v>
      </c>
      <c r="C21" s="6">
        <v>1.67</v>
      </c>
      <c r="D21" s="6">
        <v>1.53</v>
      </c>
      <c r="E21" s="6">
        <v>1.47</v>
      </c>
      <c r="F21" s="6">
        <v>1.5</v>
      </c>
      <c r="G21" s="6">
        <v>2.19</v>
      </c>
      <c r="H21" s="6">
        <v>2.19</v>
      </c>
      <c r="I21" s="6">
        <v>2.4</v>
      </c>
      <c r="J21" s="6">
        <v>2.49</v>
      </c>
      <c r="K21" s="6">
        <v>2.57</v>
      </c>
    </row>
    <row r="22" spans="1:11" ht="15.75">
      <c r="A22" s="3" t="s">
        <v>29</v>
      </c>
      <c r="B22" s="6">
        <v>0.19</v>
      </c>
      <c r="C22" s="6">
        <v>0.2</v>
      </c>
      <c r="D22" s="6">
        <v>0.2</v>
      </c>
      <c r="E22" s="6">
        <v>0.2</v>
      </c>
      <c r="F22" s="6">
        <v>0.2</v>
      </c>
      <c r="G22" s="6">
        <v>0.19</v>
      </c>
      <c r="H22" s="6">
        <v>0.22</v>
      </c>
      <c r="I22" s="6">
        <v>0.22</v>
      </c>
      <c r="J22" s="6">
        <v>0.25</v>
      </c>
      <c r="K22" s="6">
        <v>0.26</v>
      </c>
    </row>
    <row r="23" spans="1:11" ht="15.75">
      <c r="A23" s="3" t="s">
        <v>30</v>
      </c>
      <c r="B23" s="6">
        <v>1.59</v>
      </c>
      <c r="C23" s="6">
        <v>1.48</v>
      </c>
      <c r="D23" s="6">
        <v>1.62</v>
      </c>
      <c r="E23" s="6">
        <v>1.51</v>
      </c>
      <c r="F23" s="6">
        <v>1.63</v>
      </c>
      <c r="G23" s="6">
        <v>1.66</v>
      </c>
      <c r="H23" s="6">
        <v>0.38</v>
      </c>
      <c r="I23" s="6">
        <v>0.4</v>
      </c>
      <c r="J23" s="6">
        <v>0.41</v>
      </c>
      <c r="K23" s="6">
        <v>0.42</v>
      </c>
    </row>
    <row r="24" spans="1:11" ht="15.75">
      <c r="A24" s="3" t="s">
        <v>31</v>
      </c>
      <c r="B24" s="6">
        <v>1.46</v>
      </c>
      <c r="C24" s="6">
        <v>1.44</v>
      </c>
      <c r="D24" s="6">
        <v>1.33</v>
      </c>
      <c r="E24" s="6">
        <v>1.24</v>
      </c>
      <c r="F24" s="6">
        <v>1.19</v>
      </c>
      <c r="G24" s="6">
        <v>1.19</v>
      </c>
      <c r="H24" s="6">
        <v>0</v>
      </c>
      <c r="I24" s="6">
        <v>0</v>
      </c>
      <c r="J24" s="6">
        <v>0</v>
      </c>
      <c r="K24" s="6">
        <v>0</v>
      </c>
    </row>
    <row r="25" spans="1:11" ht="15.75">
      <c r="A25" s="3" t="s">
        <v>32</v>
      </c>
      <c r="B25" s="6">
        <v>7.73</v>
      </c>
      <c r="C25" s="6">
        <v>7.49</v>
      </c>
      <c r="D25" s="6">
        <v>6.8</v>
      </c>
      <c r="E25" s="6">
        <v>6.69</v>
      </c>
      <c r="F25" s="6">
        <v>6.42</v>
      </c>
      <c r="G25" s="6">
        <v>6.36</v>
      </c>
      <c r="H25" s="6">
        <v>1.15</v>
      </c>
      <c r="I25" s="6">
        <v>1.26</v>
      </c>
      <c r="J25" s="6">
        <v>1.45</v>
      </c>
      <c r="K25" s="6">
        <v>1.43</v>
      </c>
    </row>
    <row r="26" spans="1:11" ht="15.75">
      <c r="A26" s="3" t="s">
        <v>33</v>
      </c>
      <c r="B26" s="6">
        <v>4.93</v>
      </c>
      <c r="C26" s="6">
        <v>5.14</v>
      </c>
      <c r="D26" s="6">
        <v>4.78</v>
      </c>
      <c r="E26" s="6">
        <v>4.82</v>
      </c>
      <c r="F26" s="6">
        <v>4.67</v>
      </c>
      <c r="G26" s="6">
        <v>4.72</v>
      </c>
      <c r="H26" s="6">
        <v>2.79</v>
      </c>
      <c r="I26" s="6">
        <v>2.84</v>
      </c>
      <c r="J26" s="6">
        <v>3.1</v>
      </c>
      <c r="K26" s="6">
        <v>2.93</v>
      </c>
    </row>
    <row r="27" spans="1:11" ht="15.75">
      <c r="A27" s="3" t="s">
        <v>34</v>
      </c>
      <c r="B27" s="6">
        <v>1.86</v>
      </c>
      <c r="C27" s="6">
        <v>2.05</v>
      </c>
      <c r="D27" s="6">
        <v>2.62</v>
      </c>
      <c r="E27" s="6">
        <v>2.9</v>
      </c>
      <c r="F27" s="6">
        <v>2.86</v>
      </c>
      <c r="G27" s="6">
        <v>3.1</v>
      </c>
      <c r="H27" s="6">
        <v>3.48</v>
      </c>
      <c r="I27" s="6">
        <v>3.79</v>
      </c>
      <c r="J27" s="6">
        <v>3.79</v>
      </c>
      <c r="K27" s="6">
        <v>4.31</v>
      </c>
    </row>
    <row r="28" spans="1:11" ht="15.75">
      <c r="A28" s="3" t="s">
        <v>35</v>
      </c>
      <c r="B28" s="6">
        <v>0.38</v>
      </c>
      <c r="C28" s="6">
        <v>0.39</v>
      </c>
      <c r="D28" s="6">
        <v>0.37</v>
      </c>
      <c r="E28" s="6">
        <v>0.37</v>
      </c>
      <c r="F28" s="6">
        <v>0.37</v>
      </c>
      <c r="G28" s="6">
        <v>0.37</v>
      </c>
      <c r="H28" s="6">
        <v>0.33</v>
      </c>
      <c r="I28" s="6">
        <v>0.37</v>
      </c>
      <c r="J28" s="6">
        <v>0.37</v>
      </c>
      <c r="K28" s="6">
        <v>0.39</v>
      </c>
    </row>
    <row r="29" spans="1:11" ht="15.75">
      <c r="A29" s="3" t="s">
        <v>36</v>
      </c>
      <c r="B29" s="6">
        <f>SUM(B15:B27)-B18</f>
        <v>55.919999999999995</v>
      </c>
      <c r="C29" s="6">
        <f>SUM(C15:C27)-C18</f>
        <v>62.08</v>
      </c>
      <c r="D29" s="6">
        <f>SUM(D15:D27)-D18</f>
        <v>60.45000000000001</v>
      </c>
      <c r="E29" s="6">
        <f>SUM(E15:E27)-E18</f>
        <v>53.089999999999996</v>
      </c>
      <c r="F29" s="6">
        <f>SUM(F15:F27)-F18</f>
        <v>49.46000000000001</v>
      </c>
      <c r="G29" s="6">
        <f>SUM(G20:G28)+G18</f>
        <v>48.32</v>
      </c>
      <c r="H29" s="6">
        <f>SUM(H20:H28)+H18</f>
        <v>40.98</v>
      </c>
      <c r="I29" s="6">
        <f>SUM(I20:I28)+I18</f>
        <v>42.480000000000004</v>
      </c>
      <c r="J29" s="6">
        <f>SUM(J20:J28)+J18</f>
        <v>40.410000000000004</v>
      </c>
      <c r="K29" s="6">
        <f>SUM(K20:K28)+K18</f>
        <v>39.81</v>
      </c>
    </row>
    <row r="30" spans="1:11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.75">
      <c r="A31" s="3" t="s">
        <v>37</v>
      </c>
      <c r="B31" s="7">
        <v>4.17</v>
      </c>
      <c r="C31" s="7">
        <v>4.15</v>
      </c>
      <c r="D31" s="7">
        <v>4.85</v>
      </c>
      <c r="E31" s="7">
        <v>4.79</v>
      </c>
      <c r="F31" s="7">
        <v>5.96</v>
      </c>
      <c r="G31" s="7">
        <v>6.94</v>
      </c>
      <c r="H31" s="7">
        <v>4.55</v>
      </c>
      <c r="I31" s="7">
        <v>4.81</v>
      </c>
      <c r="J31" s="7">
        <v>4.96</v>
      </c>
      <c r="K31" s="7">
        <v>4.93</v>
      </c>
    </row>
    <row r="32" spans="1:11" ht="15.75">
      <c r="A32" s="3" t="s">
        <v>38</v>
      </c>
      <c r="B32" s="7">
        <v>1.89</v>
      </c>
      <c r="C32" s="7">
        <v>2.1</v>
      </c>
      <c r="D32" s="7">
        <v>1.88</v>
      </c>
      <c r="E32" s="7">
        <v>1.88</v>
      </c>
      <c r="F32" s="7">
        <v>1.87</v>
      </c>
      <c r="G32" s="7">
        <v>1.88</v>
      </c>
      <c r="H32" s="7">
        <v>1.11</v>
      </c>
      <c r="I32" s="7">
        <v>1.1</v>
      </c>
      <c r="J32" s="7">
        <v>1.16</v>
      </c>
      <c r="K32" s="7">
        <v>1.13</v>
      </c>
    </row>
    <row r="33" spans="1:11" ht="15.75">
      <c r="A33" s="3" t="s">
        <v>39</v>
      </c>
      <c r="B33" s="7">
        <v>14.56</v>
      </c>
      <c r="C33" s="7">
        <v>8.43</v>
      </c>
      <c r="D33" s="7">
        <v>10.84</v>
      </c>
      <c r="E33" s="7">
        <v>10.84</v>
      </c>
      <c r="F33" s="7">
        <v>10.22</v>
      </c>
      <c r="G33" s="7">
        <v>6.08</v>
      </c>
      <c r="H33" s="7">
        <v>4.81</v>
      </c>
      <c r="I33" s="7">
        <v>4.81</v>
      </c>
      <c r="J33" s="7">
        <v>4.76</v>
      </c>
      <c r="K33" s="7">
        <v>4.57</v>
      </c>
    </row>
    <row r="34" spans="1:11" ht="15.75">
      <c r="A34" s="3" t="s">
        <v>40</v>
      </c>
      <c r="B34" s="7">
        <v>20.62</v>
      </c>
      <c r="C34" s="7">
        <v>14.68</v>
      </c>
      <c r="D34" s="7">
        <v>17.57</v>
      </c>
      <c r="E34" s="7">
        <v>17.51</v>
      </c>
      <c r="F34" s="7">
        <v>18.05</v>
      </c>
      <c r="G34" s="7">
        <v>14.9</v>
      </c>
      <c r="H34" s="7">
        <f>SUM(H31:H33)</f>
        <v>10.469999999999999</v>
      </c>
      <c r="I34" s="7">
        <f>SUM(I31:I33)</f>
        <v>10.719999999999999</v>
      </c>
      <c r="J34" s="7">
        <f>SUM(J31:J33)</f>
        <v>10.879999999999999</v>
      </c>
      <c r="K34" s="7">
        <f>SUM(K31:K33)</f>
        <v>10.629999999999999</v>
      </c>
    </row>
    <row r="35" spans="1:11" ht="15.75">
      <c r="A35" s="4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5.75">
      <c r="A36" s="3" t="s">
        <v>41</v>
      </c>
      <c r="B36" s="7">
        <f aca="true" t="shared" si="1" ref="B36:K36">B29+B34</f>
        <v>76.53999999999999</v>
      </c>
      <c r="C36" s="7">
        <f t="shared" si="1"/>
        <v>76.75999999999999</v>
      </c>
      <c r="D36" s="7">
        <f t="shared" si="1"/>
        <v>78.02000000000001</v>
      </c>
      <c r="E36" s="7">
        <f t="shared" si="1"/>
        <v>70.6</v>
      </c>
      <c r="F36" s="7">
        <f t="shared" si="1"/>
        <v>67.51</v>
      </c>
      <c r="G36" s="7">
        <f t="shared" si="1"/>
        <v>63.22</v>
      </c>
      <c r="H36" s="7">
        <f t="shared" si="1"/>
        <v>51.449999999999996</v>
      </c>
      <c r="I36" s="7">
        <f t="shared" si="1"/>
        <v>53.2</v>
      </c>
      <c r="J36" s="7">
        <f t="shared" si="1"/>
        <v>51.290000000000006</v>
      </c>
      <c r="K36" s="7">
        <f t="shared" si="1"/>
        <v>50.44</v>
      </c>
    </row>
    <row r="37" spans="1:11" ht="15.75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5.75">
      <c r="A38" s="3" t="s">
        <v>42</v>
      </c>
      <c r="B38" s="7">
        <f aca="true" t="shared" si="2" ref="B38:K38">B11-B36</f>
        <v>18.840000000000018</v>
      </c>
      <c r="C38" s="7">
        <f t="shared" si="2"/>
        <v>-7.099999999999994</v>
      </c>
      <c r="D38" s="7">
        <f t="shared" si="2"/>
        <v>-3.2200000000000273</v>
      </c>
      <c r="E38" s="7">
        <f t="shared" si="2"/>
        <v>3.2800000000000153</v>
      </c>
      <c r="F38" s="7">
        <f t="shared" si="2"/>
        <v>17.789999999999992</v>
      </c>
      <c r="G38" s="7">
        <f t="shared" si="2"/>
        <v>23.69999999999999</v>
      </c>
      <c r="H38" s="7">
        <f t="shared" si="2"/>
        <v>14.600000000000001</v>
      </c>
      <c r="I38" s="7">
        <f t="shared" si="2"/>
        <v>10.090000000000003</v>
      </c>
      <c r="J38" s="7">
        <f t="shared" si="2"/>
        <v>41.59999999999998</v>
      </c>
      <c r="K38" s="7">
        <f t="shared" si="2"/>
        <v>30.58</v>
      </c>
    </row>
    <row r="39" spans="1:11" ht="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>
      <c r="A41" s="3" t="s">
        <v>1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.75">
      <c r="A42" s="3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6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.75">
      <c r="A44" s="5" t="s">
        <v>2</v>
      </c>
      <c r="B44" s="5" t="s">
        <v>3</v>
      </c>
      <c r="C44" s="5" t="s">
        <v>4</v>
      </c>
      <c r="D44" s="5" t="s">
        <v>5</v>
      </c>
      <c r="E44" s="5" t="s">
        <v>6</v>
      </c>
      <c r="F44" s="5" t="s">
        <v>7</v>
      </c>
      <c r="G44" s="5" t="s">
        <v>8</v>
      </c>
      <c r="H44" s="5" t="s">
        <v>9</v>
      </c>
      <c r="I44" s="5" t="s">
        <v>10</v>
      </c>
      <c r="J44" s="5" t="s">
        <v>11</v>
      </c>
      <c r="K44" s="5" t="s">
        <v>12</v>
      </c>
    </row>
    <row r="45" spans="1:11" ht="6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.75">
      <c r="A46" s="4"/>
      <c r="B46" s="4"/>
      <c r="C46" s="4"/>
      <c r="D46" s="4"/>
      <c r="E46" s="5" t="s">
        <v>13</v>
      </c>
      <c r="F46" s="4"/>
      <c r="G46" s="4"/>
      <c r="H46" s="4"/>
      <c r="I46" s="4"/>
      <c r="J46" s="4"/>
      <c r="K46" s="4"/>
    </row>
    <row r="47" spans="1:11" ht="15.75">
      <c r="A47" s="3" t="s">
        <v>14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5.75">
      <c r="A48" s="3" t="s">
        <v>15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9.41</v>
      </c>
      <c r="I48" s="6">
        <v>9.67</v>
      </c>
      <c r="J48" s="6">
        <v>12.1</v>
      </c>
      <c r="K48" s="6">
        <v>10.62</v>
      </c>
    </row>
    <row r="49" spans="1:11" ht="15.75">
      <c r="A49" s="3" t="s">
        <v>16</v>
      </c>
      <c r="B49" s="6">
        <v>85.67</v>
      </c>
      <c r="C49" s="6">
        <v>61.73</v>
      </c>
      <c r="D49" s="6">
        <v>66.6</v>
      </c>
      <c r="E49" s="6">
        <v>66.48</v>
      </c>
      <c r="F49" s="6">
        <v>76.77</v>
      </c>
      <c r="G49" s="6">
        <v>78.72</v>
      </c>
      <c r="H49" s="6">
        <v>52.25</v>
      </c>
      <c r="I49" s="6">
        <v>48.88</v>
      </c>
      <c r="J49" s="6">
        <v>74.6</v>
      </c>
      <c r="K49" s="6">
        <v>65.07</v>
      </c>
    </row>
    <row r="50" spans="1:11" ht="15.75">
      <c r="A50" s="3" t="s">
        <v>17</v>
      </c>
      <c r="B50" s="6">
        <v>9.56</v>
      </c>
      <c r="C50" s="6">
        <v>7.78</v>
      </c>
      <c r="D50" s="6">
        <v>8.04</v>
      </c>
      <c r="E50" s="6">
        <v>7.25</v>
      </c>
      <c r="F50" s="6">
        <v>8.39</v>
      </c>
      <c r="G50" s="6">
        <v>8.07</v>
      </c>
      <c r="H50" s="6">
        <v>4.39</v>
      </c>
      <c r="I50" s="6">
        <v>4.74</v>
      </c>
      <c r="J50" s="6">
        <v>6.19</v>
      </c>
      <c r="K50" s="6">
        <v>5.33</v>
      </c>
    </row>
    <row r="51" spans="1:11" ht="15.75">
      <c r="A51" s="3" t="s">
        <v>18</v>
      </c>
      <c r="B51" s="6">
        <v>0.15</v>
      </c>
      <c r="C51" s="6">
        <v>0.15</v>
      </c>
      <c r="D51" s="6">
        <v>0.16</v>
      </c>
      <c r="E51" s="6">
        <v>0.15</v>
      </c>
      <c r="F51" s="6">
        <v>0.14</v>
      </c>
      <c r="G51" s="6">
        <v>0.13</v>
      </c>
      <c r="H51" s="6">
        <v>0</v>
      </c>
      <c r="I51" s="6">
        <v>0</v>
      </c>
      <c r="J51" s="6">
        <v>0</v>
      </c>
      <c r="K51" s="6">
        <v>0</v>
      </c>
    </row>
    <row r="52" spans="1:11" ht="15.75">
      <c r="A52" s="3" t="s">
        <v>19</v>
      </c>
      <c r="B52" s="6">
        <f aca="true" t="shared" si="3" ref="B52:G52">SUM(B49:B51)</f>
        <v>95.38000000000001</v>
      </c>
      <c r="C52" s="6">
        <f t="shared" si="3"/>
        <v>69.66</v>
      </c>
      <c r="D52" s="6">
        <f t="shared" si="3"/>
        <v>74.79999999999998</v>
      </c>
      <c r="E52" s="6">
        <f t="shared" si="3"/>
        <v>73.88000000000001</v>
      </c>
      <c r="F52" s="6">
        <f t="shared" si="3"/>
        <v>85.3</v>
      </c>
      <c r="G52" s="6">
        <f t="shared" si="3"/>
        <v>86.91999999999999</v>
      </c>
      <c r="H52" s="6">
        <f>SUM(H48:H51)</f>
        <v>66.05</v>
      </c>
      <c r="I52" s="6">
        <f>SUM(I48:I51)</f>
        <v>63.290000000000006</v>
      </c>
      <c r="J52" s="6">
        <f>SUM(J48:J51)</f>
        <v>92.88999999999999</v>
      </c>
      <c r="K52" s="6">
        <f>SUM(K48:K51)</f>
        <v>81.02</v>
      </c>
    </row>
    <row r="53" spans="1:11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5.75">
      <c r="A54" s="3" t="s">
        <v>43</v>
      </c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5.75">
      <c r="A55" s="3" t="s">
        <v>44</v>
      </c>
      <c r="B55" s="7">
        <f aca="true" t="shared" si="4" ref="B55:K55">B29</f>
        <v>55.919999999999995</v>
      </c>
      <c r="C55" s="7">
        <f t="shared" si="4"/>
        <v>62.08</v>
      </c>
      <c r="D55" s="7">
        <f t="shared" si="4"/>
        <v>60.45000000000001</v>
      </c>
      <c r="E55" s="7">
        <f t="shared" si="4"/>
        <v>53.089999999999996</v>
      </c>
      <c r="F55" s="7">
        <f t="shared" si="4"/>
        <v>49.46000000000001</v>
      </c>
      <c r="G55" s="7">
        <f t="shared" si="4"/>
        <v>48.32</v>
      </c>
      <c r="H55" s="7">
        <f t="shared" si="4"/>
        <v>40.98</v>
      </c>
      <c r="I55" s="7">
        <f t="shared" si="4"/>
        <v>42.480000000000004</v>
      </c>
      <c r="J55" s="7">
        <f t="shared" si="4"/>
        <v>40.410000000000004</v>
      </c>
      <c r="K55" s="7">
        <f t="shared" si="4"/>
        <v>39.81</v>
      </c>
    </row>
    <row r="56" spans="1:11" ht="15.75">
      <c r="A56" s="3" t="s">
        <v>45</v>
      </c>
      <c r="B56" s="7">
        <f aca="true" t="shared" si="5" ref="B56:K56">B31</f>
        <v>4.17</v>
      </c>
      <c r="C56" s="7">
        <f t="shared" si="5"/>
        <v>4.15</v>
      </c>
      <c r="D56" s="7">
        <f t="shared" si="5"/>
        <v>4.85</v>
      </c>
      <c r="E56" s="7">
        <f t="shared" si="5"/>
        <v>4.79</v>
      </c>
      <c r="F56" s="7">
        <f t="shared" si="5"/>
        <v>5.96</v>
      </c>
      <c r="G56" s="7">
        <f t="shared" si="5"/>
        <v>6.94</v>
      </c>
      <c r="H56" s="7">
        <f t="shared" si="5"/>
        <v>4.55</v>
      </c>
      <c r="I56" s="7">
        <f t="shared" si="5"/>
        <v>4.81</v>
      </c>
      <c r="J56" s="7">
        <f t="shared" si="5"/>
        <v>4.96</v>
      </c>
      <c r="K56" s="7">
        <f t="shared" si="5"/>
        <v>4.93</v>
      </c>
    </row>
    <row r="57" spans="1:11" ht="15.75">
      <c r="A57" s="3" t="s">
        <v>46</v>
      </c>
      <c r="B57" s="7">
        <f aca="true" t="shared" si="6" ref="B57:K57">B32</f>
        <v>1.89</v>
      </c>
      <c r="C57" s="7">
        <f t="shared" si="6"/>
        <v>2.1</v>
      </c>
      <c r="D57" s="7">
        <f t="shared" si="6"/>
        <v>1.88</v>
      </c>
      <c r="E57" s="7">
        <f t="shared" si="6"/>
        <v>1.88</v>
      </c>
      <c r="F57" s="7">
        <f t="shared" si="6"/>
        <v>1.87</v>
      </c>
      <c r="G57" s="7">
        <f t="shared" si="6"/>
        <v>1.88</v>
      </c>
      <c r="H57" s="7">
        <f t="shared" si="6"/>
        <v>1.11</v>
      </c>
      <c r="I57" s="7">
        <f t="shared" si="6"/>
        <v>1.1</v>
      </c>
      <c r="J57" s="7">
        <f t="shared" si="6"/>
        <v>1.16</v>
      </c>
      <c r="K57" s="7">
        <f t="shared" si="6"/>
        <v>1.13</v>
      </c>
    </row>
    <row r="58" spans="1:11" ht="15.75">
      <c r="A58" s="3" t="s">
        <v>47</v>
      </c>
      <c r="B58" s="7">
        <v>12.36</v>
      </c>
      <c r="C58" s="7">
        <v>13.35</v>
      </c>
      <c r="D58" s="7">
        <v>11.9</v>
      </c>
      <c r="E58" s="7">
        <v>11.9</v>
      </c>
      <c r="F58" s="7">
        <v>11.64</v>
      </c>
      <c r="G58" s="7">
        <v>11.68</v>
      </c>
      <c r="H58" s="7">
        <v>6.51</v>
      </c>
      <c r="I58" s="7">
        <v>6.69</v>
      </c>
      <c r="J58" s="7">
        <v>6.99</v>
      </c>
      <c r="K58" s="7">
        <v>6.85</v>
      </c>
    </row>
    <row r="59" spans="1:11" ht="15.75">
      <c r="A59" s="3" t="s">
        <v>48</v>
      </c>
      <c r="B59" s="7">
        <v>1.5559165</v>
      </c>
      <c r="C59" s="7">
        <v>1.36325</v>
      </c>
      <c r="D59" s="7">
        <v>1.48617</v>
      </c>
      <c r="E59" s="7">
        <v>1.0208865</v>
      </c>
      <c r="F59" s="7">
        <v>0.670815</v>
      </c>
      <c r="G59" s="7">
        <v>0.72</v>
      </c>
      <c r="H59" s="7">
        <v>0.94</v>
      </c>
      <c r="I59" s="7">
        <v>1.14</v>
      </c>
      <c r="J59" s="7">
        <v>1.01</v>
      </c>
      <c r="K59" s="7">
        <v>0.72</v>
      </c>
    </row>
    <row r="60" spans="1:11" ht="15.75">
      <c r="A60" s="3" t="s">
        <v>49</v>
      </c>
      <c r="B60" s="7">
        <v>3.66</v>
      </c>
      <c r="C60" s="7">
        <v>3.44</v>
      </c>
      <c r="D60" s="7">
        <v>2.74</v>
      </c>
      <c r="E60" s="7">
        <v>2.74</v>
      </c>
      <c r="F60" s="7">
        <v>2.48</v>
      </c>
      <c r="G60" s="7">
        <v>2.77</v>
      </c>
      <c r="H60" s="7">
        <v>2.05</v>
      </c>
      <c r="I60" s="7">
        <v>2.29</v>
      </c>
      <c r="J60" s="7">
        <v>2.66</v>
      </c>
      <c r="K60" s="7">
        <v>2.89</v>
      </c>
    </row>
    <row r="61" spans="1:11" ht="15.75">
      <c r="A61" s="3" t="s">
        <v>50</v>
      </c>
      <c r="B61" s="7">
        <v>0.715159965090785</v>
      </c>
      <c r="C61" s="7">
        <v>0.643819578960812</v>
      </c>
      <c r="D61" s="7">
        <v>0.497903318504012</v>
      </c>
      <c r="E61" s="7">
        <v>0.406905212967496</v>
      </c>
      <c r="F61" s="7">
        <v>0.3</v>
      </c>
      <c r="G61" s="7">
        <v>0.32</v>
      </c>
      <c r="H61" s="7">
        <v>0.2</v>
      </c>
      <c r="I61" s="7">
        <v>0.23</v>
      </c>
      <c r="J61" s="7">
        <v>0.24</v>
      </c>
      <c r="K61" s="7">
        <v>0.29</v>
      </c>
    </row>
    <row r="62" spans="1:11" ht="15.75">
      <c r="A62" s="3" t="s">
        <v>51</v>
      </c>
      <c r="B62" s="7">
        <v>16.86</v>
      </c>
      <c r="C62" s="7">
        <v>17.95</v>
      </c>
      <c r="D62" s="7">
        <v>16.79</v>
      </c>
      <c r="E62" s="7">
        <v>16.79</v>
      </c>
      <c r="F62" s="7">
        <v>16.62</v>
      </c>
      <c r="G62" s="7">
        <v>17.23</v>
      </c>
      <c r="H62" s="7">
        <v>12.31</v>
      </c>
      <c r="I62" s="7">
        <v>12.07</v>
      </c>
      <c r="J62" s="7">
        <v>12.69</v>
      </c>
      <c r="K62" s="7">
        <v>13.39</v>
      </c>
    </row>
    <row r="63" spans="1:11" ht="15.75">
      <c r="A63" s="3" t="s">
        <v>52</v>
      </c>
      <c r="B63" s="7">
        <f aca="true" t="shared" si="7" ref="B63:K63">SUM(B55:B62)</f>
        <v>97.13107646509079</v>
      </c>
      <c r="C63" s="7">
        <f t="shared" si="7"/>
        <v>105.0770695789608</v>
      </c>
      <c r="D63" s="7">
        <f t="shared" si="7"/>
        <v>100.59407331850403</v>
      </c>
      <c r="E63" s="7">
        <f t="shared" si="7"/>
        <v>92.61779171296749</v>
      </c>
      <c r="F63" s="7">
        <f t="shared" si="7"/>
        <v>89.00081500000002</v>
      </c>
      <c r="G63" s="7">
        <f t="shared" si="7"/>
        <v>89.85999999999999</v>
      </c>
      <c r="H63" s="7">
        <f t="shared" si="7"/>
        <v>68.64999999999999</v>
      </c>
      <c r="I63" s="7">
        <f t="shared" si="7"/>
        <v>70.81</v>
      </c>
      <c r="J63" s="7">
        <f t="shared" si="7"/>
        <v>70.12</v>
      </c>
      <c r="K63" s="7">
        <f t="shared" si="7"/>
        <v>70.01</v>
      </c>
    </row>
    <row r="64" spans="1:11" ht="15.75">
      <c r="A64" s="4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5.75">
      <c r="A65" s="3" t="s">
        <v>53</v>
      </c>
      <c r="B65" s="7">
        <f aca="true" t="shared" si="8" ref="B65:K65">B52-B63</f>
        <v>-1.751076465090776</v>
      </c>
      <c r="C65" s="7">
        <f t="shared" si="8"/>
        <v>-35.417069578960806</v>
      </c>
      <c r="D65" s="7">
        <f t="shared" si="8"/>
        <v>-25.794073318504047</v>
      </c>
      <c r="E65" s="7">
        <f t="shared" si="8"/>
        <v>-18.73779171296748</v>
      </c>
      <c r="F65" s="7">
        <f t="shared" si="8"/>
        <v>-3.70081500000002</v>
      </c>
      <c r="G65" s="7">
        <f t="shared" si="8"/>
        <v>-2.9399999999999977</v>
      </c>
      <c r="H65" s="7">
        <f t="shared" si="8"/>
        <v>-2.5999999999999943</v>
      </c>
      <c r="I65" s="7">
        <f t="shared" si="8"/>
        <v>-7.519999999999996</v>
      </c>
      <c r="J65" s="7">
        <f t="shared" si="8"/>
        <v>22.769999999999982</v>
      </c>
      <c r="K65" s="7">
        <f t="shared" si="8"/>
        <v>11.009999999999991</v>
      </c>
    </row>
    <row r="66" spans="1:20" ht="6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N66" s="1" t="s">
        <v>1</v>
      </c>
      <c r="O66" s="1" t="s">
        <v>1</v>
      </c>
      <c r="P66" s="1" t="s">
        <v>1</v>
      </c>
      <c r="Q66" s="1" t="s">
        <v>1</v>
      </c>
      <c r="R66" s="1" t="s">
        <v>1</v>
      </c>
      <c r="S66" s="1" t="s">
        <v>1</v>
      </c>
      <c r="T66" s="1" t="s">
        <v>1</v>
      </c>
    </row>
    <row r="67" spans="1:11" ht="15.75">
      <c r="A67" s="3" t="s">
        <v>54</v>
      </c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5.75">
      <c r="A69" s="4"/>
      <c r="B69" s="4"/>
      <c r="C69" s="4"/>
      <c r="D69" s="4"/>
      <c r="E69" s="4"/>
      <c r="F69" s="4"/>
      <c r="G69" s="4"/>
      <c r="H69" s="4"/>
      <c r="I69" s="3" t="s">
        <v>1</v>
      </c>
      <c r="J69" s="4"/>
      <c r="K69" s="4"/>
    </row>
    <row r="70" spans="2:20" ht="15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5" spans="2:21" ht="15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</sheetData>
  <printOptions/>
  <pageMargins left="0.5" right="0.5" top="0.5" bottom="0.5" header="0.5" footer="0.5"/>
  <pageSetup horizontalDpi="300" verticalDpi="300" orientation="portrait" scale="54" r:id="rId1"/>
  <colBreaks count="1" manualBreakCount="1">
    <brk id="11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22"/>
  <sheetViews>
    <sheetView showGridLines="0" workbookViewId="0" topLeftCell="A1">
      <selection activeCell="A1" sqref="A1"/>
    </sheetView>
  </sheetViews>
  <sheetFormatPr defaultColWidth="8.5546875" defaultRowHeight="15.75"/>
  <cols>
    <col min="1" max="1" width="34.3359375" style="9" customWidth="1"/>
    <col min="2" max="202" width="9.10546875" style="9" customWidth="1"/>
    <col min="203" max="203" width="18.3359375" style="9" customWidth="1"/>
    <col min="204" max="16384" width="9.10546875" style="9" customWidth="1"/>
  </cols>
  <sheetData>
    <row r="1" spans="1:7" ht="12.75">
      <c r="A1" s="18" t="s">
        <v>55</v>
      </c>
      <c r="B1" s="19"/>
      <c r="C1" s="19"/>
      <c r="D1" s="19"/>
      <c r="E1" s="19"/>
      <c r="F1" s="19"/>
      <c r="G1" s="19"/>
    </row>
    <row r="2" spans="1:11" ht="6" customHeight="1">
      <c r="A2" s="20"/>
      <c r="B2" s="20"/>
      <c r="C2" s="20"/>
      <c r="D2" s="20"/>
      <c r="E2" s="20"/>
      <c r="F2" s="20"/>
      <c r="G2" s="20"/>
      <c r="H2" s="10" t="s">
        <v>1</v>
      </c>
      <c r="I2" s="11" t="s">
        <v>1</v>
      </c>
      <c r="J2" s="11" t="s">
        <v>1</v>
      </c>
      <c r="K2" s="11" t="s">
        <v>1</v>
      </c>
    </row>
    <row r="3" spans="1:8" ht="12.75">
      <c r="A3" s="21" t="s">
        <v>2</v>
      </c>
      <c r="B3" s="22" t="s">
        <v>56</v>
      </c>
      <c r="C3" s="22" t="s">
        <v>57</v>
      </c>
      <c r="D3" s="22" t="s">
        <v>58</v>
      </c>
      <c r="E3" s="22" t="s">
        <v>59</v>
      </c>
      <c r="F3" s="22" t="s">
        <v>60</v>
      </c>
      <c r="G3" s="22" t="s">
        <v>61</v>
      </c>
      <c r="H3" s="12"/>
    </row>
    <row r="4" spans="1:8" ht="12.75">
      <c r="A4" s="20"/>
      <c r="B4" s="23"/>
      <c r="C4" s="23"/>
      <c r="D4" s="23"/>
      <c r="E4" s="23"/>
      <c r="F4" s="23"/>
      <c r="G4" s="23"/>
      <c r="H4" s="13" t="s">
        <v>1</v>
      </c>
    </row>
    <row r="5" spans="1:7" ht="12.75">
      <c r="A5" s="19"/>
      <c r="B5" s="19"/>
      <c r="C5" s="24"/>
      <c r="D5" s="25" t="s">
        <v>62</v>
      </c>
      <c r="E5" s="19"/>
      <c r="F5" s="19"/>
      <c r="G5" s="19"/>
    </row>
    <row r="6" spans="1:7" ht="12.75">
      <c r="A6" s="26" t="s">
        <v>14</v>
      </c>
      <c r="B6" s="24"/>
      <c r="C6" s="24"/>
      <c r="D6" s="19"/>
      <c r="E6" s="19"/>
      <c r="F6" s="19"/>
      <c r="G6" s="19"/>
    </row>
    <row r="7" spans="1:8" ht="12.75">
      <c r="A7" s="26" t="s">
        <v>63</v>
      </c>
      <c r="B7" s="24">
        <v>0.89</v>
      </c>
      <c r="C7" s="24">
        <v>1</v>
      </c>
      <c r="D7" s="27">
        <v>0.86</v>
      </c>
      <c r="E7" s="27">
        <v>0.92</v>
      </c>
      <c r="F7" s="27">
        <v>1.16</v>
      </c>
      <c r="G7" s="27">
        <v>1.15</v>
      </c>
      <c r="H7" s="15"/>
    </row>
    <row r="8" spans="1:8" ht="12.75">
      <c r="A8" s="26" t="s">
        <v>27</v>
      </c>
      <c r="B8" s="24">
        <v>63.94</v>
      </c>
      <c r="C8" s="24">
        <v>77.69</v>
      </c>
      <c r="D8" s="27">
        <v>64.03</v>
      </c>
      <c r="E8" s="27">
        <v>62.08</v>
      </c>
      <c r="F8" s="27">
        <v>72.12</v>
      </c>
      <c r="G8" s="27">
        <v>91.53</v>
      </c>
      <c r="H8" s="15"/>
    </row>
    <row r="9" spans="1:8" ht="12.75">
      <c r="A9" s="26" t="s">
        <v>64</v>
      </c>
      <c r="B9" s="24">
        <v>5.67</v>
      </c>
      <c r="C9" s="24">
        <v>6.31</v>
      </c>
      <c r="D9" s="27">
        <v>5.53</v>
      </c>
      <c r="E9" s="27">
        <v>5.32</v>
      </c>
      <c r="F9" s="27">
        <v>7.24</v>
      </c>
      <c r="G9" s="27">
        <v>7.85</v>
      </c>
      <c r="H9" s="15"/>
    </row>
    <row r="10" spans="1:8" ht="12.75">
      <c r="A10" s="26" t="s">
        <v>65</v>
      </c>
      <c r="B10" s="24">
        <v>0.11</v>
      </c>
      <c r="C10" s="24">
        <v>0.12</v>
      </c>
      <c r="D10" s="27">
        <v>0.11</v>
      </c>
      <c r="E10" s="27">
        <v>0.11</v>
      </c>
      <c r="F10" s="27">
        <v>0.15</v>
      </c>
      <c r="G10" s="27">
        <v>0.16</v>
      </c>
      <c r="H10" s="15"/>
    </row>
    <row r="11" spans="1:8" ht="12.75">
      <c r="A11" s="26" t="s">
        <v>66</v>
      </c>
      <c r="B11" s="24">
        <v>2.43</v>
      </c>
      <c r="C11" s="24">
        <v>-0.14</v>
      </c>
      <c r="D11" s="27">
        <v>0.38</v>
      </c>
      <c r="E11" s="27">
        <v>0.02</v>
      </c>
      <c r="F11" s="27">
        <v>-0.48</v>
      </c>
      <c r="G11" s="27">
        <v>0.97</v>
      </c>
      <c r="H11" s="15"/>
    </row>
    <row r="12" spans="1:8" ht="12.75">
      <c r="A12" s="26" t="s">
        <v>67</v>
      </c>
      <c r="B12" s="24">
        <v>1.2</v>
      </c>
      <c r="C12" s="24">
        <v>1.17</v>
      </c>
      <c r="D12" s="27">
        <v>1.23</v>
      </c>
      <c r="E12" s="27">
        <v>1.43</v>
      </c>
      <c r="F12" s="27">
        <v>1.45</v>
      </c>
      <c r="G12" s="27">
        <v>1.43</v>
      </c>
      <c r="H12" s="15"/>
    </row>
    <row r="13" spans="1:8" ht="12.75">
      <c r="A13" s="26" t="s">
        <v>19</v>
      </c>
      <c r="B13" s="24">
        <f aca="true" t="shared" si="0" ref="B13:G13">SUM(B7:B12)</f>
        <v>74.24000000000001</v>
      </c>
      <c r="C13" s="24">
        <f t="shared" si="0"/>
        <v>86.15</v>
      </c>
      <c r="D13" s="24">
        <f t="shared" si="0"/>
        <v>72.14</v>
      </c>
      <c r="E13" s="24">
        <f t="shared" si="0"/>
        <v>69.88</v>
      </c>
      <c r="F13" s="24">
        <f t="shared" si="0"/>
        <v>81.64</v>
      </c>
      <c r="G13" s="24">
        <f t="shared" si="0"/>
        <v>103.09</v>
      </c>
      <c r="H13" s="14"/>
    </row>
    <row r="14" spans="1:7" ht="12.75">
      <c r="A14" s="19"/>
      <c r="B14" s="28" t="s">
        <v>1</v>
      </c>
      <c r="C14" s="28" t="s">
        <v>1</v>
      </c>
      <c r="D14" s="19"/>
      <c r="E14" s="19"/>
      <c r="F14" s="19"/>
      <c r="G14" s="19"/>
    </row>
    <row r="15" spans="1:7" ht="12.75">
      <c r="A15" s="26" t="s">
        <v>20</v>
      </c>
      <c r="B15" s="24"/>
      <c r="C15" s="24"/>
      <c r="D15" s="19"/>
      <c r="E15" s="19"/>
      <c r="F15" s="19"/>
      <c r="G15" s="19"/>
    </row>
    <row r="16" spans="1:7" ht="12.75">
      <c r="A16" s="26" t="s">
        <v>21</v>
      </c>
      <c r="B16" s="24"/>
      <c r="C16" s="24"/>
      <c r="D16" s="19"/>
      <c r="E16" s="19"/>
      <c r="F16" s="19"/>
      <c r="G16" s="19"/>
    </row>
    <row r="17" spans="1:8" ht="12.75">
      <c r="A17" s="26" t="s">
        <v>22</v>
      </c>
      <c r="B17" s="24">
        <v>13.75</v>
      </c>
      <c r="C17" s="24">
        <v>13.04</v>
      </c>
      <c r="D17" s="27">
        <v>13.82</v>
      </c>
      <c r="E17" s="27">
        <v>14.19</v>
      </c>
      <c r="F17" s="27">
        <v>19.86</v>
      </c>
      <c r="G17" s="27">
        <v>14</v>
      </c>
      <c r="H17" s="15"/>
    </row>
    <row r="18" spans="1:8" ht="12.75">
      <c r="A18" s="26" t="s">
        <v>68</v>
      </c>
      <c r="B18" s="24">
        <v>8.84</v>
      </c>
      <c r="C18" s="24">
        <v>9.46</v>
      </c>
      <c r="D18" s="27">
        <v>9.53</v>
      </c>
      <c r="E18" s="27">
        <v>8.33</v>
      </c>
      <c r="F18" s="27">
        <v>10.75</v>
      </c>
      <c r="G18" s="27">
        <v>12.23</v>
      </c>
      <c r="H18" s="15"/>
    </row>
    <row r="19" spans="1:8" ht="12.75">
      <c r="A19" s="26" t="s">
        <v>69</v>
      </c>
      <c r="B19" s="24">
        <v>14</v>
      </c>
      <c r="C19" s="24">
        <v>13.91</v>
      </c>
      <c r="D19" s="27">
        <v>14.99</v>
      </c>
      <c r="E19" s="27">
        <v>15.19</v>
      </c>
      <c r="F19" s="27">
        <v>19.26</v>
      </c>
      <c r="G19" s="27">
        <v>19.29</v>
      </c>
      <c r="H19" s="15"/>
    </row>
    <row r="20" spans="1:8" ht="12.75">
      <c r="A20" s="26" t="s">
        <v>70</v>
      </c>
      <c r="B20" s="24">
        <v>0.79</v>
      </c>
      <c r="C20" s="24">
        <v>0.75</v>
      </c>
      <c r="D20" s="27">
        <v>0.76</v>
      </c>
      <c r="E20" s="27">
        <v>0.68</v>
      </c>
      <c r="F20" s="27">
        <v>0.81</v>
      </c>
      <c r="G20" s="27">
        <v>0.8</v>
      </c>
      <c r="H20" s="15"/>
    </row>
    <row r="21" spans="1:8" ht="12.75">
      <c r="A21" s="26" t="s">
        <v>71</v>
      </c>
      <c r="B21" s="24">
        <f aca="true" t="shared" si="1" ref="B21:G21">SUM(B17:B20)</f>
        <v>37.38</v>
      </c>
      <c r="C21" s="24">
        <f t="shared" si="1"/>
        <v>37.16</v>
      </c>
      <c r="D21" s="24">
        <f t="shared" si="1"/>
        <v>39.1</v>
      </c>
      <c r="E21" s="24">
        <f t="shared" si="1"/>
        <v>38.39</v>
      </c>
      <c r="F21" s="24">
        <f t="shared" si="1"/>
        <v>50.68000000000001</v>
      </c>
      <c r="G21" s="24">
        <f t="shared" si="1"/>
        <v>46.31999999999999</v>
      </c>
      <c r="H21" s="14"/>
    </row>
    <row r="22" spans="1:7" ht="12.75">
      <c r="A22" s="26" t="s">
        <v>26</v>
      </c>
      <c r="B22" s="24"/>
      <c r="C22" s="24"/>
      <c r="D22" s="19"/>
      <c r="E22" s="19"/>
      <c r="F22" s="19"/>
      <c r="G22" s="19"/>
    </row>
    <row r="23" spans="1:8" ht="12.75">
      <c r="A23" s="26" t="s">
        <v>27</v>
      </c>
      <c r="B23" s="24">
        <v>0.04</v>
      </c>
      <c r="C23" s="24">
        <v>0.04</v>
      </c>
      <c r="D23" s="27">
        <v>0.03</v>
      </c>
      <c r="E23" s="27">
        <v>0.03</v>
      </c>
      <c r="F23" s="27">
        <v>0.04</v>
      </c>
      <c r="G23" s="27">
        <v>0.06</v>
      </c>
      <c r="H23" s="15"/>
    </row>
    <row r="24" spans="1:8" ht="12.75">
      <c r="A24" s="26" t="s">
        <v>28</v>
      </c>
      <c r="B24" s="24">
        <v>4.38</v>
      </c>
      <c r="C24" s="24">
        <v>5.01</v>
      </c>
      <c r="D24" s="27">
        <v>4.65</v>
      </c>
      <c r="E24" s="27">
        <v>4.89</v>
      </c>
      <c r="F24" s="27">
        <v>4.78</v>
      </c>
      <c r="G24" s="27">
        <v>4.2</v>
      </c>
      <c r="H24" s="15"/>
    </row>
    <row r="25" spans="1:8" ht="12.75">
      <c r="A25" s="26" t="s">
        <v>72</v>
      </c>
      <c r="B25" s="24">
        <v>0.18</v>
      </c>
      <c r="C25" s="24">
        <v>0.21</v>
      </c>
      <c r="D25" s="27">
        <v>0.19</v>
      </c>
      <c r="E25" s="27">
        <v>0.2</v>
      </c>
      <c r="F25" s="27">
        <v>0.21</v>
      </c>
      <c r="G25" s="27">
        <v>0.18</v>
      </c>
      <c r="H25" s="15"/>
    </row>
    <row r="26" spans="1:8" ht="12.75">
      <c r="A26" s="26" t="s">
        <v>30</v>
      </c>
      <c r="B26" s="24">
        <v>2.44</v>
      </c>
      <c r="C26" s="24">
        <v>2.66</v>
      </c>
      <c r="D26" s="27">
        <v>2.6</v>
      </c>
      <c r="E26" s="27">
        <v>2.76</v>
      </c>
      <c r="F26" s="27">
        <v>2.85</v>
      </c>
      <c r="G26" s="27">
        <v>2.48</v>
      </c>
      <c r="H26" s="15"/>
    </row>
    <row r="27" spans="1:8" ht="12.75">
      <c r="A27" s="26" t="s">
        <v>73</v>
      </c>
      <c r="B27" s="24">
        <v>1.14</v>
      </c>
      <c r="C27" s="24">
        <v>1.28</v>
      </c>
      <c r="D27" s="27">
        <v>1.32</v>
      </c>
      <c r="E27" s="27">
        <v>1.47</v>
      </c>
      <c r="F27" s="27">
        <v>1.57</v>
      </c>
      <c r="G27" s="27">
        <v>1.43</v>
      </c>
      <c r="H27" s="15"/>
    </row>
    <row r="28" spans="1:8" ht="12.75">
      <c r="A28" s="26" t="s">
        <v>32</v>
      </c>
      <c r="B28" s="24">
        <v>4.9</v>
      </c>
      <c r="C28" s="24">
        <v>5.02</v>
      </c>
      <c r="D28" s="27">
        <v>4.61</v>
      </c>
      <c r="E28" s="27">
        <v>4.67</v>
      </c>
      <c r="F28" s="27">
        <v>5.38</v>
      </c>
      <c r="G28" s="27">
        <v>5.31</v>
      </c>
      <c r="H28" s="15"/>
    </row>
    <row r="29" spans="1:8" ht="12.75">
      <c r="A29" s="26" t="s">
        <v>74</v>
      </c>
      <c r="B29" s="24">
        <v>2.64</v>
      </c>
      <c r="C29" s="24">
        <v>2.72</v>
      </c>
      <c r="D29" s="27">
        <v>2.87</v>
      </c>
      <c r="E29" s="27">
        <v>2.9</v>
      </c>
      <c r="F29" s="27">
        <v>2.9</v>
      </c>
      <c r="G29" s="27">
        <v>2.88</v>
      </c>
      <c r="H29" s="15"/>
    </row>
    <row r="30" spans="1:8" ht="12.75">
      <c r="A30" s="26" t="s">
        <v>34</v>
      </c>
      <c r="B30" s="24">
        <v>6.9</v>
      </c>
      <c r="C30" s="24">
        <v>6.79</v>
      </c>
      <c r="D30" s="27">
        <v>6.93</v>
      </c>
      <c r="E30" s="27">
        <v>7.44</v>
      </c>
      <c r="F30" s="27">
        <v>7.89</v>
      </c>
      <c r="G30" s="27">
        <v>8.68</v>
      </c>
      <c r="H30" s="15"/>
    </row>
    <row r="31" spans="1:8" ht="12.75">
      <c r="A31" s="26" t="s">
        <v>36</v>
      </c>
      <c r="B31" s="24">
        <f aca="true" t="shared" si="2" ref="B31:G31">SUM(B23:B30)+B21</f>
        <v>60</v>
      </c>
      <c r="C31" s="24">
        <f t="shared" si="2"/>
        <v>60.88999999999999</v>
      </c>
      <c r="D31" s="24">
        <f t="shared" si="2"/>
        <v>62.300000000000004</v>
      </c>
      <c r="E31" s="24">
        <f t="shared" si="2"/>
        <v>62.75</v>
      </c>
      <c r="F31" s="24">
        <f t="shared" si="2"/>
        <v>76.30000000000001</v>
      </c>
      <c r="G31" s="24">
        <f t="shared" si="2"/>
        <v>71.53999999999999</v>
      </c>
      <c r="H31" s="14"/>
    </row>
    <row r="32" spans="1:7" ht="12.75">
      <c r="A32" s="19"/>
      <c r="B32" s="24"/>
      <c r="C32" s="24"/>
      <c r="D32" s="19"/>
      <c r="E32" s="19"/>
      <c r="F32" s="19"/>
      <c r="G32" s="19"/>
    </row>
    <row r="33" spans="1:8" ht="12.75">
      <c r="A33" s="26" t="s">
        <v>37</v>
      </c>
      <c r="B33" s="24">
        <v>2.54</v>
      </c>
      <c r="C33" s="24">
        <v>3.72</v>
      </c>
      <c r="D33" s="27">
        <v>2.94</v>
      </c>
      <c r="E33" s="27">
        <v>3.44</v>
      </c>
      <c r="F33" s="27">
        <v>2.94</v>
      </c>
      <c r="G33" s="27">
        <v>3.8</v>
      </c>
      <c r="H33" s="15"/>
    </row>
    <row r="34" spans="1:8" ht="12.75">
      <c r="A34" s="26" t="s">
        <v>38</v>
      </c>
      <c r="B34" s="24">
        <v>1.68</v>
      </c>
      <c r="C34" s="24">
        <v>2.3</v>
      </c>
      <c r="D34" s="27">
        <v>1.96</v>
      </c>
      <c r="E34" s="27">
        <v>2.21</v>
      </c>
      <c r="F34" s="27">
        <v>2.2</v>
      </c>
      <c r="G34" s="27">
        <v>2.43</v>
      </c>
      <c r="H34" s="15"/>
    </row>
    <row r="35" spans="1:8" ht="12.75">
      <c r="A35" s="26" t="s">
        <v>39</v>
      </c>
      <c r="B35" s="24">
        <v>4.76</v>
      </c>
      <c r="C35" s="24">
        <v>6.06</v>
      </c>
      <c r="D35" s="27">
        <v>4.55</v>
      </c>
      <c r="E35" s="27">
        <v>5.91</v>
      </c>
      <c r="F35" s="27">
        <v>5.38</v>
      </c>
      <c r="G35" s="27">
        <v>6.03</v>
      </c>
      <c r="H35" s="15"/>
    </row>
    <row r="36" spans="1:8" ht="12.75">
      <c r="A36" s="26" t="s">
        <v>40</v>
      </c>
      <c r="B36" s="24">
        <f aca="true" t="shared" si="3" ref="B36:G36">SUM(B33:B35)</f>
        <v>8.98</v>
      </c>
      <c r="C36" s="24">
        <f t="shared" si="3"/>
        <v>12.079999999999998</v>
      </c>
      <c r="D36" s="24">
        <f t="shared" si="3"/>
        <v>9.45</v>
      </c>
      <c r="E36" s="24">
        <f t="shared" si="3"/>
        <v>11.56</v>
      </c>
      <c r="F36" s="24">
        <f t="shared" si="3"/>
        <v>10.52</v>
      </c>
      <c r="G36" s="24">
        <f t="shared" si="3"/>
        <v>12.260000000000002</v>
      </c>
      <c r="H36" s="14"/>
    </row>
    <row r="37" spans="1:7" ht="12.75">
      <c r="A37" s="19"/>
      <c r="B37" s="28" t="s">
        <v>1</v>
      </c>
      <c r="C37" s="24"/>
      <c r="D37" s="24"/>
      <c r="E37" s="24"/>
      <c r="F37" s="24"/>
      <c r="G37" s="19"/>
    </row>
    <row r="38" spans="1:8" ht="12.75">
      <c r="A38" s="26" t="s">
        <v>41</v>
      </c>
      <c r="B38" s="24">
        <f aca="true" t="shared" si="4" ref="B38:G38">B31+B36</f>
        <v>68.98</v>
      </c>
      <c r="C38" s="24">
        <f t="shared" si="4"/>
        <v>72.97</v>
      </c>
      <c r="D38" s="24">
        <f t="shared" si="4"/>
        <v>71.75</v>
      </c>
      <c r="E38" s="24">
        <f t="shared" si="4"/>
        <v>74.31</v>
      </c>
      <c r="F38" s="24">
        <f t="shared" si="4"/>
        <v>86.82000000000001</v>
      </c>
      <c r="G38" s="24">
        <f t="shared" si="4"/>
        <v>83.8</v>
      </c>
      <c r="H38" s="14"/>
    </row>
    <row r="39" spans="1:8" ht="12.75">
      <c r="A39" s="19"/>
      <c r="B39" s="28" t="s">
        <v>1</v>
      </c>
      <c r="C39" s="28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16"/>
    </row>
    <row r="40" spans="1:8" ht="12.75">
      <c r="A40" s="26" t="s">
        <v>42</v>
      </c>
      <c r="B40" s="24">
        <f aca="true" t="shared" si="5" ref="B40:G40">B13-B38</f>
        <v>5.260000000000005</v>
      </c>
      <c r="C40" s="24">
        <f t="shared" si="5"/>
        <v>13.180000000000007</v>
      </c>
      <c r="D40" s="24">
        <f t="shared" si="5"/>
        <v>0.39000000000000057</v>
      </c>
      <c r="E40" s="24">
        <f t="shared" si="5"/>
        <v>-4.430000000000007</v>
      </c>
      <c r="F40" s="24">
        <f t="shared" si="5"/>
        <v>-5.180000000000007</v>
      </c>
      <c r="G40" s="24">
        <f t="shared" si="5"/>
        <v>19.290000000000006</v>
      </c>
      <c r="H40" s="14"/>
    </row>
    <row r="41" spans="1:8" ht="12.75">
      <c r="A41" s="20"/>
      <c r="B41" s="23"/>
      <c r="C41" s="23"/>
      <c r="D41" s="23"/>
      <c r="E41" s="23"/>
      <c r="F41" s="23"/>
      <c r="G41" s="23"/>
      <c r="H41" s="13" t="s">
        <v>1</v>
      </c>
    </row>
    <row r="42" spans="1:7" ht="12.75">
      <c r="A42" s="26" t="s">
        <v>1</v>
      </c>
      <c r="B42" s="24"/>
      <c r="C42" s="24"/>
      <c r="D42" s="19"/>
      <c r="E42" s="19"/>
      <c r="F42" s="19"/>
      <c r="G42" s="19"/>
    </row>
    <row r="43" spans="1:7" ht="12.75">
      <c r="A43" s="19"/>
      <c r="B43" s="24"/>
      <c r="C43" s="24"/>
      <c r="D43" s="19"/>
      <c r="E43" s="19"/>
      <c r="F43" s="19"/>
      <c r="G43" s="19"/>
    </row>
    <row r="44" spans="1:7" ht="12.75">
      <c r="A44" s="18" t="s">
        <v>75</v>
      </c>
      <c r="B44" s="24"/>
      <c r="C44" s="24"/>
      <c r="D44" s="19"/>
      <c r="E44" s="19"/>
      <c r="F44" s="19"/>
      <c r="G44" s="19"/>
    </row>
    <row r="45" spans="1:8" ht="5.25" customHeight="1">
      <c r="A45" s="20"/>
      <c r="B45" s="23"/>
      <c r="C45" s="23"/>
      <c r="D45" s="20"/>
      <c r="E45" s="20"/>
      <c r="F45" s="20"/>
      <c r="G45" s="20"/>
      <c r="H45" s="10" t="s">
        <v>1</v>
      </c>
    </row>
    <row r="46" spans="1:8" ht="12.75">
      <c r="A46" s="21" t="s">
        <v>2</v>
      </c>
      <c r="B46" s="22" t="s">
        <v>56</v>
      </c>
      <c r="C46" s="22" t="s">
        <v>57</v>
      </c>
      <c r="D46" s="22" t="s">
        <v>58</v>
      </c>
      <c r="E46" s="22" t="s">
        <v>59</v>
      </c>
      <c r="F46" s="22" t="s">
        <v>60</v>
      </c>
      <c r="G46" s="22" t="s">
        <v>61</v>
      </c>
      <c r="H46" s="12"/>
    </row>
    <row r="47" spans="1:8" ht="12.75">
      <c r="A47" s="20"/>
      <c r="B47" s="23"/>
      <c r="C47" s="23"/>
      <c r="D47" s="20"/>
      <c r="E47" s="20"/>
      <c r="F47" s="20"/>
      <c r="G47" s="20"/>
      <c r="H47" s="10" t="s">
        <v>1</v>
      </c>
    </row>
    <row r="48" spans="1:7" ht="12.75">
      <c r="A48" s="19"/>
      <c r="B48" s="28" t="s">
        <v>1</v>
      </c>
      <c r="C48" s="28" t="s">
        <v>1</v>
      </c>
      <c r="D48" s="25" t="s">
        <v>62</v>
      </c>
      <c r="E48" s="19"/>
      <c r="F48" s="19"/>
      <c r="G48" s="19" t="s">
        <v>1</v>
      </c>
    </row>
    <row r="49" spans="1:7" ht="12.75">
      <c r="A49" s="26" t="s">
        <v>14</v>
      </c>
      <c r="B49" s="24"/>
      <c r="C49" s="24"/>
      <c r="D49" s="24"/>
      <c r="E49" s="19"/>
      <c r="F49" s="19"/>
      <c r="G49" s="19"/>
    </row>
    <row r="50" spans="1:8" ht="12.75">
      <c r="A50" s="26" t="s">
        <v>63</v>
      </c>
      <c r="B50" s="24">
        <f aca="true" t="shared" si="6" ref="B50:G55">B7</f>
        <v>0.89</v>
      </c>
      <c r="C50" s="24">
        <f t="shared" si="6"/>
        <v>1</v>
      </c>
      <c r="D50" s="24">
        <f t="shared" si="6"/>
        <v>0.86</v>
      </c>
      <c r="E50" s="24">
        <f t="shared" si="6"/>
        <v>0.92</v>
      </c>
      <c r="F50" s="24">
        <f t="shared" si="6"/>
        <v>1.16</v>
      </c>
      <c r="G50" s="24">
        <f t="shared" si="6"/>
        <v>1.15</v>
      </c>
      <c r="H50" s="14"/>
    </row>
    <row r="51" spans="1:9" ht="12.75">
      <c r="A51" s="26" t="s">
        <v>27</v>
      </c>
      <c r="B51" s="24">
        <f t="shared" si="6"/>
        <v>63.94</v>
      </c>
      <c r="C51" s="24">
        <f t="shared" si="6"/>
        <v>77.69</v>
      </c>
      <c r="D51" s="24">
        <f t="shared" si="6"/>
        <v>64.03</v>
      </c>
      <c r="E51" s="24">
        <f t="shared" si="6"/>
        <v>62.08</v>
      </c>
      <c r="F51" s="24">
        <f t="shared" si="6"/>
        <v>72.12</v>
      </c>
      <c r="G51" s="24">
        <f t="shared" si="6"/>
        <v>91.53</v>
      </c>
      <c r="H51" s="14"/>
      <c r="I51" s="14"/>
    </row>
    <row r="52" spans="1:9" ht="12.75">
      <c r="A52" s="26" t="s">
        <v>64</v>
      </c>
      <c r="B52" s="24">
        <f t="shared" si="6"/>
        <v>5.67</v>
      </c>
      <c r="C52" s="24">
        <f t="shared" si="6"/>
        <v>6.31</v>
      </c>
      <c r="D52" s="24">
        <f t="shared" si="6"/>
        <v>5.53</v>
      </c>
      <c r="E52" s="24">
        <f t="shared" si="6"/>
        <v>5.32</v>
      </c>
      <c r="F52" s="24">
        <f t="shared" si="6"/>
        <v>7.24</v>
      </c>
      <c r="G52" s="24">
        <f t="shared" si="6"/>
        <v>7.85</v>
      </c>
      <c r="H52" s="14"/>
      <c r="I52" s="14"/>
    </row>
    <row r="53" spans="1:9" ht="12.75">
      <c r="A53" s="26" t="s">
        <v>65</v>
      </c>
      <c r="B53" s="24">
        <f t="shared" si="6"/>
        <v>0.11</v>
      </c>
      <c r="C53" s="24">
        <f t="shared" si="6"/>
        <v>0.12</v>
      </c>
      <c r="D53" s="24">
        <f t="shared" si="6"/>
        <v>0.11</v>
      </c>
      <c r="E53" s="24">
        <f t="shared" si="6"/>
        <v>0.11</v>
      </c>
      <c r="F53" s="24">
        <f t="shared" si="6"/>
        <v>0.15</v>
      </c>
      <c r="G53" s="24">
        <f t="shared" si="6"/>
        <v>0.16</v>
      </c>
      <c r="H53" s="14"/>
      <c r="I53" s="14"/>
    </row>
    <row r="54" spans="1:9" ht="12.75">
      <c r="A54" s="26" t="s">
        <v>66</v>
      </c>
      <c r="B54" s="24">
        <f t="shared" si="6"/>
        <v>2.43</v>
      </c>
      <c r="C54" s="24">
        <f t="shared" si="6"/>
        <v>-0.14</v>
      </c>
      <c r="D54" s="24">
        <f t="shared" si="6"/>
        <v>0.38</v>
      </c>
      <c r="E54" s="24">
        <f t="shared" si="6"/>
        <v>0.02</v>
      </c>
      <c r="F54" s="24">
        <f t="shared" si="6"/>
        <v>-0.48</v>
      </c>
      <c r="G54" s="24">
        <f t="shared" si="6"/>
        <v>0.97</v>
      </c>
      <c r="H54" s="14"/>
      <c r="I54" s="14"/>
    </row>
    <row r="55" spans="1:9" ht="12.75">
      <c r="A55" s="26" t="s">
        <v>67</v>
      </c>
      <c r="B55" s="24">
        <f t="shared" si="6"/>
        <v>1.2</v>
      </c>
      <c r="C55" s="24">
        <f t="shared" si="6"/>
        <v>1.17</v>
      </c>
      <c r="D55" s="24">
        <f t="shared" si="6"/>
        <v>1.23</v>
      </c>
      <c r="E55" s="24">
        <f t="shared" si="6"/>
        <v>1.43</v>
      </c>
      <c r="F55" s="24">
        <f t="shared" si="6"/>
        <v>1.45</v>
      </c>
      <c r="G55" s="24">
        <f t="shared" si="6"/>
        <v>1.43</v>
      </c>
      <c r="H55" s="14"/>
      <c r="I55" s="14"/>
    </row>
    <row r="56" spans="1:9" ht="12.75">
      <c r="A56" s="26" t="s">
        <v>19</v>
      </c>
      <c r="B56" s="24">
        <f aca="true" t="shared" si="7" ref="B56:G56">SUM(B50:B55)</f>
        <v>74.24000000000001</v>
      </c>
      <c r="C56" s="24">
        <f t="shared" si="7"/>
        <v>86.15</v>
      </c>
      <c r="D56" s="24">
        <f t="shared" si="7"/>
        <v>72.14</v>
      </c>
      <c r="E56" s="24">
        <f t="shared" si="7"/>
        <v>69.88</v>
      </c>
      <c r="F56" s="24">
        <f t="shared" si="7"/>
        <v>81.64</v>
      </c>
      <c r="G56" s="24">
        <f t="shared" si="7"/>
        <v>103.09</v>
      </c>
      <c r="H56" s="14"/>
      <c r="I56" s="14"/>
    </row>
    <row r="57" spans="1:9" ht="12.75">
      <c r="A57" s="19"/>
      <c r="B57" s="24" t="str">
        <f>B14</f>
        <v> </v>
      </c>
      <c r="C57" s="24"/>
      <c r="D57" s="24"/>
      <c r="E57" s="24"/>
      <c r="F57" s="24"/>
      <c r="G57" s="24"/>
      <c r="H57" s="14"/>
      <c r="I57" s="14"/>
    </row>
    <row r="58" spans="1:8" ht="12.75">
      <c r="A58" s="26" t="s">
        <v>43</v>
      </c>
      <c r="B58" s="28" t="s">
        <v>1</v>
      </c>
      <c r="C58" s="24"/>
      <c r="D58" s="24"/>
      <c r="E58" s="24"/>
      <c r="F58" s="24"/>
      <c r="G58" s="24"/>
      <c r="H58" s="14"/>
    </row>
    <row r="59" spans="1:8" ht="12.75">
      <c r="A59" s="26" t="s">
        <v>44</v>
      </c>
      <c r="B59" s="24">
        <f aca="true" t="shared" si="8" ref="B59:G59">B31</f>
        <v>60</v>
      </c>
      <c r="C59" s="24">
        <f t="shared" si="8"/>
        <v>60.88999999999999</v>
      </c>
      <c r="D59" s="24">
        <f t="shared" si="8"/>
        <v>62.300000000000004</v>
      </c>
      <c r="E59" s="24">
        <f t="shared" si="8"/>
        <v>62.75</v>
      </c>
      <c r="F59" s="24">
        <f t="shared" si="8"/>
        <v>76.30000000000001</v>
      </c>
      <c r="G59" s="24">
        <f t="shared" si="8"/>
        <v>71.53999999999999</v>
      </c>
      <c r="H59" s="14"/>
    </row>
    <row r="60" spans="1:9" ht="12.75">
      <c r="A60" s="26" t="s">
        <v>45</v>
      </c>
      <c r="B60" s="24">
        <f aca="true" t="shared" si="9" ref="B60:G61">B33</f>
        <v>2.54</v>
      </c>
      <c r="C60" s="24">
        <f t="shared" si="9"/>
        <v>3.72</v>
      </c>
      <c r="D60" s="24">
        <f t="shared" si="9"/>
        <v>2.94</v>
      </c>
      <c r="E60" s="24">
        <f t="shared" si="9"/>
        <v>3.44</v>
      </c>
      <c r="F60" s="24">
        <f t="shared" si="9"/>
        <v>2.94</v>
      </c>
      <c r="G60" s="24">
        <f t="shared" si="9"/>
        <v>3.8</v>
      </c>
      <c r="H60" s="14"/>
      <c r="I60" s="14"/>
    </row>
    <row r="61" spans="1:9" ht="12.75">
      <c r="A61" s="26" t="s">
        <v>46</v>
      </c>
      <c r="B61" s="24">
        <f t="shared" si="9"/>
        <v>1.68</v>
      </c>
      <c r="C61" s="24">
        <f t="shared" si="9"/>
        <v>2.3</v>
      </c>
      <c r="D61" s="24">
        <f t="shared" si="9"/>
        <v>1.96</v>
      </c>
      <c r="E61" s="24">
        <f t="shared" si="9"/>
        <v>2.21</v>
      </c>
      <c r="F61" s="24">
        <f t="shared" si="9"/>
        <v>2.2</v>
      </c>
      <c r="G61" s="24">
        <f t="shared" si="9"/>
        <v>2.43</v>
      </c>
      <c r="H61" s="14"/>
      <c r="I61" s="14"/>
    </row>
    <row r="62" spans="1:9" ht="12.75">
      <c r="A62" s="26" t="s">
        <v>47</v>
      </c>
      <c r="B62" s="24">
        <v>21.22</v>
      </c>
      <c r="C62" s="24">
        <v>22.66</v>
      </c>
      <c r="D62" s="27">
        <v>24.13</v>
      </c>
      <c r="E62" s="27">
        <v>25.13</v>
      </c>
      <c r="F62" s="27">
        <v>27.25</v>
      </c>
      <c r="G62" s="27">
        <v>28.69</v>
      </c>
      <c r="H62" s="15"/>
      <c r="I62" s="14"/>
    </row>
    <row r="63" spans="1:8" ht="12.75">
      <c r="A63" s="26" t="s">
        <v>48</v>
      </c>
      <c r="B63" s="24">
        <v>1.07</v>
      </c>
      <c r="C63" s="24">
        <v>1.01</v>
      </c>
      <c r="D63" s="27">
        <v>1.45</v>
      </c>
      <c r="E63" s="27">
        <v>1.75</v>
      </c>
      <c r="F63" s="27">
        <v>1.94</v>
      </c>
      <c r="G63" s="27">
        <v>1.86</v>
      </c>
      <c r="H63" s="15"/>
    </row>
    <row r="64" spans="1:8" ht="12.75">
      <c r="A64" s="26" t="s">
        <v>49</v>
      </c>
      <c r="B64" s="24">
        <v>6.87</v>
      </c>
      <c r="C64" s="24">
        <v>7.32</v>
      </c>
      <c r="D64" s="27">
        <v>8.1</v>
      </c>
      <c r="E64" s="27">
        <v>8.46</v>
      </c>
      <c r="F64" s="27">
        <v>8.7</v>
      </c>
      <c r="G64" s="27">
        <v>10.15</v>
      </c>
      <c r="H64" s="15"/>
    </row>
    <row r="65" spans="1:8" ht="12.75">
      <c r="A65" s="26" t="s">
        <v>50</v>
      </c>
      <c r="B65" s="24">
        <v>0.48</v>
      </c>
      <c r="C65" s="24">
        <v>0.5</v>
      </c>
      <c r="D65" s="27">
        <v>0.51</v>
      </c>
      <c r="E65" s="27">
        <v>0.44</v>
      </c>
      <c r="F65" s="27">
        <v>0.48</v>
      </c>
      <c r="G65" s="27">
        <v>0.51</v>
      </c>
      <c r="H65" s="15"/>
    </row>
    <row r="66" spans="1:8" ht="12.75">
      <c r="A66" s="26" t="s">
        <v>51</v>
      </c>
      <c r="B66" s="24">
        <v>10.97</v>
      </c>
      <c r="C66" s="24">
        <v>10.54</v>
      </c>
      <c r="D66" s="27">
        <v>10.3</v>
      </c>
      <c r="E66" s="27">
        <v>10.48</v>
      </c>
      <c r="F66" s="27">
        <v>11.38</v>
      </c>
      <c r="G66" s="27">
        <v>12.08</v>
      </c>
      <c r="H66" s="15"/>
    </row>
    <row r="67" spans="1:8" ht="12.75">
      <c r="A67" s="26" t="s">
        <v>76</v>
      </c>
      <c r="B67" s="24">
        <f aca="true" t="shared" si="10" ref="B67:G67">SUM(B59:B66)</f>
        <v>104.83</v>
      </c>
      <c r="C67" s="24">
        <f t="shared" si="10"/>
        <v>108.94</v>
      </c>
      <c r="D67" s="24">
        <f t="shared" si="10"/>
        <v>111.69</v>
      </c>
      <c r="E67" s="24">
        <f t="shared" si="10"/>
        <v>114.65999999999998</v>
      </c>
      <c r="F67" s="24">
        <f t="shared" si="10"/>
        <v>131.19000000000003</v>
      </c>
      <c r="G67" s="24">
        <f t="shared" si="10"/>
        <v>131.06</v>
      </c>
      <c r="H67" s="14"/>
    </row>
    <row r="68" spans="1:8" ht="12.75">
      <c r="A68" s="19"/>
      <c r="B68" s="24"/>
      <c r="C68" s="24"/>
      <c r="D68" s="24"/>
      <c r="E68" s="24"/>
      <c r="F68" s="24"/>
      <c r="G68" s="24"/>
      <c r="H68" s="14"/>
    </row>
    <row r="69" spans="1:8" ht="12.75">
      <c r="A69" s="26" t="s">
        <v>53</v>
      </c>
      <c r="B69" s="24">
        <f aca="true" t="shared" si="11" ref="B69:G69">B56-B67</f>
        <v>-30.58999999999999</v>
      </c>
      <c r="C69" s="24">
        <f t="shared" si="11"/>
        <v>-22.789999999999992</v>
      </c>
      <c r="D69" s="24">
        <f t="shared" si="11"/>
        <v>-39.55</v>
      </c>
      <c r="E69" s="24">
        <f t="shared" si="11"/>
        <v>-44.77999999999999</v>
      </c>
      <c r="F69" s="24">
        <f t="shared" si="11"/>
        <v>-49.550000000000026</v>
      </c>
      <c r="G69" s="24">
        <f t="shared" si="11"/>
        <v>-27.97</v>
      </c>
      <c r="H69" s="14"/>
    </row>
    <row r="70" spans="1:12" ht="5.25" customHeight="1">
      <c r="A70" s="20"/>
      <c r="B70" s="23"/>
      <c r="C70" s="23"/>
      <c r="D70" s="23"/>
      <c r="E70" s="23"/>
      <c r="F70" s="23"/>
      <c r="G70" s="23"/>
      <c r="H70" s="13" t="s">
        <v>1</v>
      </c>
      <c r="J70" s="11" t="s">
        <v>1</v>
      </c>
      <c r="K70" s="11" t="s">
        <v>1</v>
      </c>
      <c r="L70" s="11" t="s">
        <v>1</v>
      </c>
    </row>
    <row r="71" spans="1:8" ht="12.75">
      <c r="A71" s="26" t="s">
        <v>77</v>
      </c>
      <c r="B71" s="19"/>
      <c r="C71" s="19"/>
      <c r="D71" s="19"/>
      <c r="E71" s="19"/>
      <c r="F71" s="19"/>
      <c r="G71" s="19"/>
      <c r="H71" s="14"/>
    </row>
    <row r="72" spans="1:7" ht="12.75">
      <c r="A72" s="26" t="s">
        <v>78</v>
      </c>
      <c r="B72" s="24"/>
      <c r="C72" s="19"/>
      <c r="D72" s="19"/>
      <c r="E72" s="19"/>
      <c r="F72" s="19"/>
      <c r="G72" s="19"/>
    </row>
    <row r="73" spans="1:10" ht="12">
      <c r="A73" s="11" t="s">
        <v>1</v>
      </c>
      <c r="B73" s="14"/>
      <c r="C73" s="16" t="s">
        <v>1</v>
      </c>
      <c r="D73" s="11" t="s">
        <v>1</v>
      </c>
      <c r="E73" s="11" t="s">
        <v>1</v>
      </c>
      <c r="F73" s="11" t="s">
        <v>1</v>
      </c>
      <c r="G73" s="11" t="s">
        <v>1</v>
      </c>
      <c r="H73" s="11"/>
      <c r="I73" s="11" t="s">
        <v>1</v>
      </c>
      <c r="J73" s="11" t="s">
        <v>1</v>
      </c>
    </row>
    <row r="74" spans="2:10" ht="12">
      <c r="B74" s="14"/>
      <c r="C74" s="14"/>
      <c r="D74" s="17"/>
      <c r="E74" s="17"/>
      <c r="F74" s="17"/>
      <c r="G74" s="17"/>
      <c r="H74" s="17"/>
      <c r="I74" s="17"/>
      <c r="J74" s="17"/>
    </row>
    <row r="75" spans="2:3" ht="12">
      <c r="B75" s="14"/>
      <c r="C75" s="14"/>
    </row>
    <row r="76" spans="2:3" ht="12">
      <c r="B76" s="14"/>
      <c r="C76" s="14"/>
    </row>
    <row r="77" spans="2:3" ht="12">
      <c r="B77" s="14"/>
      <c r="C77" s="14"/>
    </row>
    <row r="78" spans="1:3" ht="12">
      <c r="A78" s="11" t="s">
        <v>1</v>
      </c>
      <c r="B78" s="14"/>
      <c r="C78" s="14"/>
    </row>
    <row r="79" ht="12">
      <c r="A79" s="11" t="s">
        <v>1</v>
      </c>
    </row>
    <row r="80" ht="12">
      <c r="A80" s="11" t="s">
        <v>1</v>
      </c>
    </row>
    <row r="81" ht="12">
      <c r="A81" s="11" t="s">
        <v>1</v>
      </c>
    </row>
    <row r="82" ht="12">
      <c r="A82" s="11" t="s">
        <v>1</v>
      </c>
    </row>
    <row r="83" ht="12">
      <c r="A83" s="11" t="s">
        <v>79</v>
      </c>
    </row>
    <row r="84" ht="12">
      <c r="A84" s="11" t="s">
        <v>1</v>
      </c>
    </row>
    <row r="85" ht="12">
      <c r="A85" s="11" t="s">
        <v>1</v>
      </c>
    </row>
    <row r="86" spans="1:2" ht="12">
      <c r="A86" s="11" t="s">
        <v>1</v>
      </c>
      <c r="B86" s="11" t="s">
        <v>1</v>
      </c>
    </row>
    <row r="87" ht="12">
      <c r="A87" s="11" t="s">
        <v>1</v>
      </c>
    </row>
    <row r="88" ht="12">
      <c r="A88" s="11" t="s">
        <v>1</v>
      </c>
    </row>
    <row r="89" ht="12">
      <c r="A89" s="11" t="s">
        <v>1</v>
      </c>
    </row>
    <row r="90" ht="12">
      <c r="A90" s="11" t="s">
        <v>1</v>
      </c>
    </row>
    <row r="91" ht="12">
      <c r="A91" s="11" t="s">
        <v>1</v>
      </c>
    </row>
    <row r="92" ht="12">
      <c r="A92" s="11" t="s">
        <v>1</v>
      </c>
    </row>
    <row r="93" ht="12">
      <c r="A93" s="11" t="s">
        <v>1</v>
      </c>
    </row>
    <row r="94" ht="12">
      <c r="A94" s="11" t="s">
        <v>1</v>
      </c>
    </row>
    <row r="95" ht="12">
      <c r="A95" s="11" t="s">
        <v>1</v>
      </c>
    </row>
    <row r="96" ht="12">
      <c r="A96" s="11" t="s">
        <v>1</v>
      </c>
    </row>
    <row r="97" spans="1:2" ht="12">
      <c r="A97" s="11" t="s">
        <v>1</v>
      </c>
      <c r="B97" s="11" t="s">
        <v>1</v>
      </c>
    </row>
    <row r="98" ht="12">
      <c r="A98" s="11" t="s">
        <v>1</v>
      </c>
    </row>
    <row r="99" ht="12">
      <c r="A99" s="11" t="s">
        <v>1</v>
      </c>
    </row>
    <row r="100" ht="12">
      <c r="A100" s="11" t="s">
        <v>1</v>
      </c>
    </row>
    <row r="101" ht="12">
      <c r="A101" s="11" t="s">
        <v>1</v>
      </c>
    </row>
    <row r="102" ht="12">
      <c r="A102" s="11" t="s">
        <v>1</v>
      </c>
    </row>
    <row r="103" ht="12">
      <c r="A103" s="11" t="s">
        <v>1</v>
      </c>
    </row>
    <row r="104" ht="12">
      <c r="A104" s="11" t="s">
        <v>79</v>
      </c>
    </row>
    <row r="105" ht="12">
      <c r="A105" s="11" t="s">
        <v>1</v>
      </c>
    </row>
    <row r="106" ht="12">
      <c r="A106" s="11" t="s">
        <v>1</v>
      </c>
    </row>
    <row r="107" ht="12">
      <c r="A107" s="11" t="s">
        <v>1</v>
      </c>
    </row>
    <row r="108" ht="12">
      <c r="A108" s="11" t="s">
        <v>1</v>
      </c>
    </row>
    <row r="109" ht="12">
      <c r="A109" s="11" t="s">
        <v>1</v>
      </c>
    </row>
    <row r="110" ht="12">
      <c r="A110" s="11" t="s">
        <v>1</v>
      </c>
    </row>
    <row r="111" ht="12">
      <c r="A111" s="11" t="s">
        <v>1</v>
      </c>
    </row>
    <row r="112" spans="1:2" ht="12">
      <c r="A112" s="11" t="s">
        <v>1</v>
      </c>
      <c r="B112" s="11" t="s">
        <v>1</v>
      </c>
    </row>
    <row r="113" ht="12">
      <c r="A113" s="11" t="s">
        <v>1</v>
      </c>
    </row>
    <row r="114" ht="12">
      <c r="A114" s="11" t="s">
        <v>1</v>
      </c>
    </row>
    <row r="115" ht="12">
      <c r="A115" s="11" t="s">
        <v>1</v>
      </c>
    </row>
    <row r="116" ht="12">
      <c r="A116" s="11" t="s">
        <v>1</v>
      </c>
    </row>
    <row r="117" ht="12">
      <c r="A117" s="11" t="s">
        <v>1</v>
      </c>
    </row>
    <row r="118" ht="12">
      <c r="A118" s="11" t="s">
        <v>1</v>
      </c>
    </row>
    <row r="119" ht="12">
      <c r="A119" s="11" t="s">
        <v>1</v>
      </c>
    </row>
    <row r="120" ht="12">
      <c r="A120" s="11" t="s">
        <v>1</v>
      </c>
    </row>
    <row r="121" ht="12">
      <c r="A121" s="11" t="s">
        <v>1</v>
      </c>
    </row>
    <row r="122" ht="12">
      <c r="A122" s="11" t="s">
        <v>1</v>
      </c>
    </row>
    <row r="123" ht="12">
      <c r="A123" s="11" t="s">
        <v>1</v>
      </c>
    </row>
    <row r="124" ht="12">
      <c r="A124" s="11" t="s">
        <v>1</v>
      </c>
    </row>
    <row r="125" ht="12">
      <c r="A125" s="11" t="s">
        <v>1</v>
      </c>
    </row>
    <row r="126" ht="12">
      <c r="A126" s="11" t="s">
        <v>1</v>
      </c>
    </row>
    <row r="127" ht="12">
      <c r="A127" s="11" t="s">
        <v>1</v>
      </c>
    </row>
    <row r="128" ht="12">
      <c r="A128" s="11" t="s">
        <v>1</v>
      </c>
    </row>
    <row r="129" ht="12">
      <c r="A129" s="11" t="s">
        <v>1</v>
      </c>
    </row>
    <row r="130" ht="12">
      <c r="A130" s="11" t="s">
        <v>1</v>
      </c>
    </row>
    <row r="131" ht="12">
      <c r="A131" s="11" t="s">
        <v>1</v>
      </c>
    </row>
    <row r="132" ht="12">
      <c r="A132" s="11" t="s">
        <v>1</v>
      </c>
    </row>
    <row r="133" ht="12">
      <c r="A133" s="11" t="s">
        <v>1</v>
      </c>
    </row>
    <row r="134" ht="12">
      <c r="A134" s="11" t="s">
        <v>1</v>
      </c>
    </row>
    <row r="135" ht="12">
      <c r="A135" s="11" t="s">
        <v>1</v>
      </c>
    </row>
    <row r="136" ht="12">
      <c r="A136" s="11" t="s">
        <v>1</v>
      </c>
    </row>
    <row r="137" ht="12">
      <c r="A137" s="11" t="s">
        <v>1</v>
      </c>
    </row>
    <row r="138" ht="12">
      <c r="A138" s="11" t="s">
        <v>1</v>
      </c>
    </row>
    <row r="139" ht="12">
      <c r="A139" s="11" t="s">
        <v>1</v>
      </c>
    </row>
    <row r="140" ht="12">
      <c r="A140" s="11" t="s">
        <v>1</v>
      </c>
    </row>
    <row r="141" ht="12">
      <c r="A141" s="11" t="s">
        <v>1</v>
      </c>
    </row>
    <row r="142" ht="12">
      <c r="A142" s="11" t="s">
        <v>1</v>
      </c>
    </row>
    <row r="143" ht="12">
      <c r="A143" s="11" t="s">
        <v>1</v>
      </c>
    </row>
    <row r="144" spans="1:11" ht="12">
      <c r="A144" s="11" t="s">
        <v>1</v>
      </c>
      <c r="B144" s="11" t="s">
        <v>1</v>
      </c>
      <c r="C144" s="11" t="s">
        <v>1</v>
      </c>
      <c r="D144" s="11" t="s">
        <v>1</v>
      </c>
      <c r="E144" s="11" t="s">
        <v>1</v>
      </c>
      <c r="F144" s="11" t="s">
        <v>1</v>
      </c>
      <c r="G144" s="11" t="s">
        <v>1</v>
      </c>
      <c r="H144" s="11" t="s">
        <v>1</v>
      </c>
      <c r="I144" s="11" t="s">
        <v>1</v>
      </c>
      <c r="J144" s="11" t="s">
        <v>1</v>
      </c>
      <c r="K144" s="11" t="s">
        <v>1</v>
      </c>
    </row>
    <row r="151" ht="12">
      <c r="A151" s="11" t="s">
        <v>1</v>
      </c>
    </row>
    <row r="152" spans="1:10" ht="12">
      <c r="A152" s="11" t="s">
        <v>1</v>
      </c>
      <c r="B152" s="11" t="s">
        <v>1</v>
      </c>
      <c r="C152" s="11" t="s">
        <v>1</v>
      </c>
      <c r="D152" s="11" t="s">
        <v>1</v>
      </c>
      <c r="E152" s="11" t="s">
        <v>1</v>
      </c>
      <c r="F152" s="11" t="s">
        <v>1</v>
      </c>
      <c r="G152" s="11" t="s">
        <v>1</v>
      </c>
      <c r="H152" s="11" t="s">
        <v>1</v>
      </c>
      <c r="I152" s="11" t="s">
        <v>1</v>
      </c>
      <c r="J152" s="11" t="s">
        <v>1</v>
      </c>
    </row>
    <row r="153" ht="12">
      <c r="A153" s="11" t="s">
        <v>1</v>
      </c>
    </row>
    <row r="154" ht="12">
      <c r="A154" s="11" t="s">
        <v>1</v>
      </c>
    </row>
    <row r="155" ht="12">
      <c r="A155" s="11" t="s">
        <v>1</v>
      </c>
    </row>
    <row r="156" ht="12">
      <c r="A156" s="11" t="s">
        <v>1</v>
      </c>
    </row>
    <row r="157" ht="12">
      <c r="A157" s="11" t="s">
        <v>1</v>
      </c>
    </row>
    <row r="158" ht="12">
      <c r="A158" s="11" t="s">
        <v>1</v>
      </c>
    </row>
    <row r="159" ht="12">
      <c r="A159" s="11" t="s">
        <v>1</v>
      </c>
    </row>
    <row r="160" ht="12">
      <c r="A160" s="11" t="s">
        <v>1</v>
      </c>
    </row>
    <row r="161" ht="12">
      <c r="A161" s="11" t="s">
        <v>1</v>
      </c>
    </row>
    <row r="162" ht="12">
      <c r="A162" s="11" t="s">
        <v>1</v>
      </c>
    </row>
    <row r="163" ht="12">
      <c r="A163" s="11" t="s">
        <v>1</v>
      </c>
    </row>
    <row r="164" ht="12">
      <c r="A164" s="11" t="s">
        <v>1</v>
      </c>
    </row>
    <row r="165" spans="1:2" ht="12">
      <c r="A165" s="11" t="s">
        <v>1</v>
      </c>
      <c r="B165" s="11" t="s">
        <v>1</v>
      </c>
    </row>
    <row r="166" ht="12">
      <c r="A166" s="11" t="s">
        <v>1</v>
      </c>
    </row>
    <row r="167" ht="12">
      <c r="A167" s="11" t="s">
        <v>1</v>
      </c>
    </row>
    <row r="168" ht="12">
      <c r="A168" s="11" t="s">
        <v>1</v>
      </c>
    </row>
    <row r="169" ht="12">
      <c r="A169" s="11" t="s">
        <v>1</v>
      </c>
    </row>
    <row r="170" ht="12">
      <c r="A170" s="11" t="s">
        <v>1</v>
      </c>
    </row>
    <row r="171" ht="12">
      <c r="A171" s="11" t="s">
        <v>1</v>
      </c>
    </row>
    <row r="172" ht="12">
      <c r="A172" s="11" t="s">
        <v>1</v>
      </c>
    </row>
    <row r="173" ht="12">
      <c r="A173" s="11" t="s">
        <v>1</v>
      </c>
    </row>
    <row r="174" ht="12">
      <c r="A174" s="11" t="s">
        <v>1</v>
      </c>
    </row>
    <row r="175" ht="12">
      <c r="A175" s="11" t="s">
        <v>1</v>
      </c>
    </row>
    <row r="176" spans="1:2" ht="12">
      <c r="A176" s="11" t="s">
        <v>79</v>
      </c>
      <c r="B176" s="11" t="s">
        <v>1</v>
      </c>
    </row>
    <row r="177" ht="12">
      <c r="A177" s="11" t="s">
        <v>1</v>
      </c>
    </row>
    <row r="178" ht="12">
      <c r="A178" s="11" t="s">
        <v>1</v>
      </c>
    </row>
    <row r="179" ht="12">
      <c r="A179" s="11" t="s">
        <v>1</v>
      </c>
    </row>
    <row r="180" ht="12">
      <c r="A180" s="11" t="s">
        <v>1</v>
      </c>
    </row>
    <row r="181" ht="12">
      <c r="A181" s="11" t="s">
        <v>1</v>
      </c>
    </row>
    <row r="182" ht="12">
      <c r="A182" s="11" t="s">
        <v>1</v>
      </c>
    </row>
    <row r="184" ht="12">
      <c r="A184" s="11" t="s">
        <v>1</v>
      </c>
    </row>
    <row r="185" ht="12">
      <c r="A185" s="11" t="s">
        <v>1</v>
      </c>
    </row>
    <row r="186" ht="12">
      <c r="A186" s="11" t="s">
        <v>1</v>
      </c>
    </row>
    <row r="187" ht="12">
      <c r="A187" s="11" t="s">
        <v>1</v>
      </c>
    </row>
    <row r="188" ht="12">
      <c r="A188" s="11" t="s">
        <v>1</v>
      </c>
    </row>
    <row r="189" ht="12">
      <c r="A189" s="11" t="s">
        <v>1</v>
      </c>
    </row>
    <row r="190" ht="12">
      <c r="A190" s="11" t="s">
        <v>79</v>
      </c>
    </row>
    <row r="191" spans="1:2" ht="12">
      <c r="A191" s="11" t="s">
        <v>1</v>
      </c>
      <c r="B191" s="11" t="s">
        <v>1</v>
      </c>
    </row>
    <row r="192" ht="12">
      <c r="A192" s="11" t="s">
        <v>1</v>
      </c>
    </row>
    <row r="193" ht="12">
      <c r="A193" s="11" t="s">
        <v>1</v>
      </c>
    </row>
    <row r="195" ht="12">
      <c r="A195" s="11" t="s">
        <v>1</v>
      </c>
    </row>
    <row r="196" ht="12">
      <c r="A196" s="11" t="s">
        <v>1</v>
      </c>
    </row>
    <row r="197" ht="12">
      <c r="A197" s="11" t="s">
        <v>1</v>
      </c>
    </row>
    <row r="198" ht="12">
      <c r="A198" s="11" t="s">
        <v>1</v>
      </c>
    </row>
    <row r="199" ht="12">
      <c r="A199" s="11" t="s">
        <v>1</v>
      </c>
    </row>
    <row r="201" ht="12">
      <c r="A201" s="11" t="s">
        <v>1</v>
      </c>
    </row>
    <row r="202" ht="12">
      <c r="A202" s="11" t="s">
        <v>1</v>
      </c>
    </row>
    <row r="203" ht="12">
      <c r="A203" s="11" t="s">
        <v>79</v>
      </c>
    </row>
    <row r="204" ht="12">
      <c r="A204" s="11" t="s">
        <v>1</v>
      </c>
    </row>
    <row r="205" ht="12">
      <c r="A205" s="11" t="s">
        <v>1</v>
      </c>
    </row>
    <row r="206" ht="12">
      <c r="A206" s="11" t="s">
        <v>1</v>
      </c>
    </row>
    <row r="207" ht="12">
      <c r="A207" s="11" t="s">
        <v>1</v>
      </c>
    </row>
    <row r="208" ht="12">
      <c r="A208" s="11" t="s">
        <v>1</v>
      </c>
    </row>
    <row r="209" ht="12">
      <c r="A209" s="11" t="s">
        <v>1</v>
      </c>
    </row>
    <row r="210" ht="12">
      <c r="A210" s="11" t="s">
        <v>79</v>
      </c>
    </row>
    <row r="211" ht="12">
      <c r="A211" s="11" t="s">
        <v>1</v>
      </c>
    </row>
    <row r="212" ht="12">
      <c r="A212" s="11" t="s">
        <v>80</v>
      </c>
    </row>
    <row r="213" ht="12">
      <c r="A213" s="11" t="s">
        <v>1</v>
      </c>
    </row>
    <row r="214" ht="12">
      <c r="A214" s="11" t="s">
        <v>1</v>
      </c>
    </row>
    <row r="215" ht="12">
      <c r="A215" s="11" t="s">
        <v>1</v>
      </c>
    </row>
    <row r="216" ht="12">
      <c r="A216" s="11" t="s">
        <v>1</v>
      </c>
    </row>
    <row r="217" ht="12">
      <c r="A217" s="11" t="s">
        <v>1</v>
      </c>
    </row>
    <row r="218" ht="12">
      <c r="A218" s="11" t="s">
        <v>1</v>
      </c>
    </row>
    <row r="219" ht="12">
      <c r="A219" s="11" t="s">
        <v>1</v>
      </c>
    </row>
    <row r="220" ht="12">
      <c r="A220" s="11" t="s">
        <v>1</v>
      </c>
    </row>
    <row r="221" ht="12">
      <c r="A221" s="11" t="s">
        <v>1</v>
      </c>
    </row>
    <row r="222" spans="1:11" ht="12">
      <c r="A222" s="11" t="s">
        <v>1</v>
      </c>
      <c r="B222" s="11" t="s">
        <v>1</v>
      </c>
      <c r="C222" s="11" t="s">
        <v>1</v>
      </c>
      <c r="D222" s="11" t="s">
        <v>1</v>
      </c>
      <c r="E222" s="11" t="s">
        <v>1</v>
      </c>
      <c r="F222" s="11" t="s">
        <v>1</v>
      </c>
      <c r="G222" s="11" t="s">
        <v>1</v>
      </c>
      <c r="H222" s="11" t="s">
        <v>1</v>
      </c>
      <c r="I222" s="11" t="s">
        <v>1</v>
      </c>
      <c r="J222" s="11" t="s">
        <v>1</v>
      </c>
      <c r="K222" s="11" t="s">
        <v>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wmcbride</cp:lastModifiedBy>
  <dcterms:created xsi:type="dcterms:W3CDTF">1999-11-20T04:17:28Z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