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Southeast 1975-96" sheetId="1" r:id="rId1"/>
  </sheets>
  <definedNames>
    <definedName name="_Regression_Int" localSheetId="0" hidden="1">1</definedName>
    <definedName name="_xlnm.Print_Area" localSheetId="0">'Southeast 1975-96'!$A$1</definedName>
    <definedName name="Print_Area_MI" localSheetId="0">'Southeast 1975-96'!$A$1</definedName>
  </definedNames>
  <calcPr fullCalcOnLoad="1"/>
</workbook>
</file>

<file path=xl/sharedStrings.xml><?xml version="1.0" encoding="utf-8"?>
<sst xmlns="http://schemas.openxmlformats.org/spreadsheetml/2006/main" count="64" uniqueCount="37">
  <si>
    <t xml:space="preserve">                   Item</t>
  </si>
  <si>
    <t xml:space="preserve"> </t>
  </si>
  <si>
    <t>Dollars per planted acre</t>
  </si>
  <si>
    <t>Gross value of production:</t>
  </si>
  <si>
    <t xml:space="preserve">  Soybeans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</si>
  <si>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</si>
  <si>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</si>
  <si>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</si>
  <si>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</si>
  <si>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</si>
  <si>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</si>
  <si>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</si>
  <si>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</si>
  <si>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</si>
  <si>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Other variable cash expenses  2/</t>
  </si>
  <si>
    <t xml:space="preserve">    Total, variable cash expenses  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</si>
  <si>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</si>
  <si>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</si>
  <si>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</si>
  <si>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</si>
  <si>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</si>
  <si>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</si>
  <si>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</si>
  <si>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</si>
  <si>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</si>
  <si>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</si>
  <si>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</si>
  <si>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</si>
  <si>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</si>
  <si>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</si>
  <si>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</si>
  <si>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</si>
  <si>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</si>
  <si>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Cost of purchased irrigation water.</t>
  </si>
  <si>
    <t xml:space="preserve"> Note:  Survey base changed in 1985 and 1989.</t>
  </si>
  <si>
    <t>Soybean production cash costs and returns, Southeast, 1975-96</t>
  </si>
  <si>
    <t>Soybean production economic costs and returns, Southeast, 1975-96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</si>
</sst>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6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5546875" style="0" customWidth="1"/>
    <col min="2" max="13" width="8.77734375" style="0" customWidth="1"/>
    <col min="14" max="14" width="8.88671875" style="0" customWidth="1"/>
    <col min="15" max="25" width="8.77734375" style="0" customWidth="1"/>
  </cols>
  <sheetData>
    <row r="1" spans="1:23" ht="15.75">
      <c r="A1" s="18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4" t="s">
        <v>0</v>
      </c>
      <c r="B3" s="6">
        <v>1975</v>
      </c>
      <c r="C3" s="6">
        <v>1976</v>
      </c>
      <c r="D3" s="6">
        <v>1977</v>
      </c>
      <c r="E3" s="6">
        <v>1978</v>
      </c>
      <c r="F3" s="6">
        <v>1979</v>
      </c>
      <c r="G3" s="6">
        <v>1980</v>
      </c>
      <c r="H3" s="6">
        <v>1981</v>
      </c>
      <c r="I3" s="6">
        <v>1982</v>
      </c>
      <c r="J3" s="6">
        <v>1983</v>
      </c>
      <c r="K3" s="6">
        <v>1984</v>
      </c>
      <c r="L3" s="6">
        <v>1985</v>
      </c>
      <c r="M3" s="6">
        <v>1986</v>
      </c>
      <c r="N3" s="6">
        <v>1987</v>
      </c>
      <c r="O3" s="6">
        <v>1988</v>
      </c>
      <c r="P3" s="6">
        <v>1989</v>
      </c>
      <c r="Q3" s="6">
        <v>1990</v>
      </c>
      <c r="R3" s="6">
        <v>1991</v>
      </c>
      <c r="S3" s="6">
        <v>1992</v>
      </c>
      <c r="T3" s="6">
        <v>1993</v>
      </c>
      <c r="U3" s="6">
        <v>1994</v>
      </c>
      <c r="V3" s="6">
        <v>1995</v>
      </c>
      <c r="W3" s="6">
        <v>1996</v>
      </c>
    </row>
    <row r="4" spans="1:23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5.75">
      <c r="A5" s="5"/>
      <c r="B5" s="5"/>
      <c r="C5" s="5"/>
      <c r="D5" s="5"/>
      <c r="E5" s="5"/>
      <c r="F5" s="5"/>
      <c r="G5" s="5"/>
      <c r="H5" s="4" t="s">
        <v>1</v>
      </c>
      <c r="I5" s="5"/>
      <c r="J5" s="5"/>
      <c r="K5" s="5"/>
      <c r="L5" s="4" t="s">
        <v>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>
      <c r="A7" s="4" t="s">
        <v>4</v>
      </c>
      <c r="B7" s="13">
        <f aca="true" t="shared" si="0" ref="B7:W7">(B30)*(B31)</f>
        <v>116.46399999999998</v>
      </c>
      <c r="C7" s="13">
        <f t="shared" si="0"/>
        <v>149.425</v>
      </c>
      <c r="D7" s="13">
        <f t="shared" si="0"/>
        <v>129.816</v>
      </c>
      <c r="E7" s="13">
        <f t="shared" si="0"/>
        <v>151.64000000000001</v>
      </c>
      <c r="F7" s="13">
        <f t="shared" si="0"/>
        <v>166.66</v>
      </c>
      <c r="G7" s="13">
        <f t="shared" si="0"/>
        <v>121.4228</v>
      </c>
      <c r="H7" s="13">
        <f t="shared" si="0"/>
        <v>139.5524</v>
      </c>
      <c r="I7" s="13">
        <f t="shared" si="0"/>
        <v>136.2452</v>
      </c>
      <c r="J7" s="13">
        <f t="shared" si="0"/>
        <v>137.6493</v>
      </c>
      <c r="K7" s="13">
        <f t="shared" si="0"/>
        <v>141.37030000000001</v>
      </c>
      <c r="L7" s="13">
        <f t="shared" si="0"/>
        <v>126.701</v>
      </c>
      <c r="M7" s="13">
        <f t="shared" si="0"/>
        <v>107.5518</v>
      </c>
      <c r="N7" s="13">
        <f t="shared" si="0"/>
        <v>116.4728</v>
      </c>
      <c r="O7" s="13">
        <f t="shared" si="0"/>
        <v>185.92499999999998</v>
      </c>
      <c r="P7" s="13">
        <f t="shared" si="0"/>
        <v>140.4459</v>
      </c>
      <c r="Q7" s="13">
        <f t="shared" si="0"/>
        <v>127.12279999999998</v>
      </c>
      <c r="R7" s="13">
        <f t="shared" si="0"/>
        <v>149.517</v>
      </c>
      <c r="S7" s="13">
        <f t="shared" si="0"/>
        <v>153.6318</v>
      </c>
      <c r="T7" s="13">
        <f t="shared" si="0"/>
        <v>146.3572</v>
      </c>
      <c r="U7" s="13">
        <f t="shared" si="0"/>
        <v>170.91</v>
      </c>
      <c r="V7" s="13">
        <f t="shared" si="0"/>
        <v>184.38559999999998</v>
      </c>
      <c r="W7" s="13">
        <f t="shared" si="0"/>
        <v>214.755</v>
      </c>
    </row>
    <row r="8" spans="1:23" ht="15.75">
      <c r="A8" s="4" t="s">
        <v>5</v>
      </c>
      <c r="B8" s="13">
        <f aca="true" t="shared" si="1" ref="B8:W8">B7</f>
        <v>116.46399999999998</v>
      </c>
      <c r="C8" s="13">
        <f t="shared" si="1"/>
        <v>149.425</v>
      </c>
      <c r="D8" s="13">
        <f t="shared" si="1"/>
        <v>129.816</v>
      </c>
      <c r="E8" s="13">
        <f t="shared" si="1"/>
        <v>151.64000000000001</v>
      </c>
      <c r="F8" s="13">
        <f t="shared" si="1"/>
        <v>166.66</v>
      </c>
      <c r="G8" s="13">
        <f t="shared" si="1"/>
        <v>121.4228</v>
      </c>
      <c r="H8" s="13">
        <f t="shared" si="1"/>
        <v>139.5524</v>
      </c>
      <c r="I8" s="13">
        <f t="shared" si="1"/>
        <v>136.2452</v>
      </c>
      <c r="J8" s="13">
        <f t="shared" si="1"/>
        <v>137.6493</v>
      </c>
      <c r="K8" s="13">
        <f t="shared" si="1"/>
        <v>141.37030000000001</v>
      </c>
      <c r="L8" s="13">
        <f t="shared" si="1"/>
        <v>126.701</v>
      </c>
      <c r="M8" s="13">
        <f t="shared" si="1"/>
        <v>107.5518</v>
      </c>
      <c r="N8" s="13">
        <f t="shared" si="1"/>
        <v>116.4728</v>
      </c>
      <c r="O8" s="13">
        <f t="shared" si="1"/>
        <v>185.92499999999998</v>
      </c>
      <c r="P8" s="13">
        <f t="shared" si="1"/>
        <v>140.4459</v>
      </c>
      <c r="Q8" s="13">
        <f t="shared" si="1"/>
        <v>127.12279999999998</v>
      </c>
      <c r="R8" s="13">
        <f t="shared" si="1"/>
        <v>149.517</v>
      </c>
      <c r="S8" s="13">
        <f t="shared" si="1"/>
        <v>153.6318</v>
      </c>
      <c r="T8" s="13">
        <f t="shared" si="1"/>
        <v>146.3572</v>
      </c>
      <c r="U8" s="13">
        <f t="shared" si="1"/>
        <v>170.91</v>
      </c>
      <c r="V8" s="13">
        <f t="shared" si="1"/>
        <v>184.38559999999998</v>
      </c>
      <c r="W8" s="13">
        <f t="shared" si="1"/>
        <v>214.755</v>
      </c>
    </row>
    <row r="9" spans="1:23" ht="15.75">
      <c r="A9" s="5"/>
      <c r="B9" s="14"/>
      <c r="C9" s="14"/>
      <c r="D9" s="14"/>
      <c r="E9" s="14"/>
      <c r="F9" s="14"/>
      <c r="G9" s="14"/>
      <c r="H9" s="1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  <c r="V9" s="14"/>
      <c r="W9" s="14"/>
    </row>
    <row r="10" spans="1:23" ht="15.75">
      <c r="A10" s="4" t="s">
        <v>6</v>
      </c>
      <c r="B10" s="14"/>
      <c r="C10" s="14"/>
      <c r="D10" s="14"/>
      <c r="E10" s="14"/>
      <c r="F10" s="14"/>
      <c r="G10" s="14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4"/>
      <c r="V10" s="14"/>
      <c r="W10" s="14"/>
    </row>
    <row r="11" spans="1:23" ht="15.75">
      <c r="A11" s="4" t="s">
        <v>7</v>
      </c>
      <c r="B11" s="13">
        <v>7.81</v>
      </c>
      <c r="C11" s="13">
        <v>6.11</v>
      </c>
      <c r="D11" s="13">
        <v>10.24</v>
      </c>
      <c r="E11" s="13">
        <v>9.64</v>
      </c>
      <c r="F11" s="13">
        <v>9</v>
      </c>
      <c r="G11" s="13">
        <v>7.44</v>
      </c>
      <c r="H11" s="13">
        <v>10.43</v>
      </c>
      <c r="I11" s="13">
        <v>7.54</v>
      </c>
      <c r="J11" s="13">
        <v>7.25</v>
      </c>
      <c r="K11" s="13">
        <v>9.96</v>
      </c>
      <c r="L11" s="13">
        <v>10.11</v>
      </c>
      <c r="M11" s="13">
        <v>9.9</v>
      </c>
      <c r="N11" s="13">
        <v>9.71</v>
      </c>
      <c r="O11" s="13">
        <v>9.68</v>
      </c>
      <c r="P11" s="13">
        <v>11.7</v>
      </c>
      <c r="Q11" s="13">
        <v>9.69</v>
      </c>
      <c r="R11" s="13">
        <v>10.16</v>
      </c>
      <c r="S11" s="13">
        <v>10.02</v>
      </c>
      <c r="T11" s="13">
        <v>9.78</v>
      </c>
      <c r="U11" s="13">
        <v>11.81</v>
      </c>
      <c r="V11" s="13">
        <v>11.09</v>
      </c>
      <c r="W11" s="13">
        <v>12.19</v>
      </c>
    </row>
    <row r="12" spans="1:23" ht="15.75">
      <c r="A12" s="4" t="s">
        <v>8</v>
      </c>
      <c r="B12" s="13">
        <v>12.88</v>
      </c>
      <c r="C12" s="13">
        <v>11.99</v>
      </c>
      <c r="D12" s="13">
        <v>15.26</v>
      </c>
      <c r="E12" s="13">
        <v>16.62</v>
      </c>
      <c r="F12" s="13">
        <v>16.74</v>
      </c>
      <c r="G12" s="13">
        <v>20.14</v>
      </c>
      <c r="H12" s="13">
        <v>20.59</v>
      </c>
      <c r="I12" s="13">
        <v>21.8</v>
      </c>
      <c r="J12" s="13">
        <v>20.25</v>
      </c>
      <c r="K12" s="13">
        <v>18.97</v>
      </c>
      <c r="L12" s="13">
        <v>14.26</v>
      </c>
      <c r="M12" s="13">
        <v>12.66</v>
      </c>
      <c r="N12" s="13">
        <v>12.42</v>
      </c>
      <c r="O12" s="13">
        <v>15.19</v>
      </c>
      <c r="P12" s="13">
        <v>25.61</v>
      </c>
      <c r="Q12" s="13">
        <v>23.12</v>
      </c>
      <c r="R12" s="13">
        <v>22.49</v>
      </c>
      <c r="S12" s="13">
        <v>23.92</v>
      </c>
      <c r="T12" s="13">
        <v>22.62</v>
      </c>
      <c r="U12" s="13">
        <v>23.73</v>
      </c>
      <c r="V12" s="13">
        <v>24.96</v>
      </c>
      <c r="W12" s="13">
        <v>26.85</v>
      </c>
    </row>
    <row r="13" spans="1:23" ht="15.75">
      <c r="A13" s="4" t="s">
        <v>9</v>
      </c>
      <c r="B13" s="13">
        <v>14.55</v>
      </c>
      <c r="C13" s="13">
        <v>12.44</v>
      </c>
      <c r="D13" s="13">
        <v>11.44</v>
      </c>
      <c r="E13" s="13">
        <v>15.45</v>
      </c>
      <c r="F13" s="13">
        <v>15.83</v>
      </c>
      <c r="G13" s="13">
        <v>16.95</v>
      </c>
      <c r="H13" s="13">
        <v>18.75</v>
      </c>
      <c r="I13" s="13">
        <v>21</v>
      </c>
      <c r="J13" s="13">
        <v>22.11</v>
      </c>
      <c r="K13" s="13">
        <v>22.86</v>
      </c>
      <c r="L13" s="13">
        <v>14.4</v>
      </c>
      <c r="M13" s="13">
        <v>14.04</v>
      </c>
      <c r="N13" s="13">
        <v>13.53</v>
      </c>
      <c r="O13" s="13">
        <v>13.94</v>
      </c>
      <c r="P13" s="13">
        <v>18.37</v>
      </c>
      <c r="Q13" s="13">
        <v>19.5</v>
      </c>
      <c r="R13" s="13">
        <v>21.44</v>
      </c>
      <c r="S13" s="13">
        <v>22.22</v>
      </c>
      <c r="T13" s="13">
        <v>22.96</v>
      </c>
      <c r="U13" s="13">
        <v>23.34</v>
      </c>
      <c r="V13" s="13">
        <v>23.57</v>
      </c>
      <c r="W13" s="13">
        <v>23.5</v>
      </c>
    </row>
    <row r="14" spans="1:23" ht="15.75">
      <c r="A14" s="4" t="s">
        <v>10</v>
      </c>
      <c r="B14" s="13">
        <v>3.66</v>
      </c>
      <c r="C14" s="13">
        <v>3.64</v>
      </c>
      <c r="D14" s="13">
        <v>3.97</v>
      </c>
      <c r="E14" s="13">
        <v>4.38</v>
      </c>
      <c r="F14" s="13">
        <v>4.71</v>
      </c>
      <c r="G14" s="13">
        <v>4.92</v>
      </c>
      <c r="H14" s="13">
        <v>5.63</v>
      </c>
      <c r="I14" s="13">
        <v>5.92</v>
      </c>
      <c r="J14" s="13">
        <v>5.89</v>
      </c>
      <c r="K14" s="13">
        <v>6.06</v>
      </c>
      <c r="L14" s="13">
        <v>5.79</v>
      </c>
      <c r="M14" s="13">
        <v>5.65</v>
      </c>
      <c r="N14" s="13">
        <v>5.75</v>
      </c>
      <c r="O14" s="13">
        <v>5.78</v>
      </c>
      <c r="P14" s="13">
        <v>2.22</v>
      </c>
      <c r="Q14" s="13">
        <v>2.27</v>
      </c>
      <c r="R14" s="13">
        <v>2.52</v>
      </c>
      <c r="S14" s="13">
        <v>2.58</v>
      </c>
      <c r="T14" s="13">
        <v>2.31</v>
      </c>
      <c r="U14" s="13">
        <v>2.56</v>
      </c>
      <c r="V14" s="13">
        <v>2.29</v>
      </c>
      <c r="W14" s="13">
        <v>2.38</v>
      </c>
    </row>
    <row r="15" spans="1:23" ht="15.75">
      <c r="A15" s="4" t="s">
        <v>11</v>
      </c>
      <c r="B15" s="13">
        <v>5.65</v>
      </c>
      <c r="C15" s="13">
        <v>5.53</v>
      </c>
      <c r="D15" s="13">
        <v>6</v>
      </c>
      <c r="E15" s="13">
        <v>6.52</v>
      </c>
      <c r="F15" s="13">
        <v>9.59</v>
      </c>
      <c r="G15" s="13">
        <v>13.48</v>
      </c>
      <c r="H15" s="13">
        <v>13.23</v>
      </c>
      <c r="I15" s="13">
        <v>12.6</v>
      </c>
      <c r="J15" s="13">
        <v>10.96</v>
      </c>
      <c r="K15" s="13">
        <v>8.98</v>
      </c>
      <c r="L15" s="13">
        <v>11.87</v>
      </c>
      <c r="M15" s="13">
        <v>7.21</v>
      </c>
      <c r="N15" s="13">
        <v>8.85</v>
      </c>
      <c r="O15" s="13">
        <v>8.85</v>
      </c>
      <c r="P15" s="13">
        <v>9.57</v>
      </c>
      <c r="Q15" s="13">
        <v>10.24</v>
      </c>
      <c r="R15" s="13">
        <v>11.28</v>
      </c>
      <c r="S15" s="13">
        <v>9.77</v>
      </c>
      <c r="T15" s="13">
        <v>9.13</v>
      </c>
      <c r="U15" s="13">
        <v>9.14</v>
      </c>
      <c r="V15" s="13">
        <v>8.8</v>
      </c>
      <c r="W15" s="13">
        <v>10.55</v>
      </c>
    </row>
    <row r="16" spans="1:23" ht="15.75">
      <c r="A16" s="4" t="s">
        <v>12</v>
      </c>
      <c r="B16" s="13">
        <v>6.3</v>
      </c>
      <c r="C16" s="13">
        <v>5.69</v>
      </c>
      <c r="D16" s="13">
        <v>5.74</v>
      </c>
      <c r="E16" s="13">
        <v>6.16</v>
      </c>
      <c r="F16" s="13">
        <v>6.64</v>
      </c>
      <c r="G16" s="13">
        <v>7.12</v>
      </c>
      <c r="H16" s="13">
        <v>6.97</v>
      </c>
      <c r="I16" s="13">
        <v>7.38</v>
      </c>
      <c r="J16" s="13">
        <v>7.47</v>
      </c>
      <c r="K16" s="13">
        <v>7.34</v>
      </c>
      <c r="L16" s="13">
        <v>9.15</v>
      </c>
      <c r="M16" s="13">
        <v>7.98</v>
      </c>
      <c r="N16" s="13">
        <v>8.47</v>
      </c>
      <c r="O16" s="13">
        <v>9.12</v>
      </c>
      <c r="P16" s="13">
        <v>9.4</v>
      </c>
      <c r="Q16" s="13">
        <v>9.48</v>
      </c>
      <c r="R16" s="13">
        <v>10.69</v>
      </c>
      <c r="S16" s="13">
        <v>11.4</v>
      </c>
      <c r="T16" s="13">
        <v>11.12</v>
      </c>
      <c r="U16" s="13">
        <v>12.54</v>
      </c>
      <c r="V16" s="13">
        <v>12.23</v>
      </c>
      <c r="W16" s="13">
        <v>11.65</v>
      </c>
    </row>
    <row r="17" spans="1:23" ht="15.75">
      <c r="A17" s="4" t="s">
        <v>13</v>
      </c>
      <c r="B17" s="13">
        <v>2.26</v>
      </c>
      <c r="C17" s="13">
        <v>2.31</v>
      </c>
      <c r="D17" s="13">
        <v>2.68</v>
      </c>
      <c r="E17" s="13">
        <v>2.75</v>
      </c>
      <c r="F17" s="13">
        <v>3</v>
      </c>
      <c r="G17" s="13">
        <v>3.16</v>
      </c>
      <c r="H17" s="13">
        <v>2.69</v>
      </c>
      <c r="I17" s="13">
        <v>2.57</v>
      </c>
      <c r="J17" s="13">
        <v>2.62</v>
      </c>
      <c r="K17" s="13">
        <v>2.66</v>
      </c>
      <c r="L17" s="13">
        <v>2.81</v>
      </c>
      <c r="M17" s="13">
        <v>2.79</v>
      </c>
      <c r="N17" s="13">
        <v>3.01</v>
      </c>
      <c r="O17" s="13">
        <v>3.22</v>
      </c>
      <c r="P17" s="13">
        <v>11.07</v>
      </c>
      <c r="Q17" s="13">
        <v>11.24</v>
      </c>
      <c r="R17" s="13">
        <v>11.19</v>
      </c>
      <c r="S17" s="13">
        <v>12.01</v>
      </c>
      <c r="T17" s="13">
        <v>11.86</v>
      </c>
      <c r="U17" s="13">
        <v>11.98</v>
      </c>
      <c r="V17" s="13">
        <v>11.59</v>
      </c>
      <c r="W17" s="13">
        <v>11.76</v>
      </c>
    </row>
    <row r="18" spans="1:23" ht="15.75">
      <c r="A18" s="4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0.07</v>
      </c>
      <c r="I18" s="13">
        <v>0.24</v>
      </c>
      <c r="J18" s="13">
        <v>0.21</v>
      </c>
      <c r="K18" s="13">
        <v>0.22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</row>
    <row r="19" spans="1:23" ht="15.75">
      <c r="A19" s="4" t="s">
        <v>15</v>
      </c>
      <c r="B19" s="13">
        <f aca="true" t="shared" si="2" ref="B19:W19">SUM(B11:B18)</f>
        <v>53.11</v>
      </c>
      <c r="C19" s="13">
        <f t="shared" si="2"/>
        <v>47.71</v>
      </c>
      <c r="D19" s="13">
        <f t="shared" si="2"/>
        <v>55.33</v>
      </c>
      <c r="E19" s="13">
        <f t="shared" si="2"/>
        <v>61.519999999999996</v>
      </c>
      <c r="F19" s="13">
        <f t="shared" si="2"/>
        <v>65.51</v>
      </c>
      <c r="G19" s="13">
        <f t="shared" si="2"/>
        <v>73.21000000000001</v>
      </c>
      <c r="H19" s="13">
        <f t="shared" si="2"/>
        <v>78.35999999999999</v>
      </c>
      <c r="I19" s="13">
        <f t="shared" si="2"/>
        <v>79.04999999999998</v>
      </c>
      <c r="J19" s="13">
        <f t="shared" si="2"/>
        <v>76.76</v>
      </c>
      <c r="K19" s="13">
        <f t="shared" si="2"/>
        <v>77.05</v>
      </c>
      <c r="L19" s="13">
        <f t="shared" si="2"/>
        <v>68.39</v>
      </c>
      <c r="M19" s="13">
        <f t="shared" si="2"/>
        <v>60.23</v>
      </c>
      <c r="N19" s="13">
        <f t="shared" si="2"/>
        <v>61.74</v>
      </c>
      <c r="O19" s="13">
        <f t="shared" si="2"/>
        <v>65.78</v>
      </c>
      <c r="P19" s="13">
        <f t="shared" si="2"/>
        <v>87.94</v>
      </c>
      <c r="Q19" s="13">
        <f t="shared" si="2"/>
        <v>85.54</v>
      </c>
      <c r="R19" s="12">
        <f t="shared" si="2"/>
        <v>89.77</v>
      </c>
      <c r="S19" s="12">
        <f t="shared" si="2"/>
        <v>91.92</v>
      </c>
      <c r="T19" s="13">
        <f t="shared" si="2"/>
        <v>89.78</v>
      </c>
      <c r="U19" s="13">
        <f t="shared" si="2"/>
        <v>95.10000000000001</v>
      </c>
      <c r="V19" s="13">
        <f t="shared" si="2"/>
        <v>94.53</v>
      </c>
      <c r="W19" s="13">
        <f t="shared" si="2"/>
        <v>98.88000000000001</v>
      </c>
    </row>
    <row r="20" spans="1:23" ht="15.75">
      <c r="A20" s="5"/>
      <c r="B20" s="14"/>
      <c r="C20" s="14"/>
      <c r="D20" s="14"/>
      <c r="E20" s="14"/>
      <c r="F20" s="14"/>
      <c r="G20" s="14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4"/>
    </row>
    <row r="21" spans="1:23" ht="15.75">
      <c r="A21" s="4" t="s">
        <v>16</v>
      </c>
      <c r="B21" s="13">
        <v>4.2</v>
      </c>
      <c r="C21" s="13">
        <v>4.46</v>
      </c>
      <c r="D21" s="13">
        <v>4.75</v>
      </c>
      <c r="E21" s="13">
        <v>7.02</v>
      </c>
      <c r="F21" s="13">
        <v>6.76</v>
      </c>
      <c r="G21" s="13">
        <v>7.43</v>
      </c>
      <c r="H21" s="13">
        <v>6.41</v>
      </c>
      <c r="I21" s="13">
        <v>6.14</v>
      </c>
      <c r="J21" s="13">
        <v>6.05</v>
      </c>
      <c r="K21" s="13">
        <v>6.23</v>
      </c>
      <c r="L21" s="13">
        <v>4.54</v>
      </c>
      <c r="M21" s="13">
        <v>4.58</v>
      </c>
      <c r="N21" s="13">
        <v>6.53</v>
      </c>
      <c r="O21" s="13">
        <v>10.51</v>
      </c>
      <c r="P21" s="13">
        <v>6.3</v>
      </c>
      <c r="Q21" s="13">
        <v>5.69</v>
      </c>
      <c r="R21" s="13">
        <v>6.38</v>
      </c>
      <c r="S21" s="13">
        <v>6.04</v>
      </c>
      <c r="T21" s="13">
        <v>6.75</v>
      </c>
      <c r="U21" s="13">
        <v>7.64</v>
      </c>
      <c r="V21" s="13">
        <v>8.12</v>
      </c>
      <c r="W21" s="13">
        <v>7.96</v>
      </c>
    </row>
    <row r="22" spans="1:23" ht="15.75">
      <c r="A22" s="4" t="s">
        <v>17</v>
      </c>
      <c r="B22" s="13">
        <v>4.55</v>
      </c>
      <c r="C22" s="13">
        <v>4.73</v>
      </c>
      <c r="D22" s="13">
        <v>5.43</v>
      </c>
      <c r="E22" s="13">
        <v>5.44</v>
      </c>
      <c r="F22" s="13">
        <v>6.02</v>
      </c>
      <c r="G22" s="13">
        <v>5.34</v>
      </c>
      <c r="H22" s="13">
        <v>4.91</v>
      </c>
      <c r="I22" s="13">
        <v>4.89</v>
      </c>
      <c r="J22" s="13">
        <v>5.1</v>
      </c>
      <c r="K22" s="13">
        <v>5.4</v>
      </c>
      <c r="L22" s="13">
        <v>6.74</v>
      </c>
      <c r="M22" s="13">
        <v>6.92</v>
      </c>
      <c r="N22" s="13">
        <v>7.25</v>
      </c>
      <c r="O22" s="13">
        <v>7.41</v>
      </c>
      <c r="P22" s="13">
        <v>10.33</v>
      </c>
      <c r="Q22" s="13">
        <v>8.69</v>
      </c>
      <c r="R22" s="13">
        <v>9.45</v>
      </c>
      <c r="S22" s="13">
        <v>9.5</v>
      </c>
      <c r="T22" s="13">
        <v>9.92</v>
      </c>
      <c r="U22" s="13">
        <v>11.05</v>
      </c>
      <c r="V22" s="13">
        <v>11.17</v>
      </c>
      <c r="W22" s="13">
        <v>12.06</v>
      </c>
    </row>
    <row r="23" spans="1:26" ht="15.75">
      <c r="A23" s="4" t="s">
        <v>18</v>
      </c>
      <c r="B23" s="13">
        <v>14.97</v>
      </c>
      <c r="C23" s="13">
        <v>14.58</v>
      </c>
      <c r="D23" s="13">
        <v>14.35</v>
      </c>
      <c r="E23" s="13">
        <v>14.9</v>
      </c>
      <c r="F23" s="13">
        <v>16.05</v>
      </c>
      <c r="G23" s="13">
        <v>17.37</v>
      </c>
      <c r="H23" s="13">
        <v>20.81</v>
      </c>
      <c r="I23" s="13">
        <v>23.26</v>
      </c>
      <c r="J23" s="13">
        <v>20.45</v>
      </c>
      <c r="K23" s="13">
        <v>19.38</v>
      </c>
      <c r="L23" s="13">
        <v>13.75</v>
      </c>
      <c r="M23" s="13">
        <v>11.04</v>
      </c>
      <c r="N23" s="13">
        <v>10.46</v>
      </c>
      <c r="O23" s="13">
        <v>14.6</v>
      </c>
      <c r="P23" s="13">
        <v>5.47</v>
      </c>
      <c r="Q23" s="13">
        <v>6.26</v>
      </c>
      <c r="R23" s="13">
        <v>7.15</v>
      </c>
      <c r="S23" s="13">
        <v>5.84</v>
      </c>
      <c r="T23" s="13">
        <v>5.81</v>
      </c>
      <c r="U23" s="13">
        <v>6.11</v>
      </c>
      <c r="V23" s="13">
        <v>7.06</v>
      </c>
      <c r="W23" s="13">
        <v>7.3</v>
      </c>
      <c r="Z23" s="1" t="s">
        <v>1</v>
      </c>
    </row>
    <row r="24" spans="1:23" ht="15.75">
      <c r="A24" s="4" t="s">
        <v>19</v>
      </c>
      <c r="B24" s="13">
        <f aca="true" t="shared" si="3" ref="B24:W24">SUM(B21:B23)</f>
        <v>23.72</v>
      </c>
      <c r="C24" s="13">
        <f t="shared" si="3"/>
        <v>23.770000000000003</v>
      </c>
      <c r="D24" s="13">
        <f t="shared" si="3"/>
        <v>24.53</v>
      </c>
      <c r="E24" s="13">
        <f t="shared" si="3"/>
        <v>27.36</v>
      </c>
      <c r="F24" s="13">
        <f t="shared" si="3"/>
        <v>28.83</v>
      </c>
      <c r="G24" s="13">
        <f t="shared" si="3"/>
        <v>30.14</v>
      </c>
      <c r="H24" s="13">
        <f t="shared" si="3"/>
        <v>32.129999999999995</v>
      </c>
      <c r="I24" s="13">
        <f t="shared" si="3"/>
        <v>34.29</v>
      </c>
      <c r="J24" s="13">
        <f t="shared" si="3"/>
        <v>31.599999999999998</v>
      </c>
      <c r="K24" s="13">
        <f t="shared" si="3"/>
        <v>31.009999999999998</v>
      </c>
      <c r="L24" s="13">
        <f t="shared" si="3"/>
        <v>25.03</v>
      </c>
      <c r="M24" s="13">
        <f t="shared" si="3"/>
        <v>22.54</v>
      </c>
      <c r="N24" s="13">
        <f t="shared" si="3"/>
        <v>24.240000000000002</v>
      </c>
      <c r="O24" s="13">
        <f t="shared" si="3"/>
        <v>32.52</v>
      </c>
      <c r="P24" s="13">
        <f t="shared" si="3"/>
        <v>22.099999999999998</v>
      </c>
      <c r="Q24" s="13">
        <f t="shared" si="3"/>
        <v>20.64</v>
      </c>
      <c r="R24" s="13">
        <f t="shared" si="3"/>
        <v>22.979999999999997</v>
      </c>
      <c r="S24" s="13">
        <f t="shared" si="3"/>
        <v>21.38</v>
      </c>
      <c r="T24" s="13">
        <f t="shared" si="3"/>
        <v>22.48</v>
      </c>
      <c r="U24" s="13">
        <f t="shared" si="3"/>
        <v>24.8</v>
      </c>
      <c r="V24" s="13">
        <f t="shared" si="3"/>
        <v>26.349999999999998</v>
      </c>
      <c r="W24" s="13">
        <f t="shared" si="3"/>
        <v>27.32</v>
      </c>
    </row>
    <row r="25" spans="1:23" ht="15.75">
      <c r="A25" s="5"/>
      <c r="B25" s="14"/>
      <c r="C25" s="14"/>
      <c r="D25" s="14"/>
      <c r="E25" s="14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</row>
    <row r="26" spans="1:23" ht="15.75">
      <c r="A26" s="4" t="s">
        <v>20</v>
      </c>
      <c r="B26" s="13">
        <f aca="true" t="shared" si="4" ref="B26:W26">B19+B24</f>
        <v>76.83</v>
      </c>
      <c r="C26" s="13">
        <f t="shared" si="4"/>
        <v>71.48</v>
      </c>
      <c r="D26" s="13">
        <f t="shared" si="4"/>
        <v>79.86</v>
      </c>
      <c r="E26" s="13">
        <f t="shared" si="4"/>
        <v>88.88</v>
      </c>
      <c r="F26" s="13">
        <f t="shared" si="4"/>
        <v>94.34</v>
      </c>
      <c r="G26" s="13">
        <f t="shared" si="4"/>
        <v>103.35000000000001</v>
      </c>
      <c r="H26" s="13">
        <f t="shared" si="4"/>
        <v>110.48999999999998</v>
      </c>
      <c r="I26" s="13">
        <f t="shared" si="4"/>
        <v>113.33999999999997</v>
      </c>
      <c r="J26" s="13">
        <f t="shared" si="4"/>
        <v>108.36</v>
      </c>
      <c r="K26" s="13">
        <f t="shared" si="4"/>
        <v>108.06</v>
      </c>
      <c r="L26" s="13">
        <f t="shared" si="4"/>
        <v>93.42</v>
      </c>
      <c r="M26" s="13">
        <f t="shared" si="4"/>
        <v>82.77</v>
      </c>
      <c r="N26" s="13">
        <f t="shared" si="4"/>
        <v>85.98</v>
      </c>
      <c r="O26" s="13">
        <f t="shared" si="4"/>
        <v>98.30000000000001</v>
      </c>
      <c r="P26" s="13">
        <f t="shared" si="4"/>
        <v>110.03999999999999</v>
      </c>
      <c r="Q26" s="13">
        <f t="shared" si="4"/>
        <v>106.18</v>
      </c>
      <c r="R26" s="13">
        <f t="shared" si="4"/>
        <v>112.75</v>
      </c>
      <c r="S26" s="13">
        <f t="shared" si="4"/>
        <v>113.3</v>
      </c>
      <c r="T26" s="13">
        <f t="shared" si="4"/>
        <v>112.26</v>
      </c>
      <c r="U26" s="13">
        <f t="shared" si="4"/>
        <v>119.9</v>
      </c>
      <c r="V26" s="13">
        <f t="shared" si="4"/>
        <v>120.88</v>
      </c>
      <c r="W26" s="13">
        <f t="shared" si="4"/>
        <v>126.20000000000002</v>
      </c>
    </row>
    <row r="27" spans="1:23" ht="15.75">
      <c r="A27" s="5"/>
      <c r="B27" s="14"/>
      <c r="C27" s="14"/>
      <c r="D27" s="14"/>
      <c r="E27" s="14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</row>
    <row r="28" spans="1:23" ht="15.75">
      <c r="A28" s="4" t="s">
        <v>21</v>
      </c>
      <c r="B28" s="13">
        <f aca="true" t="shared" si="5" ref="B28:W28">B8-B26</f>
        <v>39.633999999999986</v>
      </c>
      <c r="C28" s="13">
        <f t="shared" si="5"/>
        <v>77.94500000000001</v>
      </c>
      <c r="D28" s="13">
        <f t="shared" si="5"/>
        <v>49.956</v>
      </c>
      <c r="E28" s="13">
        <f t="shared" si="5"/>
        <v>62.76000000000002</v>
      </c>
      <c r="F28" s="13">
        <f t="shared" si="5"/>
        <v>72.32</v>
      </c>
      <c r="G28" s="13">
        <f t="shared" si="5"/>
        <v>18.072799999999987</v>
      </c>
      <c r="H28" s="13">
        <f t="shared" si="5"/>
        <v>29.062400000000025</v>
      </c>
      <c r="I28" s="13">
        <f t="shared" si="5"/>
        <v>22.905200000000036</v>
      </c>
      <c r="J28" s="13">
        <f t="shared" si="5"/>
        <v>29.28930000000001</v>
      </c>
      <c r="K28" s="13">
        <f t="shared" si="5"/>
        <v>33.31030000000001</v>
      </c>
      <c r="L28" s="13">
        <f t="shared" si="5"/>
        <v>33.28099999999999</v>
      </c>
      <c r="M28" s="13">
        <f t="shared" si="5"/>
        <v>24.781800000000004</v>
      </c>
      <c r="N28" s="13">
        <f t="shared" si="5"/>
        <v>30.492800000000003</v>
      </c>
      <c r="O28" s="13">
        <f t="shared" si="5"/>
        <v>87.62499999999997</v>
      </c>
      <c r="P28" s="13">
        <f t="shared" si="5"/>
        <v>30.405900000000003</v>
      </c>
      <c r="Q28" s="13">
        <f t="shared" si="5"/>
        <v>20.942799999999977</v>
      </c>
      <c r="R28" s="13">
        <f t="shared" si="5"/>
        <v>36.766999999999996</v>
      </c>
      <c r="S28" s="13">
        <f t="shared" si="5"/>
        <v>40.3318</v>
      </c>
      <c r="T28" s="13">
        <f t="shared" si="5"/>
        <v>34.0972</v>
      </c>
      <c r="U28" s="13">
        <f t="shared" si="5"/>
        <v>51.00999999999999</v>
      </c>
      <c r="V28" s="13">
        <f t="shared" si="5"/>
        <v>63.50559999999999</v>
      </c>
      <c r="W28" s="13">
        <f t="shared" si="5"/>
        <v>88.55499999999998</v>
      </c>
    </row>
    <row r="29" spans="1:23" ht="5.25" customHeight="1">
      <c r="A29" s="1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.75">
      <c r="A30" s="4" t="s">
        <v>22</v>
      </c>
      <c r="B30" s="13">
        <v>5.02</v>
      </c>
      <c r="C30" s="13">
        <v>6.95</v>
      </c>
      <c r="D30" s="13">
        <v>6.01</v>
      </c>
      <c r="E30" s="13">
        <v>6.8</v>
      </c>
      <c r="F30" s="13">
        <v>6.41</v>
      </c>
      <c r="G30" s="13">
        <v>8.02</v>
      </c>
      <c r="H30" s="13">
        <v>6.11</v>
      </c>
      <c r="I30" s="13">
        <v>5.32</v>
      </c>
      <c r="J30" s="13">
        <v>7.79</v>
      </c>
      <c r="K30" s="13">
        <v>6.07</v>
      </c>
      <c r="L30" s="13">
        <v>4.93</v>
      </c>
      <c r="M30" s="13">
        <v>4.86</v>
      </c>
      <c r="N30" s="13">
        <v>5.36</v>
      </c>
      <c r="O30" s="13">
        <v>7.5</v>
      </c>
      <c r="P30" s="13">
        <v>5.67</v>
      </c>
      <c r="Q30" s="13">
        <v>5.81</v>
      </c>
      <c r="R30" s="13">
        <v>5.55</v>
      </c>
      <c r="S30" s="13">
        <v>5.34</v>
      </c>
      <c r="T30" s="13">
        <v>6.38</v>
      </c>
      <c r="U30" s="13">
        <v>5.4</v>
      </c>
      <c r="V30" s="13">
        <v>6.52</v>
      </c>
      <c r="W30" s="13">
        <v>6.95</v>
      </c>
    </row>
    <row r="31" spans="1:23" ht="15.75">
      <c r="A31" s="4" t="s">
        <v>23</v>
      </c>
      <c r="B31" s="13">
        <v>23.2</v>
      </c>
      <c r="C31" s="13">
        <v>21.5</v>
      </c>
      <c r="D31" s="13">
        <v>21.6</v>
      </c>
      <c r="E31" s="13">
        <v>22.3</v>
      </c>
      <c r="F31" s="13">
        <v>26</v>
      </c>
      <c r="G31" s="13">
        <v>15.14</v>
      </c>
      <c r="H31" s="13">
        <v>22.84</v>
      </c>
      <c r="I31" s="13">
        <v>25.61</v>
      </c>
      <c r="J31" s="13">
        <v>17.67</v>
      </c>
      <c r="K31" s="13">
        <v>23.29</v>
      </c>
      <c r="L31" s="13">
        <v>25.7</v>
      </c>
      <c r="M31" s="13">
        <v>22.13</v>
      </c>
      <c r="N31" s="13">
        <v>21.73</v>
      </c>
      <c r="O31" s="13">
        <v>24.79</v>
      </c>
      <c r="P31" s="13">
        <v>24.77</v>
      </c>
      <c r="Q31" s="13">
        <v>21.88</v>
      </c>
      <c r="R31" s="13">
        <v>26.94</v>
      </c>
      <c r="S31" s="13">
        <v>28.77</v>
      </c>
      <c r="T31" s="13">
        <v>22.94</v>
      </c>
      <c r="U31" s="13">
        <v>31.65</v>
      </c>
      <c r="V31" s="13">
        <v>28.28</v>
      </c>
      <c r="W31" s="13">
        <v>30.9</v>
      </c>
    </row>
    <row r="32" spans="1:23" ht="4.5" customHeight="1">
      <c r="A32" s="11"/>
      <c r="B32" s="11"/>
      <c r="C32" s="11"/>
      <c r="D32" s="11"/>
      <c r="E32" s="11"/>
      <c r="F32" s="11"/>
      <c r="G32" s="11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1"/>
      <c r="V32" s="11"/>
      <c r="W32" s="11"/>
    </row>
    <row r="33" spans="1:23" ht="15.75">
      <c r="A33" s="5"/>
      <c r="B33" s="5"/>
      <c r="C33" s="5"/>
      <c r="D33" s="5"/>
      <c r="E33" s="5"/>
      <c r="F33" s="5"/>
      <c r="G33" s="5"/>
      <c r="H33" s="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"/>
      <c r="W33" s="7"/>
    </row>
    <row r="34" spans="1:25" ht="15.75">
      <c r="A34" s="18" t="s">
        <v>36</v>
      </c>
      <c r="B34" s="5"/>
      <c r="C34" s="5"/>
      <c r="D34" s="5"/>
      <c r="E34" s="5"/>
      <c r="F34" s="5"/>
      <c r="G34" s="5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"/>
      <c r="W34" s="5"/>
      <c r="X34" s="2"/>
      <c r="Y34" s="2"/>
    </row>
    <row r="35" spans="1:23" ht="4.5" customHeight="1">
      <c r="A35" s="11"/>
      <c r="B35" s="11"/>
      <c r="C35" s="11"/>
      <c r="D35" s="11"/>
      <c r="E35" s="11"/>
      <c r="F35" s="11"/>
      <c r="G35" s="11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1"/>
      <c r="V35" s="11"/>
      <c r="W35" s="11"/>
    </row>
    <row r="36" spans="1:23" ht="15.75">
      <c r="A36" s="8" t="s">
        <v>0</v>
      </c>
      <c r="B36" s="9">
        <v>1975</v>
      </c>
      <c r="C36" s="9">
        <v>1976</v>
      </c>
      <c r="D36" s="9">
        <v>1977</v>
      </c>
      <c r="E36" s="9">
        <v>1978</v>
      </c>
      <c r="F36" s="9">
        <v>1979</v>
      </c>
      <c r="G36" s="9">
        <v>1980</v>
      </c>
      <c r="H36" s="9">
        <v>1981</v>
      </c>
      <c r="I36" s="9">
        <v>1982</v>
      </c>
      <c r="J36" s="9">
        <v>1983</v>
      </c>
      <c r="K36" s="9">
        <v>1984</v>
      </c>
      <c r="L36" s="9">
        <v>1985</v>
      </c>
      <c r="M36" s="9">
        <v>1986</v>
      </c>
      <c r="N36" s="9">
        <v>1987</v>
      </c>
      <c r="O36" s="9">
        <v>1988</v>
      </c>
      <c r="P36" s="9">
        <v>1989</v>
      </c>
      <c r="Q36" s="9">
        <v>1990</v>
      </c>
      <c r="R36" s="9">
        <v>1991</v>
      </c>
      <c r="S36" s="9">
        <v>1992</v>
      </c>
      <c r="T36" s="6">
        <v>1993</v>
      </c>
      <c r="U36" s="6">
        <v>1994</v>
      </c>
      <c r="V36" s="6">
        <v>1995</v>
      </c>
      <c r="W36" s="6">
        <v>1996</v>
      </c>
    </row>
    <row r="37" spans="1:23" ht="4.5" customHeight="1">
      <c r="A37" s="11"/>
      <c r="B37" s="11"/>
      <c r="C37" s="11"/>
      <c r="D37" s="11"/>
      <c r="E37" s="11"/>
      <c r="F37" s="11"/>
      <c r="G37" s="11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1"/>
      <c r="V37" s="11"/>
      <c r="W37" s="11"/>
    </row>
    <row r="38" spans="1:23" ht="15.75">
      <c r="A38" s="5"/>
      <c r="B38" s="5"/>
      <c r="C38" s="5"/>
      <c r="D38" s="5"/>
      <c r="E38" s="5"/>
      <c r="F38" s="5"/>
      <c r="G38" s="5"/>
      <c r="H38" s="4" t="s">
        <v>1</v>
      </c>
      <c r="I38" s="7"/>
      <c r="J38" s="5"/>
      <c r="K38" s="10" t="s">
        <v>1</v>
      </c>
      <c r="L38" s="4" t="s">
        <v>2</v>
      </c>
      <c r="M38" s="5"/>
      <c r="N38" s="7"/>
      <c r="O38" s="5"/>
      <c r="P38" s="5"/>
      <c r="Q38" s="7"/>
      <c r="R38" s="7"/>
      <c r="S38" s="7"/>
      <c r="T38" s="5"/>
      <c r="U38" s="5"/>
      <c r="V38" s="5"/>
      <c r="W38" s="5"/>
    </row>
    <row r="39" spans="1:25" ht="15.75">
      <c r="A39" s="4" t="s">
        <v>3</v>
      </c>
      <c r="B39" s="5"/>
      <c r="C39" s="5"/>
      <c r="D39" s="5"/>
      <c r="E39" s="5"/>
      <c r="F39" s="5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/>
      <c r="U39" s="5"/>
      <c r="V39" s="5"/>
      <c r="W39" s="5"/>
      <c r="Y39" s="2"/>
    </row>
    <row r="40" spans="1:25" ht="15.75">
      <c r="A40" s="4" t="s">
        <v>4</v>
      </c>
      <c r="B40" s="13">
        <f aca="true" t="shared" si="6" ref="B40:W40">B7</f>
        <v>116.46399999999998</v>
      </c>
      <c r="C40" s="13">
        <f t="shared" si="6"/>
        <v>149.425</v>
      </c>
      <c r="D40" s="13">
        <f t="shared" si="6"/>
        <v>129.816</v>
      </c>
      <c r="E40" s="13">
        <f t="shared" si="6"/>
        <v>151.64000000000001</v>
      </c>
      <c r="F40" s="13">
        <f t="shared" si="6"/>
        <v>166.66</v>
      </c>
      <c r="G40" s="13">
        <f t="shared" si="6"/>
        <v>121.4228</v>
      </c>
      <c r="H40" s="13">
        <f t="shared" si="6"/>
        <v>139.5524</v>
      </c>
      <c r="I40" s="13">
        <f t="shared" si="6"/>
        <v>136.2452</v>
      </c>
      <c r="J40" s="13">
        <f t="shared" si="6"/>
        <v>137.6493</v>
      </c>
      <c r="K40" s="13">
        <f t="shared" si="6"/>
        <v>141.37030000000001</v>
      </c>
      <c r="L40" s="13">
        <f t="shared" si="6"/>
        <v>126.701</v>
      </c>
      <c r="M40" s="13">
        <f t="shared" si="6"/>
        <v>107.5518</v>
      </c>
      <c r="N40" s="13">
        <f t="shared" si="6"/>
        <v>116.4728</v>
      </c>
      <c r="O40" s="13">
        <f t="shared" si="6"/>
        <v>185.92499999999998</v>
      </c>
      <c r="P40" s="13">
        <f t="shared" si="6"/>
        <v>140.4459</v>
      </c>
      <c r="Q40" s="13">
        <f t="shared" si="6"/>
        <v>127.12279999999998</v>
      </c>
      <c r="R40" s="13">
        <f t="shared" si="6"/>
        <v>149.517</v>
      </c>
      <c r="S40" s="13">
        <f t="shared" si="6"/>
        <v>153.6318</v>
      </c>
      <c r="T40" s="13">
        <f t="shared" si="6"/>
        <v>146.3572</v>
      </c>
      <c r="U40" s="13">
        <f t="shared" si="6"/>
        <v>170.91</v>
      </c>
      <c r="V40" s="13">
        <f t="shared" si="6"/>
        <v>184.38559999999998</v>
      </c>
      <c r="W40" s="13">
        <f t="shared" si="6"/>
        <v>214.755</v>
      </c>
      <c r="X40" s="2"/>
      <c r="Y40" s="2"/>
    </row>
    <row r="41" spans="1:25" ht="15.75">
      <c r="A41" s="4" t="s">
        <v>5</v>
      </c>
      <c r="B41" s="13">
        <f aca="true" t="shared" si="7" ref="B41:W41">B8</f>
        <v>116.46399999999998</v>
      </c>
      <c r="C41" s="13">
        <f t="shared" si="7"/>
        <v>149.425</v>
      </c>
      <c r="D41" s="13">
        <f t="shared" si="7"/>
        <v>129.816</v>
      </c>
      <c r="E41" s="13">
        <f t="shared" si="7"/>
        <v>151.64000000000001</v>
      </c>
      <c r="F41" s="13">
        <f t="shared" si="7"/>
        <v>166.66</v>
      </c>
      <c r="G41" s="13">
        <f t="shared" si="7"/>
        <v>121.4228</v>
      </c>
      <c r="H41" s="13">
        <f t="shared" si="7"/>
        <v>139.5524</v>
      </c>
      <c r="I41" s="13">
        <f t="shared" si="7"/>
        <v>136.2452</v>
      </c>
      <c r="J41" s="13">
        <f t="shared" si="7"/>
        <v>137.6493</v>
      </c>
      <c r="K41" s="13">
        <f t="shared" si="7"/>
        <v>141.37030000000001</v>
      </c>
      <c r="L41" s="13">
        <f t="shared" si="7"/>
        <v>126.701</v>
      </c>
      <c r="M41" s="13">
        <f t="shared" si="7"/>
        <v>107.5518</v>
      </c>
      <c r="N41" s="13">
        <f t="shared" si="7"/>
        <v>116.4728</v>
      </c>
      <c r="O41" s="13">
        <f t="shared" si="7"/>
        <v>185.92499999999998</v>
      </c>
      <c r="P41" s="13">
        <f t="shared" si="7"/>
        <v>140.4459</v>
      </c>
      <c r="Q41" s="13">
        <f t="shared" si="7"/>
        <v>127.12279999999998</v>
      </c>
      <c r="R41" s="13">
        <f t="shared" si="7"/>
        <v>149.517</v>
      </c>
      <c r="S41" s="13">
        <f t="shared" si="7"/>
        <v>153.6318</v>
      </c>
      <c r="T41" s="13">
        <f t="shared" si="7"/>
        <v>146.3572</v>
      </c>
      <c r="U41" s="13">
        <f t="shared" si="7"/>
        <v>170.91</v>
      </c>
      <c r="V41" s="13">
        <f t="shared" si="7"/>
        <v>184.38559999999998</v>
      </c>
      <c r="W41" s="13">
        <f t="shared" si="7"/>
        <v>214.755</v>
      </c>
      <c r="X41" s="3" t="s">
        <v>1</v>
      </c>
      <c r="Y41" s="3" t="s">
        <v>1</v>
      </c>
    </row>
    <row r="42" spans="1:25" ht="15.75">
      <c r="A42" s="5"/>
      <c r="B42" s="14"/>
      <c r="C42" s="14"/>
      <c r="D42" s="14"/>
      <c r="E42" s="14"/>
      <c r="F42" s="14"/>
      <c r="G42" s="14"/>
      <c r="H42" s="1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4"/>
      <c r="V42" s="14"/>
      <c r="W42" s="14"/>
      <c r="X42" s="3" t="s">
        <v>1</v>
      </c>
      <c r="Y42" s="3" t="s">
        <v>1</v>
      </c>
    </row>
    <row r="43" spans="1:25" ht="15.75">
      <c r="A43" s="4" t="s">
        <v>24</v>
      </c>
      <c r="B43" s="14"/>
      <c r="C43" s="14"/>
      <c r="D43" s="14"/>
      <c r="E43" s="14"/>
      <c r="F43" s="14"/>
      <c r="G43" s="14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4"/>
      <c r="V43" s="14"/>
      <c r="W43" s="14"/>
      <c r="X43" s="2"/>
      <c r="Y43" s="2"/>
    </row>
    <row r="44" spans="1:25" ht="15.75">
      <c r="A44" s="4" t="s">
        <v>25</v>
      </c>
      <c r="B44" s="13">
        <f aca="true" t="shared" si="8" ref="B44:W44">B19</f>
        <v>53.11</v>
      </c>
      <c r="C44" s="13">
        <f t="shared" si="8"/>
        <v>47.71</v>
      </c>
      <c r="D44" s="13">
        <f t="shared" si="8"/>
        <v>55.33</v>
      </c>
      <c r="E44" s="13">
        <f t="shared" si="8"/>
        <v>61.519999999999996</v>
      </c>
      <c r="F44" s="13">
        <f t="shared" si="8"/>
        <v>65.51</v>
      </c>
      <c r="G44" s="13">
        <f t="shared" si="8"/>
        <v>73.21000000000001</v>
      </c>
      <c r="H44" s="13">
        <f t="shared" si="8"/>
        <v>78.35999999999999</v>
      </c>
      <c r="I44" s="13">
        <f t="shared" si="8"/>
        <v>79.04999999999998</v>
      </c>
      <c r="J44" s="13">
        <f t="shared" si="8"/>
        <v>76.76</v>
      </c>
      <c r="K44" s="13">
        <f t="shared" si="8"/>
        <v>77.05</v>
      </c>
      <c r="L44" s="13">
        <f t="shared" si="8"/>
        <v>68.39</v>
      </c>
      <c r="M44" s="13">
        <f t="shared" si="8"/>
        <v>60.23</v>
      </c>
      <c r="N44" s="13">
        <f t="shared" si="8"/>
        <v>61.74</v>
      </c>
      <c r="O44" s="13">
        <f t="shared" si="8"/>
        <v>65.78</v>
      </c>
      <c r="P44" s="13">
        <f t="shared" si="8"/>
        <v>87.94</v>
      </c>
      <c r="Q44" s="13">
        <f t="shared" si="8"/>
        <v>85.54</v>
      </c>
      <c r="R44" s="13">
        <f t="shared" si="8"/>
        <v>89.77</v>
      </c>
      <c r="S44" s="13">
        <f t="shared" si="8"/>
        <v>91.92</v>
      </c>
      <c r="T44" s="13">
        <f t="shared" si="8"/>
        <v>89.78</v>
      </c>
      <c r="U44" s="13">
        <f t="shared" si="8"/>
        <v>95.10000000000001</v>
      </c>
      <c r="V44" s="13">
        <f t="shared" si="8"/>
        <v>94.53</v>
      </c>
      <c r="W44" s="13">
        <f t="shared" si="8"/>
        <v>98.88000000000001</v>
      </c>
      <c r="X44" s="2"/>
      <c r="Y44" s="2"/>
    </row>
    <row r="45" spans="1:25" ht="15.75">
      <c r="A45" s="4" t="s">
        <v>16</v>
      </c>
      <c r="B45" s="13">
        <f aca="true" t="shared" si="9" ref="B45:W45">B21</f>
        <v>4.2</v>
      </c>
      <c r="C45" s="13">
        <f t="shared" si="9"/>
        <v>4.46</v>
      </c>
      <c r="D45" s="13">
        <f t="shared" si="9"/>
        <v>4.75</v>
      </c>
      <c r="E45" s="13">
        <f t="shared" si="9"/>
        <v>7.02</v>
      </c>
      <c r="F45" s="13">
        <f t="shared" si="9"/>
        <v>6.76</v>
      </c>
      <c r="G45" s="13">
        <f t="shared" si="9"/>
        <v>7.43</v>
      </c>
      <c r="H45" s="13">
        <f t="shared" si="9"/>
        <v>6.41</v>
      </c>
      <c r="I45" s="13">
        <f t="shared" si="9"/>
        <v>6.14</v>
      </c>
      <c r="J45" s="13">
        <f t="shared" si="9"/>
        <v>6.05</v>
      </c>
      <c r="K45" s="13">
        <f t="shared" si="9"/>
        <v>6.23</v>
      </c>
      <c r="L45" s="13">
        <f t="shared" si="9"/>
        <v>4.54</v>
      </c>
      <c r="M45" s="13">
        <f t="shared" si="9"/>
        <v>4.58</v>
      </c>
      <c r="N45" s="13">
        <f t="shared" si="9"/>
        <v>6.53</v>
      </c>
      <c r="O45" s="13">
        <f t="shared" si="9"/>
        <v>10.51</v>
      </c>
      <c r="P45" s="13">
        <f t="shared" si="9"/>
        <v>6.3</v>
      </c>
      <c r="Q45" s="13">
        <f t="shared" si="9"/>
        <v>5.69</v>
      </c>
      <c r="R45" s="13">
        <f t="shared" si="9"/>
        <v>6.38</v>
      </c>
      <c r="S45" s="13">
        <f t="shared" si="9"/>
        <v>6.04</v>
      </c>
      <c r="T45" s="13">
        <f t="shared" si="9"/>
        <v>6.75</v>
      </c>
      <c r="U45" s="13">
        <f t="shared" si="9"/>
        <v>7.64</v>
      </c>
      <c r="V45" s="13">
        <f t="shared" si="9"/>
        <v>8.12</v>
      </c>
      <c r="W45" s="13">
        <f t="shared" si="9"/>
        <v>7.96</v>
      </c>
      <c r="X45" s="3" t="s">
        <v>1</v>
      </c>
      <c r="Y45" s="3" t="s">
        <v>1</v>
      </c>
    </row>
    <row r="46" spans="1:25" ht="15.75">
      <c r="A46" s="4" t="s">
        <v>17</v>
      </c>
      <c r="B46" s="13">
        <f aca="true" t="shared" si="10" ref="B46:W46">B22</f>
        <v>4.55</v>
      </c>
      <c r="C46" s="13">
        <f t="shared" si="10"/>
        <v>4.73</v>
      </c>
      <c r="D46" s="13">
        <f t="shared" si="10"/>
        <v>5.43</v>
      </c>
      <c r="E46" s="13">
        <f t="shared" si="10"/>
        <v>5.44</v>
      </c>
      <c r="F46" s="13">
        <f t="shared" si="10"/>
        <v>6.02</v>
      </c>
      <c r="G46" s="13">
        <f t="shared" si="10"/>
        <v>5.34</v>
      </c>
      <c r="H46" s="13">
        <f t="shared" si="10"/>
        <v>4.91</v>
      </c>
      <c r="I46" s="13">
        <f t="shared" si="10"/>
        <v>4.89</v>
      </c>
      <c r="J46" s="13">
        <f t="shared" si="10"/>
        <v>5.1</v>
      </c>
      <c r="K46" s="13">
        <f t="shared" si="10"/>
        <v>5.4</v>
      </c>
      <c r="L46" s="13">
        <f t="shared" si="10"/>
        <v>6.74</v>
      </c>
      <c r="M46" s="13">
        <f t="shared" si="10"/>
        <v>6.92</v>
      </c>
      <c r="N46" s="13">
        <f t="shared" si="10"/>
        <v>7.25</v>
      </c>
      <c r="O46" s="13">
        <f t="shared" si="10"/>
        <v>7.41</v>
      </c>
      <c r="P46" s="13">
        <f t="shared" si="10"/>
        <v>10.33</v>
      </c>
      <c r="Q46" s="13">
        <f t="shared" si="10"/>
        <v>8.69</v>
      </c>
      <c r="R46" s="13">
        <f t="shared" si="10"/>
        <v>9.45</v>
      </c>
      <c r="S46" s="13">
        <f t="shared" si="10"/>
        <v>9.5</v>
      </c>
      <c r="T46" s="13">
        <f t="shared" si="10"/>
        <v>9.92</v>
      </c>
      <c r="U46" s="13">
        <f t="shared" si="10"/>
        <v>11.05</v>
      </c>
      <c r="V46" s="13">
        <f t="shared" si="10"/>
        <v>11.17</v>
      </c>
      <c r="W46" s="13">
        <f t="shared" si="10"/>
        <v>12.06</v>
      </c>
      <c r="X46" s="3" t="s">
        <v>1</v>
      </c>
      <c r="Y46" s="3" t="s">
        <v>1</v>
      </c>
    </row>
    <row r="47" spans="1:25" ht="15.75">
      <c r="A47" s="4" t="s">
        <v>26</v>
      </c>
      <c r="B47" s="13">
        <v>13.72</v>
      </c>
      <c r="C47" s="13">
        <v>15.06</v>
      </c>
      <c r="D47" s="13">
        <v>16.72</v>
      </c>
      <c r="E47" s="13">
        <v>15.88</v>
      </c>
      <c r="F47" s="13">
        <v>17.37</v>
      </c>
      <c r="G47" s="13">
        <v>18.04</v>
      </c>
      <c r="H47" s="13">
        <v>18.08</v>
      </c>
      <c r="I47" s="13">
        <v>19.55</v>
      </c>
      <c r="J47" s="13">
        <v>20.43</v>
      </c>
      <c r="K47" s="13">
        <v>20.2</v>
      </c>
      <c r="L47" s="13">
        <v>24.36</v>
      </c>
      <c r="M47" s="13">
        <v>23.81</v>
      </c>
      <c r="N47" s="13">
        <v>25.05</v>
      </c>
      <c r="O47" s="13">
        <v>26.53</v>
      </c>
      <c r="P47" s="13">
        <v>17.92</v>
      </c>
      <c r="Q47" s="13">
        <v>18.12</v>
      </c>
      <c r="R47" s="13">
        <v>20.46</v>
      </c>
      <c r="S47" s="13">
        <v>21.79</v>
      </c>
      <c r="T47" s="13">
        <v>21.28</v>
      </c>
      <c r="U47" s="13">
        <v>24.01</v>
      </c>
      <c r="V47" s="13">
        <v>23.39</v>
      </c>
      <c r="W47" s="13">
        <v>22.26</v>
      </c>
      <c r="X47" s="3" t="s">
        <v>1</v>
      </c>
      <c r="Y47" s="3" t="s">
        <v>1</v>
      </c>
    </row>
    <row r="48" spans="1:23" ht="15.75">
      <c r="A48" s="4" t="s">
        <v>27</v>
      </c>
      <c r="B48" s="13">
        <v>1.42</v>
      </c>
      <c r="C48" s="13">
        <v>1.14</v>
      </c>
      <c r="D48" s="13">
        <v>1.45</v>
      </c>
      <c r="E48" s="13">
        <v>2.27</v>
      </c>
      <c r="F48" s="13">
        <v>3.13</v>
      </c>
      <c r="G48" s="13">
        <v>4.09</v>
      </c>
      <c r="H48" s="13">
        <v>4.99</v>
      </c>
      <c r="I48" s="13">
        <v>3.99</v>
      </c>
      <c r="J48" s="13">
        <v>3.11</v>
      </c>
      <c r="K48" s="13">
        <v>3.48</v>
      </c>
      <c r="L48" s="13">
        <v>2.18</v>
      </c>
      <c r="M48" s="13">
        <v>1.43</v>
      </c>
      <c r="N48" s="13">
        <v>1.6</v>
      </c>
      <c r="O48" s="13">
        <v>1.95</v>
      </c>
      <c r="P48" s="13">
        <v>3.54</v>
      </c>
      <c r="Q48" s="13">
        <v>3.19</v>
      </c>
      <c r="R48" s="13">
        <v>2.44</v>
      </c>
      <c r="S48" s="13">
        <v>1.64</v>
      </c>
      <c r="T48" s="13">
        <v>1.4</v>
      </c>
      <c r="U48" s="13">
        <v>2.22</v>
      </c>
      <c r="V48" s="13">
        <v>2.64</v>
      </c>
      <c r="W48" s="13">
        <v>2.51</v>
      </c>
    </row>
    <row r="49" spans="1:23" ht="15.75">
      <c r="A49" s="4" t="s">
        <v>28</v>
      </c>
      <c r="B49" s="13">
        <v>3.7</v>
      </c>
      <c r="C49" s="13">
        <v>3.8</v>
      </c>
      <c r="D49" s="13">
        <v>3.77</v>
      </c>
      <c r="E49" s="13">
        <v>3.34</v>
      </c>
      <c r="F49" s="13">
        <v>3.59</v>
      </c>
      <c r="G49" s="13">
        <v>3.58</v>
      </c>
      <c r="H49" s="13">
        <v>3.04</v>
      </c>
      <c r="I49" s="13">
        <v>3.02</v>
      </c>
      <c r="J49" s="13">
        <v>2.8</v>
      </c>
      <c r="K49" s="13">
        <v>3.48</v>
      </c>
      <c r="L49" s="13">
        <v>4.2</v>
      </c>
      <c r="M49" s="13">
        <v>3.96</v>
      </c>
      <c r="N49" s="13">
        <v>4.11</v>
      </c>
      <c r="O49" s="13">
        <v>5.09</v>
      </c>
      <c r="P49" s="13">
        <v>11.72</v>
      </c>
      <c r="Q49" s="13">
        <v>8.17</v>
      </c>
      <c r="R49" s="13">
        <v>10.26</v>
      </c>
      <c r="S49" s="13">
        <v>11.44</v>
      </c>
      <c r="T49" s="13">
        <v>11.15</v>
      </c>
      <c r="U49" s="13">
        <v>12.99</v>
      </c>
      <c r="V49" s="13">
        <v>12.51</v>
      </c>
      <c r="W49" s="13">
        <v>11.42</v>
      </c>
    </row>
    <row r="50" spans="1:23" ht="15.75">
      <c r="A50" s="4" t="s">
        <v>29</v>
      </c>
      <c r="B50" s="13">
        <v>20.87</v>
      </c>
      <c r="C50" s="13">
        <v>24.63</v>
      </c>
      <c r="D50" s="13">
        <v>23.21</v>
      </c>
      <c r="E50" s="13">
        <v>28.43</v>
      </c>
      <c r="F50" s="13">
        <v>31.31</v>
      </c>
      <c r="G50" s="13">
        <v>29.08</v>
      </c>
      <c r="H50" s="13">
        <v>30.91</v>
      </c>
      <c r="I50" s="13">
        <v>28.24</v>
      </c>
      <c r="J50" s="13">
        <v>27.03</v>
      </c>
      <c r="K50" s="13">
        <v>27.79</v>
      </c>
      <c r="L50" s="13">
        <v>25.04</v>
      </c>
      <c r="M50" s="13">
        <v>23</v>
      </c>
      <c r="N50" s="13">
        <v>22.05</v>
      </c>
      <c r="O50" s="13">
        <v>30.02</v>
      </c>
      <c r="P50" s="13">
        <v>23.81</v>
      </c>
      <c r="Q50" s="13">
        <v>24.2</v>
      </c>
      <c r="R50" s="13">
        <v>26.19</v>
      </c>
      <c r="S50" s="13">
        <v>27.28</v>
      </c>
      <c r="T50" s="13">
        <v>29.35</v>
      </c>
      <c r="U50" s="13">
        <v>29.88</v>
      </c>
      <c r="V50" s="13">
        <v>31.38</v>
      </c>
      <c r="W50" s="13">
        <v>37.1</v>
      </c>
    </row>
    <row r="51" spans="1:23" ht="15.75">
      <c r="A51" s="4" t="s">
        <v>30</v>
      </c>
      <c r="B51" s="13">
        <v>8.51</v>
      </c>
      <c r="C51" s="13">
        <v>8.71</v>
      </c>
      <c r="D51" s="13">
        <v>10.08</v>
      </c>
      <c r="E51" s="13">
        <v>10.35</v>
      </c>
      <c r="F51" s="13">
        <v>11.28</v>
      </c>
      <c r="G51" s="13">
        <v>11.91</v>
      </c>
      <c r="H51" s="13">
        <v>10.13</v>
      </c>
      <c r="I51" s="13">
        <v>9.66</v>
      </c>
      <c r="J51" s="13">
        <v>9.88</v>
      </c>
      <c r="K51" s="13">
        <v>9.04</v>
      </c>
      <c r="L51" s="13">
        <v>10.56</v>
      </c>
      <c r="M51" s="13">
        <v>10.51</v>
      </c>
      <c r="N51" s="13">
        <v>11.33</v>
      </c>
      <c r="O51" s="13">
        <v>12.1</v>
      </c>
      <c r="P51" s="13">
        <v>13.6</v>
      </c>
      <c r="Q51" s="13">
        <v>14.33</v>
      </c>
      <c r="R51" s="13">
        <v>15.63</v>
      </c>
      <c r="S51" s="13">
        <v>15.64</v>
      </c>
      <c r="T51" s="13">
        <v>15.49</v>
      </c>
      <c r="U51" s="13">
        <v>15.98</v>
      </c>
      <c r="V51" s="13">
        <v>15.75</v>
      </c>
      <c r="W51" s="13">
        <v>16.63</v>
      </c>
    </row>
    <row r="52" spans="1:23" ht="15.75">
      <c r="A52" s="4" t="s">
        <v>31</v>
      </c>
      <c r="B52" s="13">
        <f aca="true" t="shared" si="11" ref="B52:W52">SUM(B44:B51)</f>
        <v>110.08000000000001</v>
      </c>
      <c r="C52" s="13">
        <f t="shared" si="11"/>
        <v>110.24000000000001</v>
      </c>
      <c r="D52" s="13">
        <f t="shared" si="11"/>
        <v>120.74</v>
      </c>
      <c r="E52" s="13">
        <f t="shared" si="11"/>
        <v>134.24999999999997</v>
      </c>
      <c r="F52" s="13">
        <f t="shared" si="11"/>
        <v>144.97</v>
      </c>
      <c r="G52" s="13">
        <f t="shared" si="11"/>
        <v>152.68</v>
      </c>
      <c r="H52" s="13">
        <f t="shared" si="11"/>
        <v>156.82999999999998</v>
      </c>
      <c r="I52" s="13">
        <f t="shared" si="11"/>
        <v>154.53999999999996</v>
      </c>
      <c r="J52" s="13">
        <f t="shared" si="11"/>
        <v>151.16</v>
      </c>
      <c r="K52" s="13">
        <f t="shared" si="11"/>
        <v>152.67000000000002</v>
      </c>
      <c r="L52" s="13">
        <f t="shared" si="11"/>
        <v>146.01000000000002</v>
      </c>
      <c r="M52" s="13">
        <f t="shared" si="11"/>
        <v>134.44</v>
      </c>
      <c r="N52" s="13">
        <f t="shared" si="11"/>
        <v>139.66</v>
      </c>
      <c r="O52" s="13">
        <f t="shared" si="11"/>
        <v>159.39000000000001</v>
      </c>
      <c r="P52" s="13">
        <f t="shared" si="11"/>
        <v>175.16</v>
      </c>
      <c r="Q52" s="13">
        <f t="shared" si="11"/>
        <v>167.93</v>
      </c>
      <c r="R52" s="13">
        <f t="shared" si="11"/>
        <v>180.57999999999998</v>
      </c>
      <c r="S52" s="13">
        <f t="shared" si="11"/>
        <v>185.25</v>
      </c>
      <c r="T52" s="13">
        <f t="shared" si="11"/>
        <v>185.12</v>
      </c>
      <c r="U52" s="13">
        <f t="shared" si="11"/>
        <v>198.87</v>
      </c>
      <c r="V52" s="13">
        <f t="shared" si="11"/>
        <v>199.48999999999998</v>
      </c>
      <c r="W52" s="13">
        <f t="shared" si="11"/>
        <v>208.81999999999996</v>
      </c>
    </row>
    <row r="53" spans="1:23" ht="15.75">
      <c r="A53" s="5"/>
      <c r="B53" s="14"/>
      <c r="C53" s="14"/>
      <c r="D53" s="14"/>
      <c r="E53" s="14"/>
      <c r="F53" s="14"/>
      <c r="G53" s="14"/>
      <c r="H53" s="14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  <c r="U53" s="17" t="s">
        <v>1</v>
      </c>
      <c r="V53" s="17" t="s">
        <v>1</v>
      </c>
      <c r="W53" s="17" t="s">
        <v>1</v>
      </c>
    </row>
    <row r="54" spans="1:24" ht="15.75">
      <c r="A54" s="4" t="s">
        <v>32</v>
      </c>
      <c r="B54" s="13">
        <f aca="true" t="shared" si="12" ref="B54:W54">B41-B52</f>
        <v>6.383999999999972</v>
      </c>
      <c r="C54" s="13">
        <f t="shared" si="12"/>
        <v>39.185</v>
      </c>
      <c r="D54" s="13">
        <f t="shared" si="12"/>
        <v>9.076000000000008</v>
      </c>
      <c r="E54" s="13">
        <f t="shared" si="12"/>
        <v>17.390000000000043</v>
      </c>
      <c r="F54" s="13">
        <f t="shared" si="12"/>
        <v>21.689999999999998</v>
      </c>
      <c r="G54" s="13">
        <f t="shared" si="12"/>
        <v>-31.25720000000001</v>
      </c>
      <c r="H54" s="13">
        <f t="shared" si="12"/>
        <v>-17.27759999999998</v>
      </c>
      <c r="I54" s="13">
        <f t="shared" si="12"/>
        <v>-18.294799999999952</v>
      </c>
      <c r="J54" s="13">
        <f t="shared" si="12"/>
        <v>-13.510699999999986</v>
      </c>
      <c r="K54" s="13">
        <f t="shared" si="12"/>
        <v>-11.299700000000001</v>
      </c>
      <c r="L54" s="13">
        <f t="shared" si="12"/>
        <v>-19.309000000000026</v>
      </c>
      <c r="M54" s="13">
        <f t="shared" si="12"/>
        <v>-26.888199999999998</v>
      </c>
      <c r="N54" s="13">
        <f t="shared" si="12"/>
        <v>-23.18719999999999</v>
      </c>
      <c r="O54" s="13">
        <f t="shared" si="12"/>
        <v>26.534999999999968</v>
      </c>
      <c r="P54" s="13">
        <f t="shared" si="12"/>
        <v>-34.7141</v>
      </c>
      <c r="Q54" s="13">
        <f t="shared" si="12"/>
        <v>-40.80720000000002</v>
      </c>
      <c r="R54" s="13">
        <f t="shared" si="12"/>
        <v>-31.062999999999988</v>
      </c>
      <c r="S54" s="13">
        <f t="shared" si="12"/>
        <v>-31.6182</v>
      </c>
      <c r="T54" s="13">
        <f t="shared" si="12"/>
        <v>-38.7628</v>
      </c>
      <c r="U54" s="13">
        <f t="shared" si="12"/>
        <v>-27.960000000000008</v>
      </c>
      <c r="V54" s="13">
        <f t="shared" si="12"/>
        <v>-15.104399999999998</v>
      </c>
      <c r="W54" s="13">
        <f t="shared" si="12"/>
        <v>5.935000000000031</v>
      </c>
      <c r="X54" s="2"/>
    </row>
    <row r="55" spans="1:25" ht="4.5" customHeight="1">
      <c r="A55" s="1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3" t="s">
        <v>1</v>
      </c>
      <c r="Y55" s="3" t="s">
        <v>1</v>
      </c>
    </row>
    <row r="56" spans="1:23" ht="15.75">
      <c r="A56" s="4" t="s">
        <v>22</v>
      </c>
      <c r="B56" s="13">
        <f aca="true" t="shared" si="13" ref="B56:W56">B30</f>
        <v>5.02</v>
      </c>
      <c r="C56" s="13">
        <f t="shared" si="13"/>
        <v>6.95</v>
      </c>
      <c r="D56" s="13">
        <f t="shared" si="13"/>
        <v>6.01</v>
      </c>
      <c r="E56" s="13">
        <f t="shared" si="13"/>
        <v>6.8</v>
      </c>
      <c r="F56" s="13">
        <f t="shared" si="13"/>
        <v>6.41</v>
      </c>
      <c r="G56" s="13">
        <f t="shared" si="13"/>
        <v>8.02</v>
      </c>
      <c r="H56" s="13">
        <f t="shared" si="13"/>
        <v>6.11</v>
      </c>
      <c r="I56" s="13">
        <f t="shared" si="13"/>
        <v>5.32</v>
      </c>
      <c r="J56" s="13">
        <f t="shared" si="13"/>
        <v>7.79</v>
      </c>
      <c r="K56" s="13">
        <f t="shared" si="13"/>
        <v>6.07</v>
      </c>
      <c r="L56" s="13">
        <f t="shared" si="13"/>
        <v>4.93</v>
      </c>
      <c r="M56" s="13">
        <f t="shared" si="13"/>
        <v>4.86</v>
      </c>
      <c r="N56" s="13">
        <f t="shared" si="13"/>
        <v>5.36</v>
      </c>
      <c r="O56" s="13">
        <f t="shared" si="13"/>
        <v>7.5</v>
      </c>
      <c r="P56" s="13">
        <f t="shared" si="13"/>
        <v>5.67</v>
      </c>
      <c r="Q56" s="13">
        <f t="shared" si="13"/>
        <v>5.81</v>
      </c>
      <c r="R56" s="13">
        <f t="shared" si="13"/>
        <v>5.55</v>
      </c>
      <c r="S56" s="13">
        <f t="shared" si="13"/>
        <v>5.34</v>
      </c>
      <c r="T56" s="13">
        <f t="shared" si="13"/>
        <v>6.38</v>
      </c>
      <c r="U56" s="13">
        <f t="shared" si="13"/>
        <v>5.4</v>
      </c>
      <c r="V56" s="13">
        <f t="shared" si="13"/>
        <v>6.52</v>
      </c>
      <c r="W56" s="13">
        <f t="shared" si="13"/>
        <v>6.95</v>
      </c>
    </row>
    <row r="57" spans="1:23" ht="15.75">
      <c r="A57" s="4" t="s">
        <v>23</v>
      </c>
      <c r="B57" s="13">
        <f aca="true" t="shared" si="14" ref="B57:W57">B31</f>
        <v>23.2</v>
      </c>
      <c r="C57" s="13">
        <f t="shared" si="14"/>
        <v>21.5</v>
      </c>
      <c r="D57" s="13">
        <f t="shared" si="14"/>
        <v>21.6</v>
      </c>
      <c r="E57" s="13">
        <f t="shared" si="14"/>
        <v>22.3</v>
      </c>
      <c r="F57" s="13">
        <f t="shared" si="14"/>
        <v>26</v>
      </c>
      <c r="G57" s="13">
        <f t="shared" si="14"/>
        <v>15.14</v>
      </c>
      <c r="H57" s="13">
        <f t="shared" si="14"/>
        <v>22.84</v>
      </c>
      <c r="I57" s="13">
        <f t="shared" si="14"/>
        <v>25.61</v>
      </c>
      <c r="J57" s="13">
        <f t="shared" si="14"/>
        <v>17.67</v>
      </c>
      <c r="K57" s="13">
        <f t="shared" si="14"/>
        <v>23.29</v>
      </c>
      <c r="L57" s="13">
        <f t="shared" si="14"/>
        <v>25.7</v>
      </c>
      <c r="M57" s="13">
        <f t="shared" si="14"/>
        <v>22.13</v>
      </c>
      <c r="N57" s="13">
        <f t="shared" si="14"/>
        <v>21.73</v>
      </c>
      <c r="O57" s="13">
        <f t="shared" si="14"/>
        <v>24.79</v>
      </c>
      <c r="P57" s="13">
        <f t="shared" si="14"/>
        <v>24.77</v>
      </c>
      <c r="Q57" s="13">
        <f t="shared" si="14"/>
        <v>21.88</v>
      </c>
      <c r="R57" s="13">
        <f t="shared" si="14"/>
        <v>26.94</v>
      </c>
      <c r="S57" s="13">
        <f t="shared" si="14"/>
        <v>28.77</v>
      </c>
      <c r="T57" s="13">
        <f t="shared" si="14"/>
        <v>22.94</v>
      </c>
      <c r="U57" s="13">
        <f t="shared" si="14"/>
        <v>31.65</v>
      </c>
      <c r="V57" s="13">
        <f t="shared" si="14"/>
        <v>28.28</v>
      </c>
      <c r="W57" s="13">
        <f t="shared" si="14"/>
        <v>30.9</v>
      </c>
    </row>
    <row r="58" spans="1:23" ht="5.25" customHeight="1">
      <c r="A58" s="11"/>
      <c r="B58" s="11"/>
      <c r="C58" s="11"/>
      <c r="D58" s="11"/>
      <c r="E58" s="11"/>
      <c r="F58" s="11"/>
      <c r="G58" s="11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.75">
      <c r="A59" s="4" t="s">
        <v>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>
      <c r="A60" s="4" t="s">
        <v>34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.7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1999-11-30T04:45:49Z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