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outh 1982-89" sheetId="1" r:id="rId1"/>
    <sheet name="South 1990-95" sheetId="2" r:id="rId2"/>
  </sheets>
  <definedNames>
    <definedName name="\p" localSheetId="1">'South 1990-95'!$IV$8109</definedName>
    <definedName name="\p">'South 1982-89'!$IV$8116</definedName>
    <definedName name="\t" localSheetId="1">'South 1990-95'!$IV$8191</definedName>
    <definedName name="\t">'South 1982-89'!$G$80:$G$81</definedName>
    <definedName name="__123Graph_A" localSheetId="1" hidden="1">'South 1990-95'!$B$549:$B$556</definedName>
    <definedName name="__123Graph_A" hidden="1">'South 1982-89'!$B$556:$B$563</definedName>
    <definedName name="__123Graph_AREGION" localSheetId="1" hidden="1">'South 1990-95'!$B$262:$O$262</definedName>
    <definedName name="__123Graph_AREGION" hidden="1">'South 1982-89'!$B$269:$O$269</definedName>
    <definedName name="__123Graph_B" localSheetId="1" hidden="1">'South 1990-95'!$C$549:$C$556</definedName>
    <definedName name="__123Graph_B" hidden="1">'South 1982-89'!$C$556:$C$563</definedName>
    <definedName name="__123Graph_BRECCASH" localSheetId="1" hidden="1">'South 1990-95'!$B$120:$O$120</definedName>
    <definedName name="__123Graph_BRECCASH" hidden="1">'South 1982-89'!$B$127:$O$127</definedName>
    <definedName name="__123Graph_BREGION" localSheetId="1" hidden="1">'South 1990-95'!$B$332:$O$332</definedName>
    <definedName name="__123Graph_BREGION" hidden="1">'South 1982-89'!$B$339:$O$339</definedName>
    <definedName name="__123Graph_CRECCASH" localSheetId="1" hidden="1">'South 1990-95'!$B$171:$O$171</definedName>
    <definedName name="__123Graph_CRECCASH" hidden="1">'South 1982-89'!$B$178:$O$178</definedName>
    <definedName name="__123Graph_CREGION" localSheetId="1" hidden="1">'South 1990-95'!$B$402:$O$402</definedName>
    <definedName name="__123Graph_CREGION" hidden="1">'South 1982-89'!$B$409:$O$409</definedName>
    <definedName name="__123Graph_DREGION" localSheetId="1" hidden="1">'South 1990-95'!$B$471:$O$471</definedName>
    <definedName name="__123Graph_DREGION" hidden="1">'South 1982-89'!$B$478:$O$478</definedName>
    <definedName name="__123Graph_X" localSheetId="1" hidden="1">'South 1990-95'!$A$549:$A$556</definedName>
    <definedName name="__123Graph_X" hidden="1">'South 1982-89'!$A$556:$A$563</definedName>
    <definedName name="_Regression_Int" localSheetId="0" hidden="1">1</definedName>
    <definedName name="_Regression_Int" localSheetId="1" hidden="1">1</definedName>
    <definedName name="_xlnm.Print_Area" localSheetId="1">'South 1990-95'!$A$1:$G$74</definedName>
    <definedName name="Print_Area_MI" localSheetId="1">'South 1990-95'!$A$1:$F$74</definedName>
  </definedNames>
  <calcPr fullCalcOnLoad="1"/>
</workbook>
</file>

<file path=xl/sharedStrings.xml><?xml version="1.0" encoding="utf-8"?>
<sst xmlns="http://schemas.openxmlformats.org/spreadsheetml/2006/main" count="171" uniqueCount="69">
  <si>
    <t>Cow-calf production cash costs and returns, South, 1982-89</t>
  </si>
  <si>
    <t xml:space="preserve"> </t>
  </si>
  <si>
    <t>Item</t>
  </si>
  <si>
    <t>1982</t>
  </si>
  <si>
    <t>1983</t>
  </si>
  <si>
    <t>1984</t>
  </si>
  <si>
    <t>1985</t>
  </si>
  <si>
    <t>1986</t>
  </si>
  <si>
    <t>1987</t>
  </si>
  <si>
    <t>1988</t>
  </si>
  <si>
    <t>1989</t>
  </si>
  <si>
    <t>Dollars per bred cow</t>
  </si>
  <si>
    <t>Gross value of production:</t>
  </si>
  <si>
    <t xml:space="preserve">  Steer calves </t>
  </si>
  <si>
    <t xml:space="preserve">  Heifer calves </t>
  </si>
  <si>
    <t xml:space="preserve">  Yearling steers </t>
  </si>
  <si>
    <t xml:space="preserve">  Yearling heifers </t>
  </si>
  <si>
    <t xml:space="preserve">  Other cattle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</si>
  <si>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</si>
  <si>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</si>
  <si>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</si>
  <si>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</si>
  <si>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Silage </t>
  </si>
  <si>
    <t xml:space="preserve">  Protein supplements</t>
  </si>
  <si>
    <t xml:space="preserve">  Salt and minerals </t>
  </si>
  <si>
    <t xml:space="preserve">  Hay </t>
  </si>
  <si>
    <t xml:space="preserve">  Pasture</t>
  </si>
  <si>
    <t xml:space="preserve">    Total feed costs</t>
  </si>
  <si>
    <t xml:space="preserve"> Other--</t>
  </si>
  <si>
    <t xml:space="preserve">  Veterinary and medicine</t>
  </si>
  <si>
    <t xml:space="preserve">  Livestock hauling</t>
  </si>
  <si>
    <t xml:space="preserve">  Marketing</t>
  </si>
  <si>
    <t xml:space="preserve">  Custom feed mixing</t>
  </si>
  <si>
    <t xml:space="preserve">  Fuel, lube, electricity</t>
  </si>
  <si>
    <t xml:space="preserve">  Machinery and building repairs</t>
  </si>
  <si>
    <t xml:space="preserve">  Hired labor 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</si>
  <si>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</si>
  <si>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</si>
  <si>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</si>
  <si>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</si>
  <si>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</si>
  <si>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</si>
  <si>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</si>
  <si>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</si>
  <si>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</si>
  <si>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</si>
  <si>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</si>
  <si>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</si>
  <si>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</si>
  <si>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</si>
  <si>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</si>
  <si>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</si>
  <si>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</si>
  <si>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>Residual returns to management and risk</t>
  </si>
  <si>
    <t>Cow-calf production cash costs and returns, South, 1990-95</t>
  </si>
  <si>
    <t>1990</t>
  </si>
  <si>
    <t>1991</t>
  </si>
  <si>
    <t>1992</t>
  </si>
  <si>
    <t>1993</t>
  </si>
  <si>
    <t>1994</t>
  </si>
  <si>
    <t>1995</t>
  </si>
  <si>
    <t xml:space="preserve">  Dollars per bred cow</t>
  </si>
  <si>
    <t>Feeder cattle</t>
  </si>
  <si>
    <t xml:space="preserve">  By-products</t>
  </si>
  <si>
    <t xml:space="preserve">  Harvested forages</t>
  </si>
  <si>
    <t xml:space="preserve">  Other variable cash expenses</t>
  </si>
  <si>
    <t>Cow-calf production economic costs and returns, South, 1990-95</t>
  </si>
  <si>
    <t>Note: 1990 to 1995 estimates were based on a revised methodology and are not directly comparable with results</t>
  </si>
  <si>
    <t>for previous years.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</si>
</sst>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8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164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 locked="0"/>
    </xf>
    <xf numFmtId="164" fontId="1" fillId="0" borderId="10" xfId="0" applyFont="1" applyBorder="1" applyAlignment="1" applyProtection="1">
      <alignment horizontal="fill"/>
      <protection/>
    </xf>
    <xf numFmtId="164" fontId="1" fillId="0" borderId="10" xfId="0" applyNumberFormat="1" applyFont="1" applyBorder="1" applyAlignment="1" applyProtection="1">
      <alignment horizontal="fill"/>
      <protection/>
    </xf>
    <xf numFmtId="164" fontId="1" fillId="0" borderId="0" xfId="55" applyFont="1" applyAlignment="1" applyProtection="1">
      <alignment horizontal="left"/>
      <protection/>
    </xf>
    <xf numFmtId="164" fontId="1" fillId="0" borderId="0" xfId="55" applyNumberFormat="1" applyFont="1" applyProtection="1">
      <alignment/>
      <protection/>
    </xf>
    <xf numFmtId="164" fontId="1" fillId="0" borderId="0" xfId="55" applyFont="1">
      <alignment/>
      <protection/>
    </xf>
    <xf numFmtId="164" fontId="3" fillId="0" borderId="0" xfId="55">
      <alignment/>
      <protection/>
    </xf>
    <xf numFmtId="164" fontId="3" fillId="0" borderId="0" xfId="55" applyNumberFormat="1" applyProtection="1">
      <alignment/>
      <protection/>
    </xf>
    <xf numFmtId="164" fontId="1" fillId="0" borderId="10" xfId="55" applyFont="1" applyBorder="1" applyAlignment="1" applyProtection="1">
      <alignment horizontal="fill"/>
      <protection/>
    </xf>
    <xf numFmtId="164" fontId="3" fillId="0" borderId="0" xfId="55" applyAlignment="1" applyProtection="1">
      <alignment horizontal="left"/>
      <protection/>
    </xf>
    <xf numFmtId="164" fontId="1" fillId="0" borderId="0" xfId="55" applyFont="1" applyAlignment="1" applyProtection="1">
      <alignment horizontal="center"/>
      <protection/>
    </xf>
    <xf numFmtId="164" fontId="1" fillId="0" borderId="0" xfId="55" applyNumberFormat="1" applyFont="1" applyAlignment="1" applyProtection="1">
      <alignment horizontal="center"/>
      <protection/>
    </xf>
    <xf numFmtId="164" fontId="1" fillId="0" borderId="10" xfId="55" applyNumberFormat="1" applyFont="1" applyBorder="1" applyAlignment="1" applyProtection="1">
      <alignment horizontal="fill"/>
      <protection/>
    </xf>
    <xf numFmtId="164" fontId="1" fillId="0" borderId="0" xfId="55" applyNumberFormat="1" applyFont="1" applyAlignment="1" applyProtection="1">
      <alignment horizontal="left"/>
      <protection/>
    </xf>
    <xf numFmtId="164" fontId="1" fillId="0" borderId="0" xfId="55" applyFont="1" applyProtection="1">
      <alignment/>
      <protection/>
    </xf>
    <xf numFmtId="164" fontId="3" fillId="0" borderId="0" xfId="55" applyNumberForma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909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0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1" width="36.00390625" style="0" customWidth="1"/>
    <col min="2" max="2" width="8.625" style="0" customWidth="1"/>
    <col min="3" max="3" width="8.50390625" style="0" customWidth="1"/>
    <col min="4" max="9" width="8.625" style="0" customWidth="1"/>
    <col min="10" max="11" width="9.625" style="0" customWidth="1"/>
    <col min="12" max="17" width="8.625" style="0" customWidth="1"/>
    <col min="18" max="232" width="9.625" style="0" customWidth="1"/>
    <col min="233" max="233" width="20.625" style="0" customWidth="1"/>
  </cols>
  <sheetData>
    <row r="1" spans="1:9" ht="12.75">
      <c r="A1" s="2" t="s">
        <v>0</v>
      </c>
      <c r="B1" s="3"/>
      <c r="C1" s="3"/>
      <c r="D1" s="4"/>
      <c r="E1" s="4"/>
      <c r="F1" s="4"/>
      <c r="G1" s="4"/>
      <c r="H1" s="4"/>
      <c r="I1" s="4"/>
    </row>
    <row r="2" spans="1:12" ht="5.25" customHeight="1">
      <c r="A2" s="8"/>
      <c r="B2" s="8"/>
      <c r="C2" s="8"/>
      <c r="D2" s="8"/>
      <c r="E2" s="8"/>
      <c r="F2" s="8"/>
      <c r="G2" s="8"/>
      <c r="H2" s="8"/>
      <c r="I2" s="8"/>
      <c r="J2" s="1" t="s">
        <v>1</v>
      </c>
      <c r="K2" s="1" t="s">
        <v>1</v>
      </c>
      <c r="L2" s="1" t="s">
        <v>1</v>
      </c>
    </row>
    <row r="3" spans="1:9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" customHeight="1">
      <c r="A4" s="8"/>
      <c r="B4" s="9"/>
      <c r="C4" s="9"/>
      <c r="D4" s="9"/>
      <c r="E4" s="9"/>
      <c r="F4" s="9"/>
      <c r="G4" s="9"/>
      <c r="H4" s="9"/>
      <c r="I4" s="9"/>
    </row>
    <row r="5" spans="1:9" ht="12.75">
      <c r="A5" s="4"/>
      <c r="B5" s="3"/>
      <c r="C5" s="3"/>
      <c r="D5" s="4"/>
      <c r="E5" s="6" t="s">
        <v>11</v>
      </c>
      <c r="F5" s="3"/>
      <c r="G5" s="3"/>
      <c r="H5" s="3"/>
      <c r="I5" s="4"/>
    </row>
    <row r="6" spans="1:9" ht="12.75">
      <c r="A6" s="2" t="s">
        <v>12</v>
      </c>
      <c r="B6" s="3"/>
      <c r="C6" s="3"/>
      <c r="D6" s="3"/>
      <c r="E6" s="3"/>
      <c r="F6" s="3"/>
      <c r="G6" s="3"/>
      <c r="H6" s="3"/>
      <c r="I6" s="4"/>
    </row>
    <row r="7" spans="1:9" ht="12.75">
      <c r="A7" s="2" t="s">
        <v>13</v>
      </c>
      <c r="B7" s="3">
        <v>82.3</v>
      </c>
      <c r="C7" s="3">
        <v>82.89</v>
      </c>
      <c r="D7" s="3">
        <v>85.79</v>
      </c>
      <c r="E7" s="3">
        <v>88.49</v>
      </c>
      <c r="F7" s="3">
        <v>93.8</v>
      </c>
      <c r="G7" s="3">
        <v>113.58</v>
      </c>
      <c r="H7" s="3">
        <v>127.55</v>
      </c>
      <c r="I7" s="3">
        <v>133.17</v>
      </c>
    </row>
    <row r="8" spans="1:9" ht="12.75">
      <c r="A8" s="2" t="s">
        <v>14</v>
      </c>
      <c r="B8" s="3">
        <v>45.27</v>
      </c>
      <c r="C8" s="3">
        <v>45.29</v>
      </c>
      <c r="D8" s="3">
        <v>46.13</v>
      </c>
      <c r="E8" s="3">
        <v>48.76</v>
      </c>
      <c r="F8" s="3">
        <v>51.62</v>
      </c>
      <c r="G8" s="3">
        <v>64.43</v>
      </c>
      <c r="H8" s="3">
        <v>73.59</v>
      </c>
      <c r="I8" s="3">
        <v>74.94</v>
      </c>
    </row>
    <row r="9" spans="1:9" ht="12.75">
      <c r="A9" s="2" t="s">
        <v>15</v>
      </c>
      <c r="B9" s="3">
        <v>30.99</v>
      </c>
      <c r="C9" s="3">
        <v>32.39</v>
      </c>
      <c r="D9" s="3">
        <v>31.2</v>
      </c>
      <c r="E9" s="3">
        <v>32.11</v>
      </c>
      <c r="F9" s="3">
        <v>31.1</v>
      </c>
      <c r="G9" s="3">
        <v>37.33</v>
      </c>
      <c r="H9" s="3">
        <v>41.52</v>
      </c>
      <c r="I9" s="3">
        <v>42.73</v>
      </c>
    </row>
    <row r="10" spans="1:9" ht="12.75">
      <c r="A10" s="2" t="s">
        <v>16</v>
      </c>
      <c r="B10" s="3">
        <v>19.31</v>
      </c>
      <c r="C10" s="3">
        <v>21.17</v>
      </c>
      <c r="D10" s="3">
        <v>19.4</v>
      </c>
      <c r="E10" s="3">
        <v>20.81</v>
      </c>
      <c r="F10" s="3">
        <v>20.7</v>
      </c>
      <c r="G10" s="3">
        <v>25.67</v>
      </c>
      <c r="H10" s="3">
        <v>28.53</v>
      </c>
      <c r="I10" s="3">
        <v>29.5</v>
      </c>
    </row>
    <row r="11" spans="1:9" ht="12.75">
      <c r="A11" s="2" t="s">
        <v>17</v>
      </c>
      <c r="B11" s="3">
        <v>34.65</v>
      </c>
      <c r="C11" s="3">
        <v>33.52</v>
      </c>
      <c r="D11" s="3">
        <v>35.01</v>
      </c>
      <c r="E11" s="3">
        <v>32.81</v>
      </c>
      <c r="F11" s="3">
        <v>32.14</v>
      </c>
      <c r="G11" s="3">
        <v>38.73</v>
      </c>
      <c r="H11" s="3">
        <v>40.21</v>
      </c>
      <c r="I11" s="3">
        <v>41.35</v>
      </c>
    </row>
    <row r="12" spans="1:9" ht="12.75">
      <c r="A12" s="2" t="s">
        <v>18</v>
      </c>
      <c r="B12" s="3">
        <v>212.52</v>
      </c>
      <c r="C12" s="3">
        <v>215.26</v>
      </c>
      <c r="D12" s="3">
        <v>217.53</v>
      </c>
      <c r="E12" s="3">
        <v>222.98</v>
      </c>
      <c r="F12" s="3">
        <v>229.36</v>
      </c>
      <c r="G12" s="3">
        <v>279.74</v>
      </c>
      <c r="H12" s="3">
        <f>SUM(H7:H11)</f>
        <v>311.4</v>
      </c>
      <c r="I12" s="3">
        <f>SUM(I7:I11)</f>
        <v>321.69</v>
      </c>
    </row>
    <row r="13" spans="1:9" ht="12.75">
      <c r="A13" s="4"/>
      <c r="B13" s="3"/>
      <c r="C13" s="3"/>
      <c r="D13" s="3"/>
      <c r="E13" s="3"/>
      <c r="F13" s="3"/>
      <c r="G13" s="3"/>
      <c r="H13" s="3"/>
      <c r="I13" s="3"/>
    </row>
    <row r="14" spans="1:9" ht="12.75">
      <c r="A14" s="2" t="s">
        <v>19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2" t="s">
        <v>20</v>
      </c>
      <c r="B15" s="3"/>
      <c r="C15" s="3"/>
      <c r="D15" s="3"/>
      <c r="E15" s="3"/>
      <c r="F15" s="3"/>
      <c r="G15" s="3"/>
      <c r="H15" s="3"/>
      <c r="I15" s="3"/>
    </row>
    <row r="16" spans="1:9" ht="12.75">
      <c r="A16" s="2" t="s">
        <v>21</v>
      </c>
      <c r="B16" s="3">
        <v>9.72</v>
      </c>
      <c r="C16" s="3">
        <v>11.96</v>
      </c>
      <c r="D16" s="3">
        <v>12.63</v>
      </c>
      <c r="E16" s="3">
        <v>10.82</v>
      </c>
      <c r="F16" s="3">
        <v>9.85</v>
      </c>
      <c r="G16" s="3">
        <v>7.8</v>
      </c>
      <c r="H16" s="3">
        <v>11.42</v>
      </c>
      <c r="I16" s="3">
        <v>12.25</v>
      </c>
    </row>
    <row r="17" spans="1:9" ht="12.75">
      <c r="A17" s="2" t="s">
        <v>22</v>
      </c>
      <c r="B17" s="3">
        <v>2.91</v>
      </c>
      <c r="C17" s="3">
        <v>4.2</v>
      </c>
      <c r="D17" s="3">
        <v>3.43</v>
      </c>
      <c r="E17" s="3">
        <v>3.4</v>
      </c>
      <c r="F17" s="3">
        <v>4.07</v>
      </c>
      <c r="G17" s="3">
        <v>3.77</v>
      </c>
      <c r="H17" s="3">
        <v>4.5</v>
      </c>
      <c r="I17" s="3">
        <v>3.34</v>
      </c>
    </row>
    <row r="18" spans="1:9" ht="12.75">
      <c r="A18" s="2" t="s">
        <v>23</v>
      </c>
      <c r="B18" s="3">
        <v>13.9</v>
      </c>
      <c r="C18" s="3">
        <v>14.21</v>
      </c>
      <c r="D18" s="3">
        <v>14.74</v>
      </c>
      <c r="E18" s="3">
        <v>13.05</v>
      </c>
      <c r="F18" s="3">
        <v>8.86</v>
      </c>
      <c r="G18" s="3">
        <v>8.96</v>
      </c>
      <c r="H18" s="3">
        <v>10.31</v>
      </c>
      <c r="I18" s="3">
        <v>10.85</v>
      </c>
    </row>
    <row r="19" spans="1:9" ht="12.75">
      <c r="A19" s="2" t="s">
        <v>24</v>
      </c>
      <c r="B19" s="3">
        <v>3.36</v>
      </c>
      <c r="C19" s="3">
        <v>3.45</v>
      </c>
      <c r="D19" s="3">
        <v>3.54</v>
      </c>
      <c r="E19" s="3">
        <v>3.62</v>
      </c>
      <c r="F19" s="3">
        <v>1.91</v>
      </c>
      <c r="G19" s="3">
        <v>1.93</v>
      </c>
      <c r="H19" s="3">
        <v>1.94</v>
      </c>
      <c r="I19" s="3">
        <v>2.02</v>
      </c>
    </row>
    <row r="20" spans="1:9" ht="12.75">
      <c r="A20" s="2" t="s">
        <v>25</v>
      </c>
      <c r="B20" s="3">
        <v>52.47</v>
      </c>
      <c r="C20" s="3">
        <v>49.71</v>
      </c>
      <c r="D20" s="3">
        <v>55.64</v>
      </c>
      <c r="E20" s="3">
        <v>46.83</v>
      </c>
      <c r="F20" s="3">
        <v>41.16</v>
      </c>
      <c r="G20" s="3">
        <v>39</v>
      </c>
      <c r="H20" s="3">
        <v>47.9</v>
      </c>
      <c r="I20" s="3">
        <v>39.05</v>
      </c>
    </row>
    <row r="21" spans="1:9" ht="12.75">
      <c r="A21" s="2" t="s">
        <v>26</v>
      </c>
      <c r="B21" s="3">
        <v>57.62</v>
      </c>
      <c r="C21" s="3">
        <v>54.1</v>
      </c>
      <c r="D21" s="3">
        <v>56.32</v>
      </c>
      <c r="E21" s="3">
        <v>49.81</v>
      </c>
      <c r="F21" s="3">
        <v>49.73</v>
      </c>
      <c r="G21" s="3">
        <v>47.44</v>
      </c>
      <c r="H21" s="3">
        <v>53.97</v>
      </c>
      <c r="I21" s="3">
        <v>56.23</v>
      </c>
    </row>
    <row r="22" spans="1:9" ht="12.75">
      <c r="A22" s="2" t="s">
        <v>27</v>
      </c>
      <c r="B22" s="3">
        <v>139.98</v>
      </c>
      <c r="C22" s="3">
        <v>137.63</v>
      </c>
      <c r="D22" s="3">
        <v>146.3</v>
      </c>
      <c r="E22" s="3">
        <v>127.53</v>
      </c>
      <c r="F22" s="3">
        <v>115.58</v>
      </c>
      <c r="G22" s="3">
        <v>108.9</v>
      </c>
      <c r="H22" s="3">
        <f>SUM(H16:H21)</f>
        <v>130.04</v>
      </c>
      <c r="I22" s="3">
        <f>SUM(I16:I21)</f>
        <v>123.73999999999998</v>
      </c>
    </row>
    <row r="23" spans="1:9" ht="12.75">
      <c r="A23" s="2" t="s">
        <v>28</v>
      </c>
      <c r="B23" s="3"/>
      <c r="C23" s="3"/>
      <c r="D23" s="3"/>
      <c r="E23" s="3"/>
      <c r="F23" s="3"/>
      <c r="G23" s="3"/>
      <c r="H23" s="3"/>
      <c r="I23" s="3"/>
    </row>
    <row r="24" spans="1:9" ht="12.75">
      <c r="A24" s="2" t="s">
        <v>29</v>
      </c>
      <c r="B24" s="3">
        <v>5.65</v>
      </c>
      <c r="C24" s="3">
        <v>5.83</v>
      </c>
      <c r="D24" s="3">
        <v>5.88</v>
      </c>
      <c r="E24" s="3">
        <v>5.97</v>
      </c>
      <c r="F24" s="3">
        <v>6.17</v>
      </c>
      <c r="G24" s="3">
        <v>6.31</v>
      </c>
      <c r="H24" s="3">
        <v>6.48</v>
      </c>
      <c r="I24" s="3">
        <v>6.96</v>
      </c>
    </row>
    <row r="25" spans="1:9" ht="12.75">
      <c r="A25" s="2" t="s">
        <v>30</v>
      </c>
      <c r="B25" s="3">
        <v>0.91</v>
      </c>
      <c r="C25" s="3">
        <v>0.95</v>
      </c>
      <c r="D25" s="3">
        <v>0.98</v>
      </c>
      <c r="E25" s="3">
        <v>1.01</v>
      </c>
      <c r="F25" s="3">
        <v>1</v>
      </c>
      <c r="G25" s="3">
        <v>1</v>
      </c>
      <c r="H25" s="3">
        <v>1.02</v>
      </c>
      <c r="I25" s="3">
        <v>1.09</v>
      </c>
    </row>
    <row r="26" spans="1:9" ht="12.75">
      <c r="A26" s="2" t="s">
        <v>31</v>
      </c>
      <c r="B26" s="3">
        <v>4.16</v>
      </c>
      <c r="C26" s="3">
        <v>4.19</v>
      </c>
      <c r="D26" s="3">
        <v>4.23</v>
      </c>
      <c r="E26" s="3">
        <v>4.29</v>
      </c>
      <c r="F26" s="3">
        <v>3.79</v>
      </c>
      <c r="G26" s="3">
        <v>3.87</v>
      </c>
      <c r="H26" s="3">
        <v>4.14</v>
      </c>
      <c r="I26" s="3">
        <v>4.37</v>
      </c>
    </row>
    <row r="27" spans="1:9" ht="12.75">
      <c r="A27" s="2" t="s">
        <v>32</v>
      </c>
      <c r="B27" s="3">
        <v>0.98</v>
      </c>
      <c r="C27" s="3">
        <v>1.04</v>
      </c>
      <c r="D27" s="3">
        <v>1.07</v>
      </c>
      <c r="E27" s="3">
        <v>1.07</v>
      </c>
      <c r="F27" s="3">
        <v>1.24</v>
      </c>
      <c r="G27" s="3">
        <v>1.26</v>
      </c>
      <c r="H27" s="3">
        <v>1.32</v>
      </c>
      <c r="I27" s="3">
        <v>1.42</v>
      </c>
    </row>
    <row r="28" spans="1:9" ht="12.75">
      <c r="A28" s="2" t="s">
        <v>33</v>
      </c>
      <c r="B28" s="3">
        <v>23.94</v>
      </c>
      <c r="C28" s="3">
        <v>20.73</v>
      </c>
      <c r="D28" s="3">
        <v>17.72</v>
      </c>
      <c r="E28" s="3">
        <v>16.83</v>
      </c>
      <c r="F28" s="3">
        <v>12.39</v>
      </c>
      <c r="G28" s="3">
        <v>13.6</v>
      </c>
      <c r="H28" s="3">
        <v>13.69</v>
      </c>
      <c r="I28" s="3">
        <v>15.95</v>
      </c>
    </row>
    <row r="29" spans="1:9" ht="12.75">
      <c r="A29" s="2" t="s">
        <v>34</v>
      </c>
      <c r="B29" s="3">
        <v>25.64</v>
      </c>
      <c r="C29" s="3">
        <v>26.58</v>
      </c>
      <c r="D29" s="3">
        <v>25.96</v>
      </c>
      <c r="E29" s="3">
        <v>26.79</v>
      </c>
      <c r="F29" s="3">
        <v>25.88</v>
      </c>
      <c r="G29" s="3">
        <v>25.98</v>
      </c>
      <c r="H29" s="3">
        <v>27.03</v>
      </c>
      <c r="I29" s="3">
        <v>28.01</v>
      </c>
    </row>
    <row r="30" spans="1:9" ht="12.75">
      <c r="A30" s="2" t="s">
        <v>35</v>
      </c>
      <c r="B30" s="3">
        <v>14.52</v>
      </c>
      <c r="C30" s="3">
        <v>14.92</v>
      </c>
      <c r="D30" s="3">
        <v>14.91</v>
      </c>
      <c r="E30" s="3">
        <v>15.31</v>
      </c>
      <c r="F30" s="3">
        <v>15.62</v>
      </c>
      <c r="G30" s="3">
        <v>16.41</v>
      </c>
      <c r="H30" s="3">
        <v>17.46</v>
      </c>
      <c r="I30" s="3">
        <v>18.14</v>
      </c>
    </row>
    <row r="31" spans="1:9" ht="12.75">
      <c r="A31" s="2" t="s">
        <v>36</v>
      </c>
      <c r="B31" s="3">
        <v>215.78</v>
      </c>
      <c r="C31" s="3">
        <v>211.87</v>
      </c>
      <c r="D31" s="3">
        <v>217.05</v>
      </c>
      <c r="E31" s="3">
        <v>198.8</v>
      </c>
      <c r="F31" s="3">
        <v>181.67</v>
      </c>
      <c r="G31" s="3">
        <v>177.33</v>
      </c>
      <c r="H31" s="3">
        <f>SUM(H24:H30)+H22</f>
        <v>201.18</v>
      </c>
      <c r="I31" s="3">
        <f>SUM(I24:I30)+I22</f>
        <v>199.67999999999998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2" t="s">
        <v>37</v>
      </c>
      <c r="B33" s="3">
        <v>16.1954064738346</v>
      </c>
      <c r="C33" s="3">
        <v>16.7728278986973</v>
      </c>
      <c r="D33" s="3">
        <v>20.2836343612335</v>
      </c>
      <c r="E33" s="3">
        <v>19.6605267502653</v>
      </c>
      <c r="F33" s="3">
        <v>25.2281312389347</v>
      </c>
      <c r="G33" s="3">
        <v>33.57</v>
      </c>
      <c r="H33" s="3">
        <v>21.32</v>
      </c>
      <c r="I33" s="3">
        <v>22.44</v>
      </c>
    </row>
    <row r="34" spans="1:9" ht="12.75">
      <c r="A34" s="2" t="s">
        <v>38</v>
      </c>
      <c r="B34" s="3">
        <v>18.57</v>
      </c>
      <c r="C34" s="3">
        <v>20.14</v>
      </c>
      <c r="D34" s="3">
        <v>18.73</v>
      </c>
      <c r="E34" s="3">
        <v>19.45</v>
      </c>
      <c r="F34" s="3">
        <v>21.76</v>
      </c>
      <c r="G34" s="3">
        <v>26.43</v>
      </c>
      <c r="H34" s="3">
        <v>27.9</v>
      </c>
      <c r="I34" s="3">
        <v>29.75</v>
      </c>
    </row>
    <row r="35" spans="1:9" ht="12.75">
      <c r="A35" s="2" t="s">
        <v>39</v>
      </c>
      <c r="B35" s="3">
        <v>37.7892817722807</v>
      </c>
      <c r="C35" s="3">
        <v>39.1540156970629</v>
      </c>
      <c r="D35" s="3">
        <v>39.1046278692326</v>
      </c>
      <c r="E35" s="3">
        <v>38.8301977278981</v>
      </c>
      <c r="F35" s="3">
        <v>34.4035680114514</v>
      </c>
      <c r="G35" s="3">
        <v>36.37</v>
      </c>
      <c r="H35" s="3">
        <v>42.51</v>
      </c>
      <c r="I35" s="3">
        <f>40.49*1.01</f>
        <v>40.8949</v>
      </c>
    </row>
    <row r="36" spans="1:9" ht="12.75">
      <c r="A36" s="2" t="s">
        <v>40</v>
      </c>
      <c r="B36" s="3">
        <v>72.5546882461153</v>
      </c>
      <c r="C36" s="3">
        <v>76.0668435957602</v>
      </c>
      <c r="D36" s="3">
        <v>78.118262230466</v>
      </c>
      <c r="E36" s="3">
        <v>77.9407244781634</v>
      </c>
      <c r="F36" s="3">
        <v>81.3916992503861</v>
      </c>
      <c r="G36" s="3">
        <v>96.37</v>
      </c>
      <c r="H36" s="3">
        <f>SUM(H33:H35)</f>
        <v>91.72999999999999</v>
      </c>
      <c r="I36" s="3">
        <f>SUM(I33:I35)</f>
        <v>93.0849</v>
      </c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2" t="s">
        <v>41</v>
      </c>
      <c r="B38" s="3">
        <v>288.334688246115</v>
      </c>
      <c r="C38" s="3">
        <v>287.93684359576</v>
      </c>
      <c r="D38" s="3">
        <v>295.168262230466</v>
      </c>
      <c r="E38" s="3">
        <v>276.740724478163</v>
      </c>
      <c r="F38" s="3">
        <v>263.061699250386</v>
      </c>
      <c r="G38" s="3">
        <v>273.7</v>
      </c>
      <c r="H38" s="3">
        <f>(H31+H36)</f>
        <v>292.90999999999997</v>
      </c>
      <c r="I38" s="3">
        <f>(I31+I36)</f>
        <v>292.7649</v>
      </c>
    </row>
    <row r="39" spans="1:9" ht="12.75">
      <c r="A39" s="4"/>
      <c r="B39" s="3"/>
      <c r="C39" s="3"/>
      <c r="D39" s="3"/>
      <c r="E39" s="3"/>
      <c r="F39" s="3"/>
      <c r="G39" s="3"/>
      <c r="H39" s="3"/>
      <c r="I39" s="3"/>
    </row>
    <row r="40" spans="1:9" ht="12.75">
      <c r="A40" s="2" t="s">
        <v>42</v>
      </c>
      <c r="B40" s="3">
        <v>-75.8146882461153</v>
      </c>
      <c r="C40" s="3">
        <v>-72.6768435957602</v>
      </c>
      <c r="D40" s="3">
        <v>-77.638262230466</v>
      </c>
      <c r="E40" s="3">
        <v>-53.7607244781635</v>
      </c>
      <c r="F40" s="3">
        <v>-33.7016992503861</v>
      </c>
      <c r="G40" s="3">
        <v>6.04000000000002</v>
      </c>
      <c r="H40" s="3">
        <f>(H12-H38)</f>
        <v>18.49000000000001</v>
      </c>
      <c r="I40" s="3">
        <f>(I12-I38)</f>
        <v>28.925099999999986</v>
      </c>
    </row>
    <row r="41" spans="1:9" ht="6.75" customHeight="1">
      <c r="A41" s="8"/>
      <c r="B41" s="9"/>
      <c r="C41" s="9"/>
      <c r="D41" s="9"/>
      <c r="E41" s="9"/>
      <c r="F41" s="9"/>
      <c r="G41" s="9"/>
      <c r="H41" s="9"/>
      <c r="I41" s="9"/>
    </row>
    <row r="42" spans="1:9" ht="12.75">
      <c r="A42" s="2" t="s">
        <v>1</v>
      </c>
      <c r="B42" s="3"/>
      <c r="C42" s="3"/>
      <c r="D42" s="3"/>
      <c r="E42" s="3"/>
      <c r="F42" s="3"/>
      <c r="G42" s="3"/>
      <c r="H42" s="3"/>
      <c r="I42" s="3"/>
    </row>
    <row r="43" spans="1:9" ht="12.75">
      <c r="A43" s="4"/>
      <c r="B43" s="3"/>
      <c r="C43" s="3"/>
      <c r="D43" s="3"/>
      <c r="E43" s="3"/>
      <c r="F43" s="3"/>
      <c r="G43" s="3"/>
      <c r="H43" s="3"/>
      <c r="I43" s="3"/>
    </row>
    <row r="44" spans="1:9" ht="12.75">
      <c r="A44" s="2" t="s">
        <v>0</v>
      </c>
      <c r="B44" s="4"/>
      <c r="C44" s="4"/>
      <c r="D44" s="3"/>
      <c r="E44" s="3"/>
      <c r="F44" s="3"/>
      <c r="G44" s="3"/>
      <c r="H44" s="3"/>
      <c r="I44" s="3"/>
    </row>
    <row r="45" spans="1:9" ht="5.25" customHeight="1">
      <c r="A45" s="8"/>
      <c r="B45" s="9"/>
      <c r="C45" s="9"/>
      <c r="D45" s="9"/>
      <c r="E45" s="9"/>
      <c r="F45" s="9"/>
      <c r="G45" s="9"/>
      <c r="H45" s="9"/>
      <c r="I45" s="9"/>
    </row>
    <row r="46" spans="1:9" ht="12.75">
      <c r="A46" s="5" t="s">
        <v>2</v>
      </c>
      <c r="B46" s="6" t="s">
        <v>3</v>
      </c>
      <c r="C46" s="6" t="s">
        <v>4</v>
      </c>
      <c r="D46" s="6" t="s">
        <v>5</v>
      </c>
      <c r="E46" s="6" t="s">
        <v>6</v>
      </c>
      <c r="F46" s="6" t="s">
        <v>7</v>
      </c>
      <c r="G46" s="6" t="s">
        <v>8</v>
      </c>
      <c r="H46" s="6" t="s">
        <v>9</v>
      </c>
      <c r="I46" s="6" t="s">
        <v>10</v>
      </c>
    </row>
    <row r="47" spans="1:9" ht="6.75" customHeight="1">
      <c r="A47" s="8"/>
      <c r="B47" s="9"/>
      <c r="C47" s="9"/>
      <c r="D47" s="9"/>
      <c r="E47" s="9"/>
      <c r="F47" s="9"/>
      <c r="G47" s="9"/>
      <c r="H47" s="9"/>
      <c r="I47" s="9"/>
    </row>
    <row r="48" spans="1:9" ht="12.75">
      <c r="A48" s="4"/>
      <c r="B48" s="3"/>
      <c r="C48" s="3"/>
      <c r="D48" s="4"/>
      <c r="E48" s="6" t="s">
        <v>11</v>
      </c>
      <c r="F48" s="3"/>
      <c r="G48" s="3"/>
      <c r="H48" s="3"/>
      <c r="I48" s="3"/>
    </row>
    <row r="49" spans="1:9" ht="12.75">
      <c r="A49" s="2" t="s">
        <v>12</v>
      </c>
      <c r="B49" s="3"/>
      <c r="C49" s="3"/>
      <c r="D49" s="3"/>
      <c r="E49" s="3"/>
      <c r="F49" s="3"/>
      <c r="G49" s="3"/>
      <c r="H49" s="3"/>
      <c r="I49" s="4"/>
    </row>
    <row r="50" spans="1:9" ht="12.75">
      <c r="A50" s="2" t="s">
        <v>13</v>
      </c>
      <c r="B50" s="3">
        <v>82.3</v>
      </c>
      <c r="C50" s="3">
        <v>82.89</v>
      </c>
      <c r="D50" s="3">
        <v>85.79</v>
      </c>
      <c r="E50" s="3">
        <v>88.49</v>
      </c>
      <c r="F50" s="3">
        <v>93.8</v>
      </c>
      <c r="G50" s="3">
        <v>113.58</v>
      </c>
      <c r="H50" s="3">
        <v>127.55</v>
      </c>
      <c r="I50" s="3">
        <v>133.17</v>
      </c>
    </row>
    <row r="51" spans="1:9" ht="12.75">
      <c r="A51" s="2" t="s">
        <v>14</v>
      </c>
      <c r="B51" s="3">
        <v>45.27</v>
      </c>
      <c r="C51" s="3">
        <v>45.29</v>
      </c>
      <c r="D51" s="3">
        <v>46.13</v>
      </c>
      <c r="E51" s="3">
        <v>48.76</v>
      </c>
      <c r="F51" s="3">
        <v>51.62</v>
      </c>
      <c r="G51" s="3">
        <v>64.43</v>
      </c>
      <c r="H51" s="3">
        <v>73.59</v>
      </c>
      <c r="I51" s="3">
        <v>74.94</v>
      </c>
    </row>
    <row r="52" spans="1:9" ht="12.75">
      <c r="A52" s="2" t="s">
        <v>15</v>
      </c>
      <c r="B52" s="3">
        <v>30.99</v>
      </c>
      <c r="C52" s="3">
        <v>32.39</v>
      </c>
      <c r="D52" s="3">
        <v>31.2</v>
      </c>
      <c r="E52" s="3">
        <v>32.11</v>
      </c>
      <c r="F52" s="3">
        <v>31.1</v>
      </c>
      <c r="G52" s="3">
        <v>37.33</v>
      </c>
      <c r="H52" s="3">
        <v>41.52</v>
      </c>
      <c r="I52" s="3">
        <v>42.73</v>
      </c>
    </row>
    <row r="53" spans="1:9" ht="12.75">
      <c r="A53" s="2" t="s">
        <v>16</v>
      </c>
      <c r="B53" s="3">
        <v>19.31</v>
      </c>
      <c r="C53" s="3">
        <v>21.17</v>
      </c>
      <c r="D53" s="3">
        <v>19.4</v>
      </c>
      <c r="E53" s="3">
        <v>20.81</v>
      </c>
      <c r="F53" s="3">
        <v>20.7</v>
      </c>
      <c r="G53" s="3">
        <v>25.67</v>
      </c>
      <c r="H53" s="3">
        <v>28.53</v>
      </c>
      <c r="I53" s="3">
        <v>29.5</v>
      </c>
    </row>
    <row r="54" spans="1:9" ht="12.75">
      <c r="A54" s="2" t="s">
        <v>17</v>
      </c>
      <c r="B54" s="3">
        <v>34.65</v>
      </c>
      <c r="C54" s="3">
        <v>33.52</v>
      </c>
      <c r="D54" s="3">
        <v>35.01</v>
      </c>
      <c r="E54" s="3">
        <v>32.81</v>
      </c>
      <c r="F54" s="3">
        <v>32.14</v>
      </c>
      <c r="G54" s="3">
        <v>38.73</v>
      </c>
      <c r="H54" s="3">
        <v>40.21</v>
      </c>
      <c r="I54" s="3">
        <v>41.35</v>
      </c>
    </row>
    <row r="55" spans="1:9" ht="12.75">
      <c r="A55" s="2" t="s">
        <v>18</v>
      </c>
      <c r="B55" s="3">
        <v>212.52</v>
      </c>
      <c r="C55" s="3">
        <v>215.26</v>
      </c>
      <c r="D55" s="3">
        <v>217.53</v>
      </c>
      <c r="E55" s="3">
        <v>222.98</v>
      </c>
      <c r="F55" s="3">
        <v>229.36</v>
      </c>
      <c r="G55" s="3">
        <v>279.74</v>
      </c>
      <c r="H55" s="3">
        <f>SUM(H50:H54)</f>
        <v>311.4</v>
      </c>
      <c r="I55" s="3">
        <f>SUM(I50:I54)</f>
        <v>321.69</v>
      </c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2" t="s">
        <v>43</v>
      </c>
      <c r="B57" s="3"/>
      <c r="C57" s="3"/>
      <c r="D57" s="3"/>
      <c r="E57" s="3"/>
      <c r="F57" s="3"/>
      <c r="G57" s="3"/>
      <c r="H57" s="3"/>
      <c r="I57" s="3"/>
    </row>
    <row r="58" spans="1:9" ht="12.75">
      <c r="A58" s="2" t="s">
        <v>44</v>
      </c>
      <c r="B58" s="3">
        <v>215.78</v>
      </c>
      <c r="C58" s="3">
        <v>211.87</v>
      </c>
      <c r="D58" s="3">
        <v>217.05</v>
      </c>
      <c r="E58" s="3">
        <v>198.8</v>
      </c>
      <c r="F58" s="3">
        <v>181.67</v>
      </c>
      <c r="G58" s="3">
        <v>177.33</v>
      </c>
      <c r="H58" s="3">
        <f>H31</f>
        <v>201.18</v>
      </c>
      <c r="I58" s="3">
        <f>I31</f>
        <v>199.67999999999998</v>
      </c>
    </row>
    <row r="59" spans="1:9" ht="12.75">
      <c r="A59" s="2" t="s">
        <v>45</v>
      </c>
      <c r="B59" s="3">
        <v>16.1954064738346</v>
      </c>
      <c r="C59" s="3">
        <v>16.7728278986973</v>
      </c>
      <c r="D59" s="3">
        <v>20.2836343612335</v>
      </c>
      <c r="E59" s="3">
        <v>19.6605267502653</v>
      </c>
      <c r="F59" s="3">
        <v>25.2281312389347</v>
      </c>
      <c r="G59" s="3">
        <v>33.57</v>
      </c>
      <c r="H59" s="3">
        <f>H33</f>
        <v>21.32</v>
      </c>
      <c r="I59" s="3">
        <f>I33</f>
        <v>22.44</v>
      </c>
    </row>
    <row r="60" spans="1:9" ht="12.75">
      <c r="A60" s="2" t="s">
        <v>46</v>
      </c>
      <c r="B60" s="3">
        <v>18.57</v>
      </c>
      <c r="C60" s="3">
        <v>20.14</v>
      </c>
      <c r="D60" s="3">
        <v>18.73</v>
      </c>
      <c r="E60" s="3">
        <v>19.45</v>
      </c>
      <c r="F60" s="3">
        <v>21.76</v>
      </c>
      <c r="G60" s="3">
        <v>26.43</v>
      </c>
      <c r="H60" s="3">
        <f>H34</f>
        <v>27.9</v>
      </c>
      <c r="I60" s="3">
        <f>I34</f>
        <v>29.75</v>
      </c>
    </row>
    <row r="61" spans="1:9" ht="12.75">
      <c r="A61" s="2" t="s">
        <v>47</v>
      </c>
      <c r="B61" s="3">
        <v>74.74</v>
      </c>
      <c r="C61" s="3">
        <v>77.38</v>
      </c>
      <c r="D61" s="3">
        <v>77.71</v>
      </c>
      <c r="E61" s="3">
        <v>79.46</v>
      </c>
      <c r="F61" s="3">
        <v>80.48</v>
      </c>
      <c r="G61" s="3">
        <v>80.81</v>
      </c>
      <c r="H61" s="3">
        <v>83.03</v>
      </c>
      <c r="I61" s="3">
        <v>85.36</v>
      </c>
    </row>
    <row r="62" spans="1:9" ht="12.75">
      <c r="A62" s="2" t="s">
        <v>48</v>
      </c>
      <c r="B62" s="3">
        <v>11.9585276</v>
      </c>
      <c r="C62" s="3">
        <v>9.2693125</v>
      </c>
      <c r="D62" s="3">
        <v>10.63545</v>
      </c>
      <c r="E62" s="3">
        <v>7.61404</v>
      </c>
      <c r="F62" s="3">
        <v>4.91</v>
      </c>
      <c r="G62" s="7">
        <v>5.36</v>
      </c>
      <c r="H62" s="3">
        <v>6.96</v>
      </c>
      <c r="I62" s="3">
        <v>8.03</v>
      </c>
    </row>
    <row r="63" spans="1:9" ht="12.75">
      <c r="A63" s="2" t="s">
        <v>49</v>
      </c>
      <c r="B63" s="3">
        <v>36.56</v>
      </c>
      <c r="C63" s="3">
        <v>34.39</v>
      </c>
      <c r="D63" s="3">
        <v>27.36</v>
      </c>
      <c r="E63" s="3">
        <v>25.91</v>
      </c>
      <c r="F63" s="3">
        <v>27.11</v>
      </c>
      <c r="G63" s="7">
        <v>31.28</v>
      </c>
      <c r="H63" s="3">
        <v>35.06</v>
      </c>
      <c r="I63" s="3">
        <v>38.03</v>
      </c>
    </row>
    <row r="64" spans="1:9" ht="12.75">
      <c r="A64" s="2" t="s">
        <v>50</v>
      </c>
      <c r="B64" s="3">
        <v>109.15740875632</v>
      </c>
      <c r="C64" s="3">
        <v>103.660196394818</v>
      </c>
      <c r="D64" s="3">
        <v>81.2859204278272</v>
      </c>
      <c r="E64" s="3">
        <v>72.5099183993361</v>
      </c>
      <c r="F64" s="3">
        <v>72.81</v>
      </c>
      <c r="G64" s="3">
        <v>92.47</v>
      </c>
      <c r="H64" s="3">
        <v>105.43</v>
      </c>
      <c r="I64" s="3">
        <v>118.32</v>
      </c>
    </row>
    <row r="65" spans="1:9" ht="12.75">
      <c r="A65" s="2" t="s">
        <v>51</v>
      </c>
      <c r="B65" s="3">
        <v>66.35</v>
      </c>
      <c r="C65" s="3">
        <v>69.64</v>
      </c>
      <c r="D65" s="3">
        <v>72.13</v>
      </c>
      <c r="E65" s="3">
        <v>73.43</v>
      </c>
      <c r="F65" s="3">
        <v>84.3</v>
      </c>
      <c r="G65" s="3">
        <v>86.48</v>
      </c>
      <c r="H65" s="3">
        <v>95.46</v>
      </c>
      <c r="I65" s="3">
        <v>100.04</v>
      </c>
    </row>
    <row r="66" spans="1:9" ht="12.75">
      <c r="A66" s="2" t="s">
        <v>52</v>
      </c>
      <c r="B66" s="3">
        <v>549.311342830154</v>
      </c>
      <c r="C66" s="3">
        <v>543.122336793515</v>
      </c>
      <c r="D66" s="3">
        <v>525.185004789061</v>
      </c>
      <c r="E66" s="3">
        <v>496.834485149602</v>
      </c>
      <c r="F66" s="3">
        <v>498.268131238935</v>
      </c>
      <c r="G66" s="3">
        <v>533.73</v>
      </c>
      <c r="H66" s="3">
        <f>SUM(H58:H65)</f>
        <v>576.34</v>
      </c>
      <c r="I66" s="3">
        <f>SUM(I58:I65)</f>
        <v>601.65</v>
      </c>
    </row>
    <row r="67" spans="1:9" ht="12.75">
      <c r="A67" s="4"/>
      <c r="B67" s="3"/>
      <c r="C67" s="3"/>
      <c r="D67" s="3"/>
      <c r="E67" s="3"/>
      <c r="F67" s="3"/>
      <c r="G67" s="3"/>
      <c r="H67" s="3"/>
      <c r="I67" s="3"/>
    </row>
    <row r="68" spans="1:9" ht="12.75">
      <c r="A68" s="2" t="s">
        <v>53</v>
      </c>
      <c r="B68" s="3">
        <v>-336.791342830154</v>
      </c>
      <c r="C68" s="3">
        <v>-327.862336793515</v>
      </c>
      <c r="D68" s="3">
        <v>-307.655004789061</v>
      </c>
      <c r="E68" s="3">
        <v>-273.854485149602</v>
      </c>
      <c r="F68" s="3">
        <v>-268.908131238935</v>
      </c>
      <c r="G68" s="3">
        <v>-253.99</v>
      </c>
      <c r="H68" s="3">
        <f>(H12-H66)</f>
        <v>-264.94000000000005</v>
      </c>
      <c r="I68" s="3">
        <f>(I12-I66)</f>
        <v>-279.96</v>
      </c>
    </row>
    <row r="69" spans="1:9" ht="7.5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2"/>
      <c r="B70" s="4"/>
      <c r="C70" s="4"/>
      <c r="D70" s="4"/>
      <c r="E70" s="4"/>
      <c r="F70" s="4"/>
      <c r="G70" s="4"/>
      <c r="H70" s="4"/>
      <c r="I70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2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5.50390625" style="13" customWidth="1"/>
    <col min="2" max="7" width="9.875" style="13" customWidth="1"/>
    <col min="8" max="11" width="11.00390625" style="13" customWidth="1"/>
    <col min="12" max="17" width="9.875" style="13" customWidth="1"/>
    <col min="18" max="232" width="11.00390625" style="13" customWidth="1"/>
    <col min="233" max="233" width="23.375" style="13" customWidth="1"/>
    <col min="234" max="16384" width="11.00390625" style="13" customWidth="1"/>
  </cols>
  <sheetData>
    <row r="1" spans="1:16" ht="15.75">
      <c r="A1" s="10" t="s">
        <v>54</v>
      </c>
      <c r="B1" s="11"/>
      <c r="C1" s="11"/>
      <c r="D1" s="12"/>
      <c r="E1" s="12"/>
      <c r="F1" s="12"/>
      <c r="G1" s="12"/>
      <c r="M1" s="14"/>
      <c r="N1" s="14"/>
      <c r="O1" s="14"/>
      <c r="P1" s="14"/>
    </row>
    <row r="2" spans="1:19" ht="6.75" customHeight="1">
      <c r="A2" s="15"/>
      <c r="B2" s="15"/>
      <c r="C2" s="15"/>
      <c r="D2" s="15"/>
      <c r="E2" s="15"/>
      <c r="F2" s="15"/>
      <c r="G2" s="15"/>
      <c r="M2" s="16" t="s">
        <v>1</v>
      </c>
      <c r="N2" s="16" t="s">
        <v>1</v>
      </c>
      <c r="O2" s="16" t="s">
        <v>1</v>
      </c>
      <c r="P2" s="16" t="s">
        <v>1</v>
      </c>
      <c r="Q2" s="16" t="s">
        <v>1</v>
      </c>
      <c r="R2" s="16" t="s">
        <v>1</v>
      </c>
      <c r="S2" s="16" t="s">
        <v>1</v>
      </c>
    </row>
    <row r="3" spans="1:8" ht="15.75">
      <c r="A3" s="17" t="s">
        <v>2</v>
      </c>
      <c r="B3" s="18" t="s">
        <v>55</v>
      </c>
      <c r="C3" s="18" t="s">
        <v>56</v>
      </c>
      <c r="D3" s="18" t="s">
        <v>57</v>
      </c>
      <c r="E3" s="18" t="s">
        <v>58</v>
      </c>
      <c r="F3" s="18" t="s">
        <v>59</v>
      </c>
      <c r="G3" s="18" t="s">
        <v>60</v>
      </c>
      <c r="H3" s="14"/>
    </row>
    <row r="4" spans="1:8" ht="5.25" customHeight="1">
      <c r="A4" s="15"/>
      <c r="B4" s="19"/>
      <c r="C4" s="19"/>
      <c r="D4" s="19"/>
      <c r="E4" s="19"/>
      <c r="F4" s="19"/>
      <c r="G4" s="19"/>
      <c r="H4" s="14"/>
    </row>
    <row r="5" spans="1:7" ht="15.75">
      <c r="A5" s="12"/>
      <c r="B5" s="12"/>
      <c r="C5" s="12"/>
      <c r="D5" s="20" t="s">
        <v>61</v>
      </c>
      <c r="E5" s="11"/>
      <c r="F5" s="12"/>
      <c r="G5" s="12"/>
    </row>
    <row r="6" spans="1:7" ht="15.75">
      <c r="A6" s="10" t="s">
        <v>12</v>
      </c>
      <c r="B6" s="11"/>
      <c r="C6" s="11"/>
      <c r="D6" s="11"/>
      <c r="E6" s="11"/>
      <c r="F6" s="12"/>
      <c r="G6" s="12"/>
    </row>
    <row r="7" spans="1:8" ht="15.75">
      <c r="A7" s="10" t="s">
        <v>13</v>
      </c>
      <c r="B7" s="11">
        <v>85.18</v>
      </c>
      <c r="C7" s="11">
        <v>88.91</v>
      </c>
      <c r="D7" s="11">
        <v>78.48</v>
      </c>
      <c r="E7" s="11">
        <v>82.61</v>
      </c>
      <c r="F7" s="21">
        <v>74.6</v>
      </c>
      <c r="G7" s="11">
        <v>59.11</v>
      </c>
      <c r="H7" s="14"/>
    </row>
    <row r="8" spans="1:8" ht="15.75">
      <c r="A8" s="10" t="s">
        <v>14</v>
      </c>
      <c r="B8" s="11">
        <v>84.76</v>
      </c>
      <c r="C8" s="11">
        <v>88.64</v>
      </c>
      <c r="D8" s="11">
        <v>78.14</v>
      </c>
      <c r="E8" s="11">
        <v>82.08</v>
      </c>
      <c r="F8" s="21">
        <v>73.65</v>
      </c>
      <c r="G8" s="11">
        <v>58.67</v>
      </c>
      <c r="H8" s="14"/>
    </row>
    <row r="9" spans="1:8" ht="15.75">
      <c r="A9" s="10" t="s">
        <v>15</v>
      </c>
      <c r="B9" s="11">
        <v>93.01</v>
      </c>
      <c r="C9" s="11">
        <v>95.37</v>
      </c>
      <c r="D9" s="11">
        <v>88.8</v>
      </c>
      <c r="E9" s="11">
        <v>94.23</v>
      </c>
      <c r="F9" s="21">
        <v>82.41</v>
      </c>
      <c r="G9" s="11">
        <v>68.63</v>
      </c>
      <c r="H9" s="14"/>
    </row>
    <row r="10" spans="1:8" ht="15.75">
      <c r="A10" s="10" t="s">
        <v>16</v>
      </c>
      <c r="B10" s="11">
        <v>36.36</v>
      </c>
      <c r="C10" s="11">
        <v>37.25</v>
      </c>
      <c r="D10" s="11">
        <v>34.61</v>
      </c>
      <c r="E10" s="11">
        <v>36.47</v>
      </c>
      <c r="F10" s="21">
        <v>32.66</v>
      </c>
      <c r="G10" s="11">
        <v>27.12</v>
      </c>
      <c r="H10" s="14"/>
    </row>
    <row r="11" spans="1:8" ht="15.75">
      <c r="A11" s="10" t="s">
        <v>17</v>
      </c>
      <c r="B11" s="11">
        <v>80.62</v>
      </c>
      <c r="C11" s="11">
        <v>78.59</v>
      </c>
      <c r="D11" s="11">
        <v>72.56</v>
      </c>
      <c r="E11" s="11">
        <v>72.29</v>
      </c>
      <c r="F11" s="21">
        <v>65.53</v>
      </c>
      <c r="G11" s="11">
        <v>55.3</v>
      </c>
      <c r="H11" s="14"/>
    </row>
    <row r="12" spans="1:8" ht="15.75">
      <c r="A12" s="10" t="s">
        <v>18</v>
      </c>
      <c r="B12" s="11">
        <f>SUM(B7:B11)</f>
        <v>379.93</v>
      </c>
      <c r="C12" s="11">
        <f>SUM(C7:C11)</f>
        <v>388.76</v>
      </c>
      <c r="D12" s="11">
        <f>SUM(D7:D11)</f>
        <v>352.59000000000003</v>
      </c>
      <c r="E12" s="11">
        <f>SUM(E7:E11)</f>
        <v>367.68</v>
      </c>
      <c r="F12" s="11">
        <f>SUM(F7:F11)</f>
        <v>328.85</v>
      </c>
      <c r="G12" s="11">
        <v>268.83</v>
      </c>
      <c r="H12" s="14"/>
    </row>
    <row r="13" spans="1:7" ht="15.75">
      <c r="A13" s="12"/>
      <c r="B13" s="11"/>
      <c r="C13" s="11"/>
      <c r="D13" s="11"/>
      <c r="E13" s="11"/>
      <c r="F13" s="12"/>
      <c r="G13" s="12"/>
    </row>
    <row r="14" spans="1:7" ht="15.75">
      <c r="A14" s="10" t="s">
        <v>19</v>
      </c>
      <c r="B14" s="11"/>
      <c r="C14" s="11"/>
      <c r="D14" s="11"/>
      <c r="E14" s="11"/>
      <c r="F14" s="12"/>
      <c r="G14" s="12"/>
    </row>
    <row r="15" spans="1:8" ht="15.75">
      <c r="A15" s="10" t="s">
        <v>62</v>
      </c>
      <c r="B15" s="11">
        <v>20.27</v>
      </c>
      <c r="C15" s="11">
        <v>21.26</v>
      </c>
      <c r="D15" s="11">
        <v>20.01</v>
      </c>
      <c r="E15" s="11">
        <v>21.35</v>
      </c>
      <c r="F15" s="21">
        <v>18.14</v>
      </c>
      <c r="G15" s="11">
        <v>15.34</v>
      </c>
      <c r="H15" s="14"/>
    </row>
    <row r="16" spans="1:7" ht="15.75">
      <c r="A16" s="10" t="s">
        <v>20</v>
      </c>
      <c r="B16" s="11"/>
      <c r="C16" s="11"/>
      <c r="D16" s="11"/>
      <c r="E16" s="11"/>
      <c r="F16" s="12"/>
      <c r="G16" s="12"/>
    </row>
    <row r="17" spans="1:8" ht="15.75">
      <c r="A17" s="10" t="s">
        <v>21</v>
      </c>
      <c r="B17" s="11">
        <v>6.05</v>
      </c>
      <c r="C17" s="11">
        <v>6.27</v>
      </c>
      <c r="D17" s="11">
        <v>5.39</v>
      </c>
      <c r="E17" s="11">
        <v>6.26</v>
      </c>
      <c r="F17" s="21">
        <v>5.74</v>
      </c>
      <c r="G17" s="11">
        <v>7.84</v>
      </c>
      <c r="H17" s="14"/>
    </row>
    <row r="18" spans="1:8" ht="15.75">
      <c r="A18" s="10" t="s">
        <v>23</v>
      </c>
      <c r="B18" s="11">
        <v>19.43</v>
      </c>
      <c r="C18" s="11">
        <v>18.38</v>
      </c>
      <c r="D18" s="11">
        <v>18.54</v>
      </c>
      <c r="E18" s="11">
        <v>19.3</v>
      </c>
      <c r="F18" s="21">
        <v>19.76</v>
      </c>
      <c r="G18" s="11">
        <v>18.01</v>
      </c>
      <c r="H18" s="14"/>
    </row>
    <row r="19" spans="1:8" ht="15.75">
      <c r="A19" s="10" t="s">
        <v>63</v>
      </c>
      <c r="B19" s="11">
        <v>14.61</v>
      </c>
      <c r="C19" s="11">
        <v>14.48</v>
      </c>
      <c r="D19" s="11">
        <v>14.55</v>
      </c>
      <c r="E19" s="11">
        <v>14.53</v>
      </c>
      <c r="F19" s="21">
        <v>14.41</v>
      </c>
      <c r="G19" s="11">
        <v>14.25</v>
      </c>
      <c r="H19" s="14"/>
    </row>
    <row r="20" spans="1:8" ht="15.75">
      <c r="A20" s="10" t="s">
        <v>64</v>
      </c>
      <c r="B20" s="11">
        <v>54.18</v>
      </c>
      <c r="C20" s="11">
        <v>47.22</v>
      </c>
      <c r="D20" s="11">
        <v>45.37</v>
      </c>
      <c r="E20" s="11">
        <v>47.26</v>
      </c>
      <c r="F20" s="21">
        <v>47.6</v>
      </c>
      <c r="G20" s="11">
        <v>48.56</v>
      </c>
      <c r="H20" s="14"/>
    </row>
    <row r="21" spans="1:8" ht="15.75">
      <c r="A21" s="10" t="s">
        <v>26</v>
      </c>
      <c r="B21" s="11">
        <v>54.08</v>
      </c>
      <c r="C21" s="11">
        <v>55.33</v>
      </c>
      <c r="D21" s="11">
        <v>54.34</v>
      </c>
      <c r="E21" s="11">
        <v>53.84</v>
      </c>
      <c r="F21" s="21">
        <v>50.92</v>
      </c>
      <c r="G21" s="11">
        <v>44.51</v>
      </c>
      <c r="H21" s="14"/>
    </row>
    <row r="22" spans="1:8" ht="15.75">
      <c r="A22" s="10" t="s">
        <v>27</v>
      </c>
      <c r="B22" s="11">
        <f>SUM(B16:B21)</f>
        <v>148.35000000000002</v>
      </c>
      <c r="C22" s="11">
        <f>SUM(C16:C21)</f>
        <v>141.68</v>
      </c>
      <c r="D22" s="11">
        <f>SUM(D16:D21)</f>
        <v>138.19</v>
      </c>
      <c r="E22" s="11">
        <f>SUM(E16:E21)</f>
        <v>141.19</v>
      </c>
      <c r="F22" s="11">
        <f>SUM(F16:F21)</f>
        <v>138.43</v>
      </c>
      <c r="G22" s="11">
        <v>133.17</v>
      </c>
      <c r="H22" s="14"/>
    </row>
    <row r="23" spans="1:7" ht="15.75">
      <c r="A23" s="10" t="s">
        <v>28</v>
      </c>
      <c r="B23" s="11"/>
      <c r="C23" s="11"/>
      <c r="D23" s="11"/>
      <c r="E23" s="11"/>
      <c r="F23" s="12"/>
      <c r="G23" s="12"/>
    </row>
    <row r="24" spans="1:8" ht="15.75">
      <c r="A24" s="10" t="s">
        <v>29</v>
      </c>
      <c r="B24" s="11">
        <v>9.77</v>
      </c>
      <c r="C24" s="11">
        <v>9.86</v>
      </c>
      <c r="D24" s="11">
        <v>9.49</v>
      </c>
      <c r="E24" s="11">
        <v>13.35</v>
      </c>
      <c r="F24" s="21">
        <v>13.81</v>
      </c>
      <c r="G24" s="11">
        <v>13.83</v>
      </c>
      <c r="H24" s="14"/>
    </row>
    <row r="25" spans="1:8" ht="15.75">
      <c r="A25" s="10" t="s">
        <v>30</v>
      </c>
      <c r="B25" s="11">
        <v>3.98</v>
      </c>
      <c r="C25" s="11">
        <v>5.2</v>
      </c>
      <c r="D25" s="11">
        <v>5.17</v>
      </c>
      <c r="E25" s="11">
        <v>6.27</v>
      </c>
      <c r="F25" s="21">
        <v>6.59</v>
      </c>
      <c r="G25" s="11">
        <v>6.59</v>
      </c>
      <c r="H25" s="14"/>
    </row>
    <row r="26" spans="1:8" ht="15.75">
      <c r="A26" s="10" t="s">
        <v>31</v>
      </c>
      <c r="B26" s="11">
        <v>7.44</v>
      </c>
      <c r="C26" s="11">
        <v>7.36</v>
      </c>
      <c r="D26" s="11">
        <v>3.97</v>
      </c>
      <c r="E26" s="11">
        <v>4.6</v>
      </c>
      <c r="F26" s="21">
        <v>4.77</v>
      </c>
      <c r="G26" s="11">
        <v>4.77</v>
      </c>
      <c r="H26" s="14"/>
    </row>
    <row r="27" spans="1:8" ht="15.75">
      <c r="A27" s="10" t="s">
        <v>32</v>
      </c>
      <c r="B27" s="11">
        <v>0.21</v>
      </c>
      <c r="C27" s="11">
        <v>0.2</v>
      </c>
      <c r="D27" s="11">
        <v>0.11</v>
      </c>
      <c r="E27" s="11">
        <v>0.13</v>
      </c>
      <c r="F27" s="21">
        <v>0.14</v>
      </c>
      <c r="G27" s="11">
        <v>0.14</v>
      </c>
      <c r="H27" s="14"/>
    </row>
    <row r="28" spans="1:8" ht="15.75">
      <c r="A28" s="10" t="s">
        <v>33</v>
      </c>
      <c r="B28" s="11">
        <v>22.71</v>
      </c>
      <c r="C28" s="11">
        <v>23.89</v>
      </c>
      <c r="D28" s="11">
        <v>20.85</v>
      </c>
      <c r="E28" s="11">
        <v>21.46</v>
      </c>
      <c r="F28" s="21">
        <v>18.52</v>
      </c>
      <c r="G28" s="11">
        <v>19.14</v>
      </c>
      <c r="H28" s="14"/>
    </row>
    <row r="29" spans="1:8" ht="15.75">
      <c r="A29" s="10" t="s">
        <v>34</v>
      </c>
      <c r="B29" s="11">
        <v>23.49</v>
      </c>
      <c r="C29" s="11">
        <v>25.44</v>
      </c>
      <c r="D29" s="11">
        <v>26.56</v>
      </c>
      <c r="E29" s="11">
        <v>27.43</v>
      </c>
      <c r="F29" s="21">
        <v>28.43</v>
      </c>
      <c r="G29" s="11">
        <v>30.65</v>
      </c>
      <c r="H29" s="14"/>
    </row>
    <row r="30" spans="1:8" ht="15.75">
      <c r="A30" s="10" t="s">
        <v>35</v>
      </c>
      <c r="B30" s="11">
        <v>32.82</v>
      </c>
      <c r="C30" s="11">
        <v>34.95</v>
      </c>
      <c r="D30" s="11">
        <v>35.86</v>
      </c>
      <c r="E30" s="11">
        <v>34.65</v>
      </c>
      <c r="F30" s="21">
        <v>36.03</v>
      </c>
      <c r="G30" s="11">
        <v>37.25</v>
      </c>
      <c r="H30" s="14"/>
    </row>
    <row r="31" spans="1:8" ht="15.75">
      <c r="A31" s="10" t="s">
        <v>65</v>
      </c>
      <c r="B31" s="11">
        <v>5.97</v>
      </c>
      <c r="C31" s="11">
        <v>6.36</v>
      </c>
      <c r="D31" s="11">
        <v>6.57</v>
      </c>
      <c r="E31" s="11">
        <v>6.6</v>
      </c>
      <c r="F31" s="21">
        <v>6.77</v>
      </c>
      <c r="G31" s="11">
        <v>6.98</v>
      </c>
      <c r="H31" s="14"/>
    </row>
    <row r="32" spans="1:8" ht="15.75">
      <c r="A32" s="10" t="s">
        <v>36</v>
      </c>
      <c r="B32" s="11">
        <f>SUM(B24:B31)+B15+B22</f>
        <v>275.01</v>
      </c>
      <c r="C32" s="11">
        <f>SUM(C24:C31)+C15+C22</f>
        <v>276.20000000000005</v>
      </c>
      <c r="D32" s="11">
        <f>SUM(D24:D31)+D15+D22</f>
        <v>266.78</v>
      </c>
      <c r="E32" s="11">
        <f>SUM(E24:E31)+E15+E22</f>
        <v>277.03</v>
      </c>
      <c r="F32" s="11">
        <f>SUM(F24:F31)+F15+F22</f>
        <v>271.63</v>
      </c>
      <c r="G32" s="11">
        <v>267.86</v>
      </c>
      <c r="H32" s="14"/>
    </row>
    <row r="33" spans="1:7" ht="15.75">
      <c r="A33" s="12"/>
      <c r="B33" s="11"/>
      <c r="C33" s="11"/>
      <c r="D33" s="11"/>
      <c r="E33" s="11"/>
      <c r="F33" s="12"/>
      <c r="G33" s="12"/>
    </row>
    <row r="34" spans="1:8" ht="15.75">
      <c r="A34" s="10" t="s">
        <v>37</v>
      </c>
      <c r="B34" s="11">
        <v>31.97</v>
      </c>
      <c r="C34" s="11">
        <v>25.84</v>
      </c>
      <c r="D34" s="11">
        <v>26.21</v>
      </c>
      <c r="E34" s="11">
        <v>35.43</v>
      </c>
      <c r="F34" s="21">
        <v>34.5</v>
      </c>
      <c r="G34" s="11">
        <v>36.4</v>
      </c>
      <c r="H34" s="14"/>
    </row>
    <row r="35" spans="1:8" ht="15.75">
      <c r="A35" s="10" t="s">
        <v>38</v>
      </c>
      <c r="B35" s="11">
        <v>15.1</v>
      </c>
      <c r="C35" s="11">
        <v>13.3</v>
      </c>
      <c r="D35" s="11">
        <v>13.51</v>
      </c>
      <c r="E35" s="11">
        <v>17.51</v>
      </c>
      <c r="F35" s="21">
        <v>17.26</v>
      </c>
      <c r="G35" s="11">
        <v>17.69</v>
      </c>
      <c r="H35" s="14"/>
    </row>
    <row r="36" spans="1:8" ht="15.75">
      <c r="A36" s="10" t="s">
        <v>39</v>
      </c>
      <c r="B36" s="11">
        <v>22.35</v>
      </c>
      <c r="C36" s="11">
        <v>18.59</v>
      </c>
      <c r="D36" s="11">
        <v>16.17</v>
      </c>
      <c r="E36" s="11">
        <v>19.26</v>
      </c>
      <c r="F36" s="21">
        <v>17.26</v>
      </c>
      <c r="G36" s="11">
        <v>19.76</v>
      </c>
      <c r="H36" s="14"/>
    </row>
    <row r="37" spans="1:8" ht="15.75">
      <c r="A37" s="10" t="s">
        <v>40</v>
      </c>
      <c r="B37" s="11">
        <f>SUM(B34:B36)</f>
        <v>69.42</v>
      </c>
      <c r="C37" s="11">
        <f>SUM(C34:C36)</f>
        <v>57.730000000000004</v>
      </c>
      <c r="D37" s="11">
        <f>SUM(D34:D36)</f>
        <v>55.89</v>
      </c>
      <c r="E37" s="11">
        <f>SUM(E34:E36)</f>
        <v>72.2</v>
      </c>
      <c r="F37" s="11">
        <f>SUM(F34:F36)</f>
        <v>69.02000000000001</v>
      </c>
      <c r="G37" s="11">
        <v>73.85</v>
      </c>
      <c r="H37" s="14"/>
    </row>
    <row r="38" spans="1:7" ht="15.75">
      <c r="A38" s="12"/>
      <c r="B38" s="11"/>
      <c r="C38" s="11"/>
      <c r="D38" s="11"/>
      <c r="E38" s="11"/>
      <c r="F38" s="11"/>
      <c r="G38" s="12"/>
    </row>
    <row r="39" spans="1:8" ht="15.75">
      <c r="A39" s="10" t="s">
        <v>41</v>
      </c>
      <c r="B39" s="11">
        <f>B32+B37</f>
        <v>344.43</v>
      </c>
      <c r="C39" s="11">
        <f>C32+C37</f>
        <v>333.93000000000006</v>
      </c>
      <c r="D39" s="11">
        <f>D32+D37</f>
        <v>322.66999999999996</v>
      </c>
      <c r="E39" s="11">
        <f>E32+E37</f>
        <v>349.22999999999996</v>
      </c>
      <c r="F39" s="11">
        <f>F32+F37</f>
        <v>340.65</v>
      </c>
      <c r="G39" s="11">
        <v>341.71</v>
      </c>
      <c r="H39" s="14"/>
    </row>
    <row r="40" spans="1:7" ht="15.75">
      <c r="A40" s="12"/>
      <c r="B40" s="20" t="s">
        <v>1</v>
      </c>
      <c r="C40" s="20" t="s">
        <v>1</v>
      </c>
      <c r="D40" s="20" t="s">
        <v>1</v>
      </c>
      <c r="E40" s="20" t="s">
        <v>1</v>
      </c>
      <c r="F40" s="20" t="s">
        <v>1</v>
      </c>
      <c r="G40" s="12"/>
    </row>
    <row r="41" spans="1:8" ht="15.75">
      <c r="A41" s="10" t="s">
        <v>42</v>
      </c>
      <c r="B41" s="11">
        <f>B12-B39</f>
        <v>35.5</v>
      </c>
      <c r="C41" s="11">
        <f>C12-C39</f>
        <v>54.82999999999993</v>
      </c>
      <c r="D41" s="11">
        <f>D12-D39</f>
        <v>29.920000000000073</v>
      </c>
      <c r="E41" s="11">
        <f>E12-E39</f>
        <v>18.450000000000045</v>
      </c>
      <c r="F41" s="11">
        <f>F12-F39</f>
        <v>-11.799999999999955</v>
      </c>
      <c r="G41" s="11">
        <v>-72.88</v>
      </c>
      <c r="H41" s="14"/>
    </row>
    <row r="42" spans="1:7" ht="6.75" customHeight="1">
      <c r="A42" s="15"/>
      <c r="B42" s="19"/>
      <c r="C42" s="19"/>
      <c r="D42" s="19"/>
      <c r="E42" s="19"/>
      <c r="F42" s="15"/>
      <c r="G42" s="15"/>
    </row>
    <row r="43" spans="1:7" ht="15.75">
      <c r="A43" s="10" t="s">
        <v>1</v>
      </c>
      <c r="B43" s="11"/>
      <c r="C43" s="11"/>
      <c r="D43" s="11"/>
      <c r="E43" s="11"/>
      <c r="F43" s="11"/>
      <c r="G43" s="12"/>
    </row>
    <row r="44" spans="1:7" ht="15.75">
      <c r="A44" s="12"/>
      <c r="B44" s="11"/>
      <c r="C44" s="11"/>
      <c r="D44" s="11"/>
      <c r="E44" s="11"/>
      <c r="F44" s="11"/>
      <c r="G44" s="12"/>
    </row>
    <row r="45" spans="1:9" ht="15.75">
      <c r="A45" s="10" t="s">
        <v>66</v>
      </c>
      <c r="B45" s="11"/>
      <c r="C45" s="11"/>
      <c r="D45" s="11"/>
      <c r="E45" s="11"/>
      <c r="F45" s="20" t="s">
        <v>1</v>
      </c>
      <c r="G45" s="12"/>
      <c r="I45" s="22" t="s">
        <v>1</v>
      </c>
    </row>
    <row r="46" spans="1:10" ht="6.75" customHeight="1">
      <c r="A46" s="15"/>
      <c r="B46" s="19"/>
      <c r="C46" s="19"/>
      <c r="D46" s="19"/>
      <c r="E46" s="19"/>
      <c r="F46" s="15"/>
      <c r="G46" s="15"/>
      <c r="I46" s="16" t="s">
        <v>1</v>
      </c>
      <c r="J46" s="16" t="s">
        <v>1</v>
      </c>
    </row>
    <row r="47" spans="1:10" ht="15.75">
      <c r="A47" s="17" t="s">
        <v>2</v>
      </c>
      <c r="B47" s="18" t="s">
        <v>55</v>
      </c>
      <c r="C47" s="18" t="s">
        <v>56</v>
      </c>
      <c r="D47" s="18" t="s">
        <v>57</v>
      </c>
      <c r="E47" s="18" t="s">
        <v>58</v>
      </c>
      <c r="F47" s="18" t="s">
        <v>59</v>
      </c>
      <c r="G47" s="18" t="s">
        <v>60</v>
      </c>
      <c r="H47" s="14"/>
      <c r="I47" s="16" t="s">
        <v>1</v>
      </c>
      <c r="J47" s="16" t="s">
        <v>1</v>
      </c>
    </row>
    <row r="48" spans="1:10" ht="6.75" customHeight="1">
      <c r="A48" s="15"/>
      <c r="B48" s="19"/>
      <c r="C48" s="19"/>
      <c r="D48" s="19"/>
      <c r="E48" s="19"/>
      <c r="F48" s="15"/>
      <c r="G48" s="15"/>
      <c r="I48" s="16" t="s">
        <v>1</v>
      </c>
      <c r="J48" s="16" t="s">
        <v>1</v>
      </c>
    </row>
    <row r="49" spans="1:10" ht="15.75">
      <c r="A49" s="12"/>
      <c r="B49" s="12"/>
      <c r="C49" s="12"/>
      <c r="D49" s="20" t="s">
        <v>61</v>
      </c>
      <c r="E49" s="11"/>
      <c r="F49" s="12"/>
      <c r="G49" s="20" t="s">
        <v>1</v>
      </c>
      <c r="I49" s="16" t="s">
        <v>1</v>
      </c>
      <c r="J49" s="16" t="s">
        <v>1</v>
      </c>
    </row>
    <row r="50" spans="1:9" ht="15.75">
      <c r="A50" s="10" t="s">
        <v>12</v>
      </c>
      <c r="B50" s="11"/>
      <c r="C50" s="11"/>
      <c r="D50" s="11"/>
      <c r="E50" s="11"/>
      <c r="F50" s="11"/>
      <c r="G50" s="12"/>
      <c r="I50" s="22" t="s">
        <v>1</v>
      </c>
    </row>
    <row r="51" spans="1:8" ht="15.75">
      <c r="A51" s="10" t="s">
        <v>13</v>
      </c>
      <c r="B51" s="11">
        <f aca="true" t="shared" si="0" ref="B51:F56">B7</f>
        <v>85.18</v>
      </c>
      <c r="C51" s="11">
        <f t="shared" si="0"/>
        <v>88.91</v>
      </c>
      <c r="D51" s="11">
        <f t="shared" si="0"/>
        <v>78.48</v>
      </c>
      <c r="E51" s="11">
        <f t="shared" si="0"/>
        <v>82.61</v>
      </c>
      <c r="F51" s="11">
        <f t="shared" si="0"/>
        <v>74.6</v>
      </c>
      <c r="G51" s="11">
        <v>59.11</v>
      </c>
      <c r="H51" s="14"/>
    </row>
    <row r="52" spans="1:8" ht="15.75">
      <c r="A52" s="10" t="s">
        <v>14</v>
      </c>
      <c r="B52" s="11">
        <f t="shared" si="0"/>
        <v>84.76</v>
      </c>
      <c r="C52" s="11">
        <f t="shared" si="0"/>
        <v>88.64</v>
      </c>
      <c r="D52" s="11">
        <f t="shared" si="0"/>
        <v>78.14</v>
      </c>
      <c r="E52" s="11">
        <f t="shared" si="0"/>
        <v>82.08</v>
      </c>
      <c r="F52" s="11">
        <f t="shared" si="0"/>
        <v>73.65</v>
      </c>
      <c r="G52" s="11">
        <v>58.67</v>
      </c>
      <c r="H52" s="14"/>
    </row>
    <row r="53" spans="1:8" ht="15.75">
      <c r="A53" s="10" t="s">
        <v>15</v>
      </c>
      <c r="B53" s="11">
        <f t="shared" si="0"/>
        <v>93.01</v>
      </c>
      <c r="C53" s="11">
        <f t="shared" si="0"/>
        <v>95.37</v>
      </c>
      <c r="D53" s="11">
        <f t="shared" si="0"/>
        <v>88.8</v>
      </c>
      <c r="E53" s="11">
        <f t="shared" si="0"/>
        <v>94.23</v>
      </c>
      <c r="F53" s="11">
        <f t="shared" si="0"/>
        <v>82.41</v>
      </c>
      <c r="G53" s="11">
        <v>68.63</v>
      </c>
      <c r="H53" s="14"/>
    </row>
    <row r="54" spans="1:8" ht="15.75">
      <c r="A54" s="10" t="s">
        <v>16</v>
      </c>
      <c r="B54" s="11">
        <f t="shared" si="0"/>
        <v>36.36</v>
      </c>
      <c r="C54" s="11">
        <f t="shared" si="0"/>
        <v>37.25</v>
      </c>
      <c r="D54" s="11">
        <f t="shared" si="0"/>
        <v>34.61</v>
      </c>
      <c r="E54" s="11">
        <f t="shared" si="0"/>
        <v>36.47</v>
      </c>
      <c r="F54" s="11">
        <f t="shared" si="0"/>
        <v>32.66</v>
      </c>
      <c r="G54" s="11">
        <v>27.12</v>
      </c>
      <c r="H54" s="14"/>
    </row>
    <row r="55" spans="1:8" ht="15.75">
      <c r="A55" s="10" t="s">
        <v>17</v>
      </c>
      <c r="B55" s="11">
        <f t="shared" si="0"/>
        <v>80.62</v>
      </c>
      <c r="C55" s="11">
        <f t="shared" si="0"/>
        <v>78.59</v>
      </c>
      <c r="D55" s="11">
        <f t="shared" si="0"/>
        <v>72.56</v>
      </c>
      <c r="E55" s="11">
        <f t="shared" si="0"/>
        <v>72.29</v>
      </c>
      <c r="F55" s="11">
        <f t="shared" si="0"/>
        <v>65.53</v>
      </c>
      <c r="G55" s="11">
        <v>55.3</v>
      </c>
      <c r="H55" s="14"/>
    </row>
    <row r="56" spans="1:8" ht="15.75">
      <c r="A56" s="10" t="s">
        <v>18</v>
      </c>
      <c r="B56" s="11">
        <f t="shared" si="0"/>
        <v>379.93</v>
      </c>
      <c r="C56" s="11">
        <f t="shared" si="0"/>
        <v>388.76</v>
      </c>
      <c r="D56" s="11">
        <f t="shared" si="0"/>
        <v>352.59000000000003</v>
      </c>
      <c r="E56" s="11">
        <f t="shared" si="0"/>
        <v>367.68</v>
      </c>
      <c r="F56" s="11">
        <f t="shared" si="0"/>
        <v>328.85</v>
      </c>
      <c r="G56" s="11">
        <v>268.83</v>
      </c>
      <c r="H56" s="14"/>
    </row>
    <row r="57" spans="1:7" ht="15.75">
      <c r="A57" s="12"/>
      <c r="B57" s="11"/>
      <c r="C57" s="11"/>
      <c r="D57" s="11"/>
      <c r="E57" s="11"/>
      <c r="F57" s="11"/>
      <c r="G57" s="12"/>
    </row>
    <row r="58" spans="1:7" ht="15.75">
      <c r="A58" s="10" t="s">
        <v>43</v>
      </c>
      <c r="B58" s="11"/>
      <c r="C58" s="11"/>
      <c r="D58" s="11"/>
      <c r="E58" s="11"/>
      <c r="F58" s="11"/>
      <c r="G58" s="12"/>
    </row>
    <row r="59" spans="1:8" ht="15.75">
      <c r="A59" s="10" t="s">
        <v>44</v>
      </c>
      <c r="B59" s="11">
        <f>B32</f>
        <v>275.01</v>
      </c>
      <c r="C59" s="11">
        <f>C32</f>
        <v>276.20000000000005</v>
      </c>
      <c r="D59" s="11">
        <f>D32</f>
        <v>266.78</v>
      </c>
      <c r="E59" s="11">
        <f>E32</f>
        <v>277.03</v>
      </c>
      <c r="F59" s="11">
        <f>F32</f>
        <v>271.63</v>
      </c>
      <c r="G59" s="11">
        <v>267.86</v>
      </c>
      <c r="H59" s="14"/>
    </row>
    <row r="60" spans="1:8" ht="15.75">
      <c r="A60" s="10" t="s">
        <v>45</v>
      </c>
      <c r="B60" s="11">
        <f aca="true" t="shared" si="1" ref="B60:F61">B34</f>
        <v>31.97</v>
      </c>
      <c r="C60" s="11">
        <f t="shared" si="1"/>
        <v>25.84</v>
      </c>
      <c r="D60" s="11">
        <f t="shared" si="1"/>
        <v>26.21</v>
      </c>
      <c r="E60" s="11">
        <f t="shared" si="1"/>
        <v>35.43</v>
      </c>
      <c r="F60" s="11">
        <f t="shared" si="1"/>
        <v>34.5</v>
      </c>
      <c r="G60" s="11">
        <v>36.4</v>
      </c>
      <c r="H60" s="14"/>
    </row>
    <row r="61" spans="1:8" ht="15.75">
      <c r="A61" s="10" t="s">
        <v>46</v>
      </c>
      <c r="B61" s="11">
        <f t="shared" si="1"/>
        <v>15.1</v>
      </c>
      <c r="C61" s="11">
        <f t="shared" si="1"/>
        <v>13.3</v>
      </c>
      <c r="D61" s="11">
        <f t="shared" si="1"/>
        <v>13.51</v>
      </c>
      <c r="E61" s="11">
        <f t="shared" si="1"/>
        <v>17.51</v>
      </c>
      <c r="F61" s="11">
        <f t="shared" si="1"/>
        <v>17.26</v>
      </c>
      <c r="G61" s="11">
        <v>17.69</v>
      </c>
      <c r="H61" s="14"/>
    </row>
    <row r="62" spans="1:8" ht="15.75">
      <c r="A62" s="10" t="s">
        <v>47</v>
      </c>
      <c r="B62" s="11">
        <v>75.11</v>
      </c>
      <c r="C62" s="11">
        <v>78.41</v>
      </c>
      <c r="D62" s="11">
        <v>79.71</v>
      </c>
      <c r="E62" s="11">
        <v>79.43</v>
      </c>
      <c r="F62" s="21">
        <v>79.72</v>
      </c>
      <c r="G62" s="11">
        <v>81.34</v>
      </c>
      <c r="H62" s="14"/>
    </row>
    <row r="63" spans="1:8" ht="15.75">
      <c r="A63" s="10" t="s">
        <v>48</v>
      </c>
      <c r="B63" s="11">
        <v>15.41</v>
      </c>
      <c r="C63" s="11">
        <v>11.27</v>
      </c>
      <c r="D63" s="11">
        <v>7.14</v>
      </c>
      <c r="E63" s="11">
        <v>6.48</v>
      </c>
      <c r="F63" s="21">
        <v>9.49</v>
      </c>
      <c r="G63" s="11">
        <v>11.23</v>
      </c>
      <c r="H63" s="14"/>
    </row>
    <row r="64" spans="1:8" ht="15.75">
      <c r="A64" s="10" t="s">
        <v>49</v>
      </c>
      <c r="B64" s="11">
        <v>29.85</v>
      </c>
      <c r="C64" s="11">
        <v>32.8</v>
      </c>
      <c r="D64" s="11">
        <v>35.26</v>
      </c>
      <c r="E64" s="11">
        <v>33.67</v>
      </c>
      <c r="F64" s="21">
        <v>35.18</v>
      </c>
      <c r="G64" s="11">
        <v>36.28</v>
      </c>
      <c r="H64" s="14"/>
    </row>
    <row r="65" spans="1:8" ht="15.75">
      <c r="A65" s="10" t="s">
        <v>50</v>
      </c>
      <c r="B65" s="11">
        <v>0.05</v>
      </c>
      <c r="C65" s="11">
        <v>0.06</v>
      </c>
      <c r="D65" s="11">
        <v>0.05</v>
      </c>
      <c r="E65" s="11">
        <v>0.05</v>
      </c>
      <c r="F65" s="21">
        <v>0.06</v>
      </c>
      <c r="G65" s="11">
        <v>0.06</v>
      </c>
      <c r="H65" s="14"/>
    </row>
    <row r="66" spans="1:8" ht="15.75">
      <c r="A66" s="10" t="s">
        <v>51</v>
      </c>
      <c r="B66" s="11">
        <v>84.14</v>
      </c>
      <c r="C66" s="11">
        <v>92.51</v>
      </c>
      <c r="D66" s="11">
        <v>95.53</v>
      </c>
      <c r="E66" s="11">
        <v>93.41</v>
      </c>
      <c r="F66" s="21">
        <v>96.81</v>
      </c>
      <c r="G66" s="11">
        <v>96.94</v>
      </c>
      <c r="H66" s="14"/>
    </row>
    <row r="67" spans="1:8" ht="15.75">
      <c r="A67" s="10" t="s">
        <v>52</v>
      </c>
      <c r="B67" s="11">
        <f>SUM(B59:B66)</f>
        <v>526.6400000000001</v>
      </c>
      <c r="C67" s="11">
        <f>SUM(C59:C66)</f>
        <v>530.39</v>
      </c>
      <c r="D67" s="11">
        <f>SUM(D59:D66)</f>
        <v>524.1899999999999</v>
      </c>
      <c r="E67" s="11">
        <f>SUM(E59:E66)</f>
        <v>543.01</v>
      </c>
      <c r="F67" s="11">
        <f>SUM(F59:F66)</f>
        <v>544.6500000000001</v>
      </c>
      <c r="G67" s="11">
        <v>547.8</v>
      </c>
      <c r="H67" s="14"/>
    </row>
    <row r="68" spans="1:7" ht="15.75">
      <c r="A68" s="12"/>
      <c r="B68" s="11"/>
      <c r="C68" s="11"/>
      <c r="D68" s="11"/>
      <c r="E68" s="11"/>
      <c r="F68" s="11"/>
      <c r="G68" s="12"/>
    </row>
    <row r="69" spans="1:8" ht="15.75">
      <c r="A69" s="10" t="s">
        <v>53</v>
      </c>
      <c r="B69" s="11">
        <f>B56-B67</f>
        <v>-146.7100000000001</v>
      </c>
      <c r="C69" s="11">
        <f>C56-C67</f>
        <v>-141.63</v>
      </c>
      <c r="D69" s="11">
        <f>D56-D67</f>
        <v>-171.5999999999999</v>
      </c>
      <c r="E69" s="11">
        <f>E56-E67</f>
        <v>-175.32999999999998</v>
      </c>
      <c r="F69" s="11">
        <f>F56-F67</f>
        <v>-215.80000000000007</v>
      </c>
      <c r="G69" s="11">
        <v>-278.97</v>
      </c>
      <c r="H69" s="14"/>
    </row>
    <row r="70" spans="1:7" ht="5.25" customHeight="1">
      <c r="A70" s="15"/>
      <c r="B70" s="19"/>
      <c r="C70" s="19"/>
      <c r="D70" s="19"/>
      <c r="E70" s="19"/>
      <c r="F70" s="15"/>
      <c r="G70" s="15"/>
    </row>
    <row r="71" spans="1:7" ht="22.5" customHeight="1">
      <c r="A71" s="10" t="s">
        <v>67</v>
      </c>
      <c r="B71" s="11"/>
      <c r="C71" s="11"/>
      <c r="D71" s="11"/>
      <c r="E71" s="11"/>
      <c r="F71" s="12"/>
      <c r="G71" s="12"/>
    </row>
    <row r="72" spans="1:7" ht="15.75">
      <c r="A72" s="10" t="s">
        <v>68</v>
      </c>
      <c r="B72" s="11"/>
      <c r="C72" s="11"/>
      <c r="D72" s="11"/>
      <c r="E72" s="11"/>
      <c r="F72" s="12"/>
      <c r="G72" s="12"/>
    </row>
    <row r="73" spans="1:7" ht="15.75">
      <c r="A73" s="10" t="s">
        <v>1</v>
      </c>
      <c r="B73" s="11"/>
      <c r="C73" s="11"/>
      <c r="D73" s="11"/>
      <c r="E73" s="11"/>
      <c r="F73" s="12"/>
      <c r="G73" s="12"/>
    </row>
    <row r="74" spans="1:7" ht="15.75">
      <c r="A74" s="12"/>
      <c r="B74" s="11"/>
      <c r="C74" s="11"/>
      <c r="D74" s="11"/>
      <c r="E74" s="11"/>
      <c r="F74" s="12"/>
      <c r="G74" s="12"/>
    </row>
    <row r="75" spans="2:5" ht="15.75">
      <c r="B75" s="14"/>
      <c r="C75" s="14"/>
      <c r="D75" s="14"/>
      <c r="E75" s="14"/>
    </row>
    <row r="76" spans="2:5" ht="15.75">
      <c r="B76" s="14"/>
      <c r="C76" s="14"/>
      <c r="D76" s="14"/>
      <c r="E76" s="14"/>
    </row>
    <row r="77" spans="2:5" ht="15.75">
      <c r="B77" s="14"/>
      <c r="C77" s="14"/>
      <c r="D77" s="14"/>
      <c r="E77" s="14"/>
    </row>
    <row r="78" spans="2:5" ht="15.75">
      <c r="B78" s="14"/>
      <c r="C78" s="14"/>
      <c r="D78" s="14"/>
      <c r="E78" s="14"/>
    </row>
    <row r="79" spans="2:5" ht="15.75">
      <c r="B79" s="14"/>
      <c r="C79" s="14"/>
      <c r="D79" s="14"/>
      <c r="E79" s="14"/>
    </row>
    <row r="80" spans="2:5" ht="15.75">
      <c r="B80" s="14"/>
      <c r="C80" s="14"/>
      <c r="D80" s="14"/>
      <c r="E80" s="14"/>
    </row>
    <row r="81" spans="2:5" ht="15.75">
      <c r="B81" s="14"/>
      <c r="C81" s="14"/>
      <c r="D81" s="14"/>
      <c r="E81" s="14"/>
    </row>
    <row r="82" spans="2:5" ht="15.75">
      <c r="B82" s="14"/>
      <c r="C82" s="14"/>
      <c r="D82" s="14"/>
      <c r="E82" s="14"/>
    </row>
    <row r="83" spans="2:5" ht="15.75">
      <c r="B83" s="14"/>
      <c r="C83" s="14"/>
      <c r="D83" s="14"/>
      <c r="E83" s="14"/>
    </row>
    <row r="84" spans="2:5" ht="15.75">
      <c r="B84" s="14"/>
      <c r="C84" s="14"/>
      <c r="D84" s="14"/>
      <c r="E84" s="14"/>
    </row>
    <row r="85" spans="2:5" ht="15.75">
      <c r="B85" s="14"/>
      <c r="C85" s="14"/>
      <c r="D85" s="14"/>
      <c r="E85" s="14"/>
    </row>
    <row r="86" spans="2:5" ht="15.75">
      <c r="B86" s="14"/>
      <c r="C86" s="14"/>
      <c r="D86" s="14"/>
      <c r="E86" s="14"/>
    </row>
    <row r="87" spans="2:5" ht="15.75">
      <c r="B87" s="14"/>
      <c r="C87" s="14"/>
      <c r="D87" s="14"/>
      <c r="E87" s="14"/>
    </row>
    <row r="88" spans="2:5" ht="15.75">
      <c r="B88" s="14"/>
      <c r="C88" s="14"/>
      <c r="D88" s="14"/>
      <c r="E88" s="14"/>
    </row>
    <row r="89" spans="2:5" ht="15.75">
      <c r="B89" s="14"/>
      <c r="C89" s="14"/>
      <c r="D89" s="14"/>
      <c r="E89" s="14"/>
    </row>
    <row r="90" spans="2:5" ht="15.75">
      <c r="B90" s="14"/>
      <c r="C90" s="14"/>
      <c r="D90" s="14"/>
      <c r="E90" s="14"/>
    </row>
    <row r="91" spans="2:5" ht="15.75">
      <c r="B91" s="14"/>
      <c r="C91" s="14"/>
      <c r="D91" s="14"/>
      <c r="E91" s="14"/>
    </row>
    <row r="92" spans="2:5" ht="15.75">
      <c r="B92" s="14"/>
      <c r="C92" s="14"/>
      <c r="D92" s="14"/>
      <c r="E92" s="14"/>
    </row>
  </sheetData>
  <sheetProtection/>
  <printOptions/>
  <pageMargins left="0.5" right="0.5" top="0.5" bottom="0.5" header="0.5" footer="0.5"/>
  <pageSetup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WIN31TONT40</cp:lastModifiedBy>
  <dcterms:created xsi:type="dcterms:W3CDTF">1999-11-18T08:32:31Z</dcterms:created>
  <dcterms:modified xsi:type="dcterms:W3CDTF">2014-05-01T17:16:01Z</dcterms:modified>
  <cp:category/>
  <cp:version/>
  <cp:contentType/>
  <cp:contentStatus/>
</cp:coreProperties>
</file>