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east 1975-96" sheetId="1" r:id="rId1"/>
  </sheets>
  <definedNames>
    <definedName name="_Regression_Int" localSheetId="0" hidden="1">1</definedName>
    <definedName name="_xlnm.Print_Area" localSheetId="0">'Southeast 1975-96'!$M$1:$U$66</definedName>
    <definedName name="Print_Area_MI">'Southeast 1975-96'!$M$1:$U$66</definedName>
    <definedName name="_xlnm.Print_Titles" localSheetId="0">'Southeast 1975-96'!$A:$A</definedName>
    <definedName name="Print_Titles_MI">'Southeast 1975-96'!$A:$A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<sst xmlns="http://schemas.openxmlformats.org/spreadsheetml/2006/main" count="61" uniqueCount="39">
  <si>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</si>
  <si>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</si>
  <si>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</si>
  <si>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</si>
  <si>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Government payments):</t>
  </si>
  <si>
    <t xml:space="preserve">  Cotton</t>
  </si>
  <si>
    <t xml:space="preserve">  Cottonseed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</si>
  <si>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</si>
  <si>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</si>
  <si>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</si>
  <si>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</si>
  <si>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</si>
  <si>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</si>
  <si>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</si>
  <si>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</si>
  <si>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</si>
  <si>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Ginning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</si>
  <si>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</si>
  <si>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</si>
  <si>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</si>
  <si>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</si>
  <si>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</si>
  <si>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</si>
  <si>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</si>
  <si>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</si>
  <si>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(dollars/lb.)</t>
  </si>
  <si>
    <t>Yield (lbs./planted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</si>
  <si>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</si>
  <si>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</si>
  <si>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</si>
  <si>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</si>
  <si>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</si>
  <si>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  2/</t>
  </si>
  <si>
    <t xml:space="preserve">  Unpaid labor</t>
  </si>
  <si>
    <t xml:space="preserve">    Total, economic costs</t>
  </si>
  <si>
    <t xml:space="preserve">  Residual returns to management and risk</t>
  </si>
  <si>
    <t>1/ Cost of purchased irrigation water.  2/ Land costs on planted row basis.</t>
  </si>
  <si>
    <t>Cotton production cash costs and returns, Southeast, 1975-96</t>
  </si>
  <si>
    <t>Cotton production economic costs and returns, Southeast, 1975-96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</si>
</sst>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7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1.77734375" style="0" customWidth="1"/>
    <col min="2" max="2" width="9.21484375" style="0" customWidth="1"/>
    <col min="3" max="3" width="9.10546875" style="0" customWidth="1"/>
    <col min="4" max="16" width="9.21484375" style="0" customWidth="1"/>
    <col min="17" max="17" width="9.10546875" style="0" customWidth="1"/>
    <col min="18" max="23" width="9.21484375" style="0" customWidth="1"/>
    <col min="24" max="16384" width="11.4453125" style="0" customWidth="1"/>
  </cols>
  <sheetData>
    <row r="1" spans="1:24" ht="15.75">
      <c r="A1" s="10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1"/>
    </row>
    <row r="2" spans="1:24" ht="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"/>
    </row>
    <row r="3" spans="1:24" ht="15.75">
      <c r="A3" s="3" t="s">
        <v>0</v>
      </c>
      <c r="B3" s="5">
        <v>1975</v>
      </c>
      <c r="C3" s="5">
        <v>1976</v>
      </c>
      <c r="D3" s="5">
        <v>1977</v>
      </c>
      <c r="E3" s="5">
        <v>1978</v>
      </c>
      <c r="F3" s="5">
        <v>1979</v>
      </c>
      <c r="G3" s="5">
        <v>1980</v>
      </c>
      <c r="H3" s="5">
        <v>1981</v>
      </c>
      <c r="I3" s="5">
        <v>1982</v>
      </c>
      <c r="J3" s="5">
        <v>1983</v>
      </c>
      <c r="K3" s="5">
        <v>1984</v>
      </c>
      <c r="L3" s="5">
        <v>1985</v>
      </c>
      <c r="M3" s="5">
        <v>1986</v>
      </c>
      <c r="N3" s="5">
        <v>1987</v>
      </c>
      <c r="O3" s="5">
        <v>1988</v>
      </c>
      <c r="P3" s="5">
        <v>1989</v>
      </c>
      <c r="Q3" s="5">
        <v>1990</v>
      </c>
      <c r="R3" s="5">
        <v>1991</v>
      </c>
      <c r="S3" s="5">
        <v>1992</v>
      </c>
      <c r="T3" s="5">
        <v>1993</v>
      </c>
      <c r="U3" s="5">
        <v>1994</v>
      </c>
      <c r="V3" s="5">
        <v>1995</v>
      </c>
      <c r="W3" s="5">
        <v>1996</v>
      </c>
      <c r="X3" s="13"/>
    </row>
    <row r="4" spans="1:24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2"/>
    </row>
    <row r="5" spans="1:24" ht="15.75">
      <c r="A5" s="4"/>
      <c r="B5" s="4"/>
      <c r="C5" s="4"/>
      <c r="D5" s="4"/>
      <c r="E5" s="4"/>
      <c r="F5" s="4"/>
      <c r="G5" s="4"/>
      <c r="H5" s="3" t="s">
        <v>1</v>
      </c>
      <c r="I5" s="4"/>
      <c r="J5" s="4"/>
      <c r="K5" s="4"/>
      <c r="L5" s="4"/>
      <c r="M5" s="3" t="s">
        <v>2</v>
      </c>
      <c r="N5" s="4"/>
      <c r="O5" s="4"/>
      <c r="P5" s="4"/>
      <c r="Q5" s="4"/>
      <c r="R5" s="4"/>
      <c r="S5" s="4"/>
      <c r="T5" s="4"/>
      <c r="U5" s="4"/>
      <c r="V5" s="4"/>
      <c r="W5" s="4"/>
      <c r="X5" s="11"/>
    </row>
    <row r="6" spans="1:24" ht="15.75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1"/>
    </row>
    <row r="7" spans="1:24" ht="15.75">
      <c r="A7" s="3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1"/>
    </row>
    <row r="8" spans="1:26" ht="15.75">
      <c r="A8" s="3" t="s">
        <v>5</v>
      </c>
      <c r="B8" s="6">
        <f aca="true" t="shared" si="0" ref="B8:W8">(B33)*(B34)</f>
        <v>195</v>
      </c>
      <c r="C8" s="6">
        <f t="shared" si="0"/>
        <v>247.5</v>
      </c>
      <c r="D8" s="6">
        <f t="shared" si="0"/>
        <v>140.98000000000002</v>
      </c>
      <c r="E8" s="6">
        <f t="shared" si="0"/>
        <v>270</v>
      </c>
      <c r="F8" s="6">
        <f t="shared" si="0"/>
        <v>318.76</v>
      </c>
      <c r="G8" s="6">
        <f t="shared" si="0"/>
        <v>271.8548</v>
      </c>
      <c r="H8" s="6">
        <f t="shared" si="0"/>
        <v>301.3533</v>
      </c>
      <c r="I8" s="6">
        <f t="shared" si="0"/>
        <v>428.84619999999995</v>
      </c>
      <c r="J8" s="6">
        <f t="shared" si="0"/>
        <v>268</v>
      </c>
      <c r="K8" s="6">
        <f t="shared" si="0"/>
        <v>413.7372</v>
      </c>
      <c r="L8" s="6">
        <f t="shared" si="0"/>
        <v>400.92800000000005</v>
      </c>
      <c r="M8" s="6">
        <f t="shared" si="0"/>
        <v>224.3318</v>
      </c>
      <c r="N8" s="6">
        <f t="shared" si="0"/>
        <v>398.03280000000007</v>
      </c>
      <c r="O8" s="6">
        <f t="shared" si="0"/>
        <v>257.8397</v>
      </c>
      <c r="P8" s="6">
        <f t="shared" si="0"/>
        <v>375.584</v>
      </c>
      <c r="Q8" s="6">
        <f t="shared" si="0"/>
        <v>336.1974</v>
      </c>
      <c r="R8" s="6">
        <f t="shared" si="0"/>
        <v>426.8061</v>
      </c>
      <c r="S8" s="6">
        <f t="shared" si="0"/>
        <v>379.5176000000001</v>
      </c>
      <c r="T8" s="6">
        <f t="shared" si="0"/>
        <v>288.41999999999996</v>
      </c>
      <c r="U8" s="6">
        <f t="shared" si="0"/>
        <v>540.3148000000001</v>
      </c>
      <c r="V8" s="6">
        <f t="shared" si="0"/>
        <v>406.1325</v>
      </c>
      <c r="W8" s="6">
        <f t="shared" si="0"/>
        <v>536.61</v>
      </c>
      <c r="X8" s="14"/>
      <c r="Z8" s="1"/>
    </row>
    <row r="9" spans="1:26" ht="15.75">
      <c r="A9" s="3" t="s">
        <v>6</v>
      </c>
      <c r="B9" s="6">
        <v>33.56</v>
      </c>
      <c r="C9" s="6">
        <v>37.85</v>
      </c>
      <c r="D9" s="6">
        <v>24.84</v>
      </c>
      <c r="E9" s="6">
        <v>38.25</v>
      </c>
      <c r="F9" s="6">
        <v>41.68</v>
      </c>
      <c r="G9" s="6">
        <v>31.05</v>
      </c>
      <c r="H9" s="6">
        <v>34.95</v>
      </c>
      <c r="I9" s="6">
        <v>35.27</v>
      </c>
      <c r="J9" s="6">
        <v>52.97</v>
      </c>
      <c r="K9" s="6">
        <v>49.64</v>
      </c>
      <c r="L9" s="6">
        <v>28.95</v>
      </c>
      <c r="M9" s="6">
        <v>23.04</v>
      </c>
      <c r="N9" s="6">
        <v>34.63</v>
      </c>
      <c r="O9" s="6">
        <v>42.53</v>
      </c>
      <c r="P9" s="6">
        <v>43.41</v>
      </c>
      <c r="Q9" s="6">
        <v>44.76</v>
      </c>
      <c r="R9" s="6">
        <v>29.23</v>
      </c>
      <c r="S9" s="6">
        <v>41.97</v>
      </c>
      <c r="T9" s="6">
        <v>36.92</v>
      </c>
      <c r="U9" s="6">
        <v>58.36</v>
      </c>
      <c r="V9" s="6">
        <v>57.98</v>
      </c>
      <c r="W9" s="6">
        <v>93.97</v>
      </c>
      <c r="X9" s="14"/>
      <c r="Z9" s="1"/>
    </row>
    <row r="10" spans="1:26" ht="15.75">
      <c r="A10" s="3" t="s">
        <v>7</v>
      </c>
      <c r="B10" s="6">
        <f aca="true" t="shared" si="1" ref="B10:W10">SUM(B8:B9)</f>
        <v>228.56</v>
      </c>
      <c r="C10" s="6">
        <f t="shared" si="1"/>
        <v>285.35</v>
      </c>
      <c r="D10" s="6">
        <f t="shared" si="1"/>
        <v>165.82000000000002</v>
      </c>
      <c r="E10" s="6">
        <f t="shared" si="1"/>
        <v>308.25</v>
      </c>
      <c r="F10" s="6">
        <f t="shared" si="1"/>
        <v>360.44</v>
      </c>
      <c r="G10" s="6">
        <f t="shared" si="1"/>
        <v>302.9048</v>
      </c>
      <c r="H10" s="6">
        <f t="shared" si="1"/>
        <v>336.3033</v>
      </c>
      <c r="I10" s="6">
        <f t="shared" si="1"/>
        <v>464.11619999999994</v>
      </c>
      <c r="J10" s="6">
        <f t="shared" si="1"/>
        <v>320.97</v>
      </c>
      <c r="K10" s="6">
        <f t="shared" si="1"/>
        <v>463.37719999999996</v>
      </c>
      <c r="L10" s="6">
        <f t="shared" si="1"/>
        <v>429.87800000000004</v>
      </c>
      <c r="M10" s="6">
        <f t="shared" si="1"/>
        <v>247.37179999999998</v>
      </c>
      <c r="N10" s="6">
        <f t="shared" si="1"/>
        <v>432.66280000000006</v>
      </c>
      <c r="O10" s="6">
        <f t="shared" si="1"/>
        <v>300.36969999999997</v>
      </c>
      <c r="P10" s="6">
        <f t="shared" si="1"/>
        <v>418.994</v>
      </c>
      <c r="Q10" s="6">
        <f t="shared" si="1"/>
        <v>380.9574</v>
      </c>
      <c r="R10" s="6">
        <f t="shared" si="1"/>
        <v>456.03610000000003</v>
      </c>
      <c r="S10" s="6">
        <f t="shared" si="1"/>
        <v>421.48760000000004</v>
      </c>
      <c r="T10" s="6">
        <f t="shared" si="1"/>
        <v>325.34</v>
      </c>
      <c r="U10" s="6">
        <f t="shared" si="1"/>
        <v>598.6748000000001</v>
      </c>
      <c r="V10" s="6">
        <f t="shared" si="1"/>
        <v>464.1125</v>
      </c>
      <c r="W10" s="6">
        <f t="shared" si="1"/>
        <v>630.58</v>
      </c>
      <c r="X10" s="14"/>
      <c r="Z10" s="1"/>
    </row>
    <row r="11" spans="1:24" ht="15.75">
      <c r="A11" s="4"/>
      <c r="B11" s="17"/>
      <c r="C11" s="17"/>
      <c r="D11" s="17"/>
      <c r="E11" s="17"/>
      <c r="F11" s="17"/>
      <c r="G11" s="17"/>
      <c r="H11" s="17"/>
      <c r="I11" s="6"/>
      <c r="J11" s="6"/>
      <c r="K11" s="6"/>
      <c r="L11" s="6"/>
      <c r="M11" s="6"/>
      <c r="N11" s="6"/>
      <c r="O11" s="6"/>
      <c r="P11" s="6"/>
      <c r="Q11" s="6"/>
      <c r="R11" s="6"/>
      <c r="S11" s="17"/>
      <c r="T11" s="17"/>
      <c r="U11" s="17"/>
      <c r="V11" s="17"/>
      <c r="W11" s="17"/>
      <c r="X11" s="11"/>
    </row>
    <row r="12" spans="1:24" ht="15.75">
      <c r="A12" s="3" t="s">
        <v>8</v>
      </c>
      <c r="B12" s="17"/>
      <c r="C12" s="17"/>
      <c r="D12" s="17"/>
      <c r="E12" s="17"/>
      <c r="F12" s="17"/>
      <c r="G12" s="17"/>
      <c r="H12" s="17"/>
      <c r="I12" s="6"/>
      <c r="J12" s="6"/>
      <c r="K12" s="6"/>
      <c r="L12" s="6"/>
      <c r="M12" s="6"/>
      <c r="N12" s="6"/>
      <c r="O12" s="6"/>
      <c r="P12" s="6"/>
      <c r="Q12" s="6"/>
      <c r="R12" s="6"/>
      <c r="S12" s="17"/>
      <c r="T12" s="17"/>
      <c r="U12" s="17"/>
      <c r="V12" s="17"/>
      <c r="W12" s="17"/>
      <c r="X12" s="11"/>
    </row>
    <row r="13" spans="1:26" ht="15.75">
      <c r="A13" s="3" t="s">
        <v>9</v>
      </c>
      <c r="B13" s="6">
        <v>5.14</v>
      </c>
      <c r="C13" s="6">
        <v>5.62</v>
      </c>
      <c r="D13" s="6">
        <v>6.2</v>
      </c>
      <c r="E13" s="6">
        <v>6.15</v>
      </c>
      <c r="F13" s="6">
        <v>6.12</v>
      </c>
      <c r="G13" s="6">
        <v>5.5</v>
      </c>
      <c r="H13" s="6">
        <v>5.46</v>
      </c>
      <c r="I13" s="6">
        <v>5.23</v>
      </c>
      <c r="J13" s="6">
        <v>5.52</v>
      </c>
      <c r="K13" s="6">
        <v>6.96</v>
      </c>
      <c r="L13" s="6">
        <v>6.48</v>
      </c>
      <c r="M13" s="6">
        <v>5.36</v>
      </c>
      <c r="N13" s="6">
        <v>6.41</v>
      </c>
      <c r="O13" s="6">
        <v>6.83</v>
      </c>
      <c r="P13" s="6">
        <v>6.79</v>
      </c>
      <c r="Q13" s="6">
        <v>7.24</v>
      </c>
      <c r="R13" s="6">
        <v>8.45</v>
      </c>
      <c r="S13" s="6">
        <v>8.62</v>
      </c>
      <c r="T13" s="6">
        <v>9.1</v>
      </c>
      <c r="U13" s="6">
        <v>10.11</v>
      </c>
      <c r="V13" s="6">
        <v>9.99</v>
      </c>
      <c r="W13" s="6">
        <v>10.14</v>
      </c>
      <c r="X13" s="14"/>
      <c r="Z13" s="1"/>
    </row>
    <row r="14" spans="1:26" ht="15.75">
      <c r="A14" s="3" t="s">
        <v>10</v>
      </c>
      <c r="B14" s="6">
        <v>45.23</v>
      </c>
      <c r="C14" s="6">
        <v>38.38</v>
      </c>
      <c r="D14" s="6">
        <v>44.19</v>
      </c>
      <c r="E14" s="6">
        <v>36.19</v>
      </c>
      <c r="F14" s="6">
        <v>33.77</v>
      </c>
      <c r="G14" s="6">
        <v>45.16</v>
      </c>
      <c r="H14" s="6">
        <v>48.28</v>
      </c>
      <c r="I14" s="6">
        <v>49.41</v>
      </c>
      <c r="J14" s="6">
        <v>47.55</v>
      </c>
      <c r="K14" s="6">
        <v>50.99</v>
      </c>
      <c r="L14" s="6">
        <v>47</v>
      </c>
      <c r="M14" s="6">
        <v>29.41</v>
      </c>
      <c r="N14" s="6">
        <v>27.13</v>
      </c>
      <c r="O14" s="6">
        <v>32.85</v>
      </c>
      <c r="P14" s="6">
        <v>34.87</v>
      </c>
      <c r="Q14" s="6">
        <v>31.73</v>
      </c>
      <c r="R14" s="6">
        <v>47.61</v>
      </c>
      <c r="S14" s="6">
        <v>46.79</v>
      </c>
      <c r="T14" s="6">
        <v>45.97</v>
      </c>
      <c r="U14" s="6">
        <v>48.12</v>
      </c>
      <c r="V14" s="6">
        <v>52.71</v>
      </c>
      <c r="W14" s="6">
        <v>56.61</v>
      </c>
      <c r="X14" s="14"/>
      <c r="Z14" s="1"/>
    </row>
    <row r="15" spans="1:26" ht="15.75">
      <c r="A15" s="3" t="s">
        <v>11</v>
      </c>
      <c r="B15" s="6">
        <v>57.93</v>
      </c>
      <c r="C15" s="6">
        <v>51.74</v>
      </c>
      <c r="D15" s="6">
        <v>46.7</v>
      </c>
      <c r="E15" s="6">
        <v>86.34</v>
      </c>
      <c r="F15" s="6">
        <v>87.87</v>
      </c>
      <c r="G15" s="6">
        <v>93.36</v>
      </c>
      <c r="H15" s="6">
        <v>94.31</v>
      </c>
      <c r="I15" s="6">
        <v>101.31</v>
      </c>
      <c r="J15" s="6">
        <v>105.12</v>
      </c>
      <c r="K15" s="6">
        <v>106.95</v>
      </c>
      <c r="L15" s="6">
        <v>110.35</v>
      </c>
      <c r="M15" s="6">
        <v>99.3</v>
      </c>
      <c r="N15" s="6">
        <v>96.99</v>
      </c>
      <c r="O15" s="6">
        <v>98.68</v>
      </c>
      <c r="P15" s="6">
        <v>103.3</v>
      </c>
      <c r="Q15" s="6">
        <v>108.9</v>
      </c>
      <c r="R15" s="6">
        <v>70.27</v>
      </c>
      <c r="S15" s="6">
        <v>79.8</v>
      </c>
      <c r="T15" s="6">
        <v>79.64</v>
      </c>
      <c r="U15" s="6">
        <v>81.05</v>
      </c>
      <c r="V15" s="6">
        <v>82.44</v>
      </c>
      <c r="W15" s="6">
        <v>82.36</v>
      </c>
      <c r="X15" s="14"/>
      <c r="Z15" s="1"/>
    </row>
    <row r="16" spans="1:26" ht="15.75">
      <c r="A16" s="3" t="s">
        <v>12</v>
      </c>
      <c r="B16" s="6">
        <v>7.99</v>
      </c>
      <c r="C16" s="6">
        <v>8.58</v>
      </c>
      <c r="D16" s="6">
        <v>6.61</v>
      </c>
      <c r="E16" s="6">
        <v>11.94</v>
      </c>
      <c r="F16" s="6">
        <v>12.54</v>
      </c>
      <c r="G16" s="6">
        <v>13.82</v>
      </c>
      <c r="H16" s="6">
        <v>12.66</v>
      </c>
      <c r="I16" s="6">
        <v>14.03</v>
      </c>
      <c r="J16" s="6">
        <v>14.27</v>
      </c>
      <c r="K16" s="6">
        <v>14.78</v>
      </c>
      <c r="L16" s="6">
        <v>12.76</v>
      </c>
      <c r="M16" s="6">
        <v>7.6</v>
      </c>
      <c r="N16" s="6">
        <v>9.98</v>
      </c>
      <c r="O16" s="6">
        <v>8.28</v>
      </c>
      <c r="P16" s="6">
        <v>9.11</v>
      </c>
      <c r="Q16" s="6">
        <v>8.23</v>
      </c>
      <c r="R16" s="6">
        <v>12.62</v>
      </c>
      <c r="S16" s="6">
        <v>13.29</v>
      </c>
      <c r="T16" s="6">
        <v>13.53</v>
      </c>
      <c r="U16" s="6">
        <v>15.2</v>
      </c>
      <c r="V16" s="6">
        <v>17.37</v>
      </c>
      <c r="W16" s="6">
        <v>16.98</v>
      </c>
      <c r="X16" s="14"/>
      <c r="Z16" s="1"/>
    </row>
    <row r="17" spans="1:26" ht="15.75">
      <c r="A17" s="3" t="s">
        <v>13</v>
      </c>
      <c r="B17" s="6">
        <v>6.98</v>
      </c>
      <c r="C17" s="6">
        <v>7.38</v>
      </c>
      <c r="D17" s="6">
        <v>5.65</v>
      </c>
      <c r="E17" s="6">
        <v>10.06</v>
      </c>
      <c r="F17" s="6">
        <v>17.71</v>
      </c>
      <c r="G17" s="6">
        <v>24.56</v>
      </c>
      <c r="H17" s="6">
        <v>25.94</v>
      </c>
      <c r="I17" s="6">
        <v>25.13</v>
      </c>
      <c r="J17" s="6">
        <v>21.3</v>
      </c>
      <c r="K17" s="6">
        <v>18.87</v>
      </c>
      <c r="L17" s="6">
        <v>20.63</v>
      </c>
      <c r="M17" s="6">
        <v>16.45</v>
      </c>
      <c r="N17" s="6">
        <v>21.6</v>
      </c>
      <c r="O17" s="6">
        <v>21.68</v>
      </c>
      <c r="P17" s="6">
        <v>23.84</v>
      </c>
      <c r="Q17" s="6">
        <v>28.61</v>
      </c>
      <c r="R17" s="6">
        <v>24.76</v>
      </c>
      <c r="S17" s="6">
        <v>22.03</v>
      </c>
      <c r="T17" s="6">
        <v>23.24</v>
      </c>
      <c r="U17" s="6">
        <v>21.88</v>
      </c>
      <c r="V17" s="6">
        <v>27.38</v>
      </c>
      <c r="W17" s="6">
        <v>24.76</v>
      </c>
      <c r="X17" s="14"/>
      <c r="Z17" s="1"/>
    </row>
    <row r="18" spans="1:26" ht="15.75">
      <c r="A18" s="3" t="s">
        <v>14</v>
      </c>
      <c r="B18" s="6">
        <v>23.65</v>
      </c>
      <c r="C18" s="6">
        <v>23.07</v>
      </c>
      <c r="D18" s="6">
        <v>16.44</v>
      </c>
      <c r="E18" s="6">
        <v>28.88</v>
      </c>
      <c r="F18" s="6">
        <v>35.73</v>
      </c>
      <c r="G18" s="6">
        <v>41.56</v>
      </c>
      <c r="H18" s="6">
        <v>16.55</v>
      </c>
      <c r="I18" s="6">
        <v>18.66</v>
      </c>
      <c r="J18" s="6">
        <v>19.1</v>
      </c>
      <c r="K18" s="6">
        <v>20.13</v>
      </c>
      <c r="L18" s="6">
        <v>20.14</v>
      </c>
      <c r="M18" s="6">
        <v>18.5</v>
      </c>
      <c r="N18" s="6">
        <v>20.33</v>
      </c>
      <c r="O18" s="6">
        <v>21.82</v>
      </c>
      <c r="P18" s="6">
        <v>23.34</v>
      </c>
      <c r="Q18" s="6">
        <v>24.94</v>
      </c>
      <c r="R18" s="6">
        <v>28.54</v>
      </c>
      <c r="S18" s="6">
        <v>25.82</v>
      </c>
      <c r="T18" s="6">
        <v>31.26</v>
      </c>
      <c r="U18" s="6">
        <v>31.39</v>
      </c>
      <c r="V18" s="6">
        <v>34.95</v>
      </c>
      <c r="W18" s="6">
        <v>35.68</v>
      </c>
      <c r="X18" s="14"/>
      <c r="Z18" s="1"/>
    </row>
    <row r="19" spans="1:26" ht="15.75">
      <c r="A19" s="3" t="s">
        <v>15</v>
      </c>
      <c r="B19" s="6">
        <v>11.62</v>
      </c>
      <c r="C19" s="6">
        <v>12.72</v>
      </c>
      <c r="D19" s="6">
        <v>13.6</v>
      </c>
      <c r="E19" s="6">
        <v>15.26</v>
      </c>
      <c r="F19" s="6">
        <v>18.25</v>
      </c>
      <c r="G19" s="6">
        <v>19.48</v>
      </c>
      <c r="H19" s="6">
        <v>15.19</v>
      </c>
      <c r="I19" s="6">
        <v>15.81</v>
      </c>
      <c r="J19" s="6">
        <v>15.72</v>
      </c>
      <c r="K19" s="6">
        <v>15.51</v>
      </c>
      <c r="L19" s="6">
        <v>16.17</v>
      </c>
      <c r="M19" s="6">
        <v>42.82</v>
      </c>
      <c r="N19" s="6">
        <v>44.56</v>
      </c>
      <c r="O19" s="6">
        <v>46.37</v>
      </c>
      <c r="P19" s="6">
        <v>49.63</v>
      </c>
      <c r="Q19" s="6">
        <v>51.81</v>
      </c>
      <c r="R19" s="6">
        <v>22.14</v>
      </c>
      <c r="S19" s="6">
        <v>22.79</v>
      </c>
      <c r="T19" s="6">
        <v>22.62</v>
      </c>
      <c r="U19" s="6">
        <v>23.22</v>
      </c>
      <c r="V19" s="6">
        <v>22.58</v>
      </c>
      <c r="W19" s="6">
        <v>23.75</v>
      </c>
      <c r="X19" s="14"/>
      <c r="Z19" s="1"/>
    </row>
    <row r="20" spans="1:26" ht="15.75">
      <c r="A20" s="3" t="s">
        <v>16</v>
      </c>
      <c r="B20" s="6">
        <v>19.84</v>
      </c>
      <c r="C20" s="6">
        <v>21.31</v>
      </c>
      <c r="D20" s="6">
        <v>16.41</v>
      </c>
      <c r="E20" s="6">
        <v>29.65</v>
      </c>
      <c r="F20" s="6">
        <v>33.37</v>
      </c>
      <c r="G20" s="6">
        <v>24.5</v>
      </c>
      <c r="H20" s="6">
        <v>39.56</v>
      </c>
      <c r="I20" s="6">
        <v>60.06</v>
      </c>
      <c r="J20" s="6">
        <v>33.39</v>
      </c>
      <c r="K20" s="6">
        <v>62.18</v>
      </c>
      <c r="L20" s="6">
        <v>64.37</v>
      </c>
      <c r="M20" s="6">
        <v>37.2</v>
      </c>
      <c r="N20" s="6">
        <v>49.6</v>
      </c>
      <c r="O20" s="6">
        <v>40.45</v>
      </c>
      <c r="P20" s="6">
        <v>48.28</v>
      </c>
      <c r="Q20" s="6">
        <v>42.28</v>
      </c>
      <c r="R20" s="6">
        <v>57.39</v>
      </c>
      <c r="S20" s="6">
        <v>56.77</v>
      </c>
      <c r="T20" s="6">
        <v>58.4</v>
      </c>
      <c r="U20" s="6">
        <v>60.05</v>
      </c>
      <c r="V20" s="6">
        <v>60.49</v>
      </c>
      <c r="W20" s="6">
        <v>57.88</v>
      </c>
      <c r="X20" s="14"/>
      <c r="Z20" s="1"/>
    </row>
    <row r="21" spans="1:26" ht="15.75">
      <c r="A21" s="3" t="s">
        <v>17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2.7</v>
      </c>
      <c r="I21" s="6">
        <v>1.82</v>
      </c>
      <c r="J21" s="6">
        <v>1.83</v>
      </c>
      <c r="K21" s="6">
        <v>1.86</v>
      </c>
      <c r="L21" s="6">
        <v>1.85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14"/>
      <c r="Z21" s="1"/>
    </row>
    <row r="22" spans="1:26" ht="15.75">
      <c r="A22" s="3" t="s">
        <v>18</v>
      </c>
      <c r="B22" s="6">
        <f aca="true" t="shared" si="2" ref="B22:W22">SUM(B13:B21)</f>
        <v>178.38</v>
      </c>
      <c r="C22" s="6">
        <f t="shared" si="2"/>
        <v>168.8</v>
      </c>
      <c r="D22" s="6">
        <f t="shared" si="2"/>
        <v>155.8</v>
      </c>
      <c r="E22" s="6">
        <f t="shared" si="2"/>
        <v>224.47</v>
      </c>
      <c r="F22" s="6">
        <f t="shared" si="2"/>
        <v>245.36</v>
      </c>
      <c r="G22" s="6">
        <f t="shared" si="2"/>
        <v>267.93999999999994</v>
      </c>
      <c r="H22" s="6">
        <f t="shared" si="2"/>
        <v>260.65000000000003</v>
      </c>
      <c r="I22" s="6">
        <f t="shared" si="2"/>
        <v>291.46</v>
      </c>
      <c r="J22" s="6">
        <f t="shared" si="2"/>
        <v>263.8</v>
      </c>
      <c r="K22" s="6">
        <f t="shared" si="2"/>
        <v>298.23</v>
      </c>
      <c r="L22" s="6">
        <f t="shared" si="2"/>
        <v>299.75</v>
      </c>
      <c r="M22" s="6">
        <f t="shared" si="2"/>
        <v>256.64</v>
      </c>
      <c r="N22" s="6">
        <f t="shared" si="2"/>
        <v>276.6</v>
      </c>
      <c r="O22" s="6">
        <f t="shared" si="2"/>
        <v>276.96000000000004</v>
      </c>
      <c r="P22" s="6">
        <f t="shared" si="2"/>
        <v>299.15999999999997</v>
      </c>
      <c r="Q22" s="6">
        <f t="shared" si="2"/>
        <v>303.74</v>
      </c>
      <c r="R22" s="6">
        <f t="shared" si="2"/>
        <v>271.78</v>
      </c>
      <c r="S22" s="6">
        <f t="shared" si="2"/>
        <v>275.90999999999997</v>
      </c>
      <c r="T22" s="6">
        <f t="shared" si="2"/>
        <v>283.76</v>
      </c>
      <c r="U22" s="6">
        <f t="shared" si="2"/>
        <v>291.02</v>
      </c>
      <c r="V22" s="6">
        <f t="shared" si="2"/>
        <v>307.90999999999997</v>
      </c>
      <c r="W22" s="6">
        <f t="shared" si="2"/>
        <v>308.16</v>
      </c>
      <c r="X22" s="14"/>
      <c r="Z22" s="1"/>
    </row>
    <row r="23" spans="1:24" ht="15.75">
      <c r="A23" s="4"/>
      <c r="B23" s="17"/>
      <c r="C23" s="17"/>
      <c r="D23" s="17"/>
      <c r="E23" s="17"/>
      <c r="F23" s="17"/>
      <c r="G23" s="17"/>
      <c r="H23" s="1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7"/>
      <c r="U23" s="17"/>
      <c r="V23" s="17"/>
      <c r="W23" s="17"/>
      <c r="X23" s="11"/>
    </row>
    <row r="24" spans="1:26" ht="15.75">
      <c r="A24" s="3" t="s">
        <v>19</v>
      </c>
      <c r="B24" s="6">
        <v>10.98</v>
      </c>
      <c r="C24" s="6">
        <v>11.57</v>
      </c>
      <c r="D24" s="6">
        <v>12.34</v>
      </c>
      <c r="E24" s="6">
        <v>12.18</v>
      </c>
      <c r="F24" s="6">
        <v>11.94</v>
      </c>
      <c r="G24" s="6">
        <v>6.17</v>
      </c>
      <c r="H24" s="6">
        <v>12.46</v>
      </c>
      <c r="I24" s="6">
        <v>17.35</v>
      </c>
      <c r="J24" s="6">
        <v>17.4</v>
      </c>
      <c r="K24" s="6">
        <v>17.79</v>
      </c>
      <c r="L24" s="6">
        <v>15.23</v>
      </c>
      <c r="M24" s="6">
        <v>13.6</v>
      </c>
      <c r="N24" s="6">
        <v>13.31</v>
      </c>
      <c r="O24" s="6">
        <v>14.01</v>
      </c>
      <c r="P24" s="6">
        <v>13.84</v>
      </c>
      <c r="Q24" s="6">
        <v>16.02</v>
      </c>
      <c r="R24" s="6">
        <v>12.14</v>
      </c>
      <c r="S24" s="6">
        <v>11.52</v>
      </c>
      <c r="T24" s="6">
        <v>11.71</v>
      </c>
      <c r="U24" s="6">
        <v>13.21</v>
      </c>
      <c r="V24" s="6">
        <v>14.1</v>
      </c>
      <c r="W24" s="6">
        <v>12.8</v>
      </c>
      <c r="X24" s="14"/>
      <c r="Z24" s="1"/>
    </row>
    <row r="25" spans="1:26" ht="15.75">
      <c r="A25" s="3" t="s">
        <v>20</v>
      </c>
      <c r="B25" s="6">
        <v>6.11</v>
      </c>
      <c r="C25" s="6">
        <v>6.79</v>
      </c>
      <c r="D25" s="6">
        <v>7.47</v>
      </c>
      <c r="E25" s="6">
        <v>10.36</v>
      </c>
      <c r="F25" s="6">
        <v>12.34</v>
      </c>
      <c r="G25" s="6">
        <v>12.38</v>
      </c>
      <c r="H25" s="6">
        <v>8.29</v>
      </c>
      <c r="I25" s="6">
        <v>8.85</v>
      </c>
      <c r="J25" s="6">
        <v>9.38</v>
      </c>
      <c r="K25" s="6">
        <v>10.26</v>
      </c>
      <c r="L25" s="6">
        <v>11.62</v>
      </c>
      <c r="M25" s="6">
        <v>12.72</v>
      </c>
      <c r="N25" s="6">
        <v>13.63</v>
      </c>
      <c r="O25" s="6">
        <v>14.1</v>
      </c>
      <c r="P25" s="6">
        <v>14.94</v>
      </c>
      <c r="Q25" s="6">
        <v>15.25</v>
      </c>
      <c r="R25" s="6">
        <v>17.05</v>
      </c>
      <c r="S25" s="6">
        <v>15.59</v>
      </c>
      <c r="T25" s="6">
        <v>16.13</v>
      </c>
      <c r="U25" s="6">
        <v>18.22</v>
      </c>
      <c r="V25" s="6">
        <v>19.15</v>
      </c>
      <c r="W25" s="6">
        <v>19.08</v>
      </c>
      <c r="X25" s="14"/>
      <c r="Z25" s="1"/>
    </row>
    <row r="26" spans="1:26" ht="15.75">
      <c r="A26" s="3" t="s">
        <v>21</v>
      </c>
      <c r="B26" s="6">
        <v>11.82</v>
      </c>
      <c r="C26" s="6">
        <v>11.34</v>
      </c>
      <c r="D26" s="6">
        <v>11.08</v>
      </c>
      <c r="E26" s="6">
        <v>11.75</v>
      </c>
      <c r="F26" s="6">
        <v>13.13</v>
      </c>
      <c r="G26" s="6">
        <v>14.69</v>
      </c>
      <c r="H26" s="6">
        <v>51.25</v>
      </c>
      <c r="I26" s="6">
        <v>66.42</v>
      </c>
      <c r="J26" s="6">
        <v>67.61</v>
      </c>
      <c r="K26" s="6">
        <v>45.3</v>
      </c>
      <c r="L26" s="6">
        <v>44.66</v>
      </c>
      <c r="M26" s="6">
        <v>29.96</v>
      </c>
      <c r="N26" s="6">
        <v>22.85</v>
      </c>
      <c r="O26" s="6">
        <v>20.36</v>
      </c>
      <c r="P26" s="6">
        <v>22.2</v>
      </c>
      <c r="Q26" s="6">
        <v>24.35</v>
      </c>
      <c r="R26" s="6">
        <v>25.38</v>
      </c>
      <c r="S26" s="6">
        <v>20.8</v>
      </c>
      <c r="T26" s="6">
        <v>21.14</v>
      </c>
      <c r="U26" s="6">
        <v>21.04</v>
      </c>
      <c r="V26" s="6">
        <v>24.37</v>
      </c>
      <c r="W26" s="6">
        <v>23.32</v>
      </c>
      <c r="X26" s="14"/>
      <c r="Z26" s="1"/>
    </row>
    <row r="27" spans="1:26" ht="15.75">
      <c r="A27" s="3" t="s">
        <v>22</v>
      </c>
      <c r="B27" s="6">
        <f aca="true" t="shared" si="3" ref="B27:W27">SUM(B24:B26)</f>
        <v>28.91</v>
      </c>
      <c r="C27" s="6">
        <f t="shared" si="3"/>
        <v>29.7</v>
      </c>
      <c r="D27" s="6">
        <f t="shared" si="3"/>
        <v>30.89</v>
      </c>
      <c r="E27" s="6">
        <f t="shared" si="3"/>
        <v>34.29</v>
      </c>
      <c r="F27" s="6">
        <f t="shared" si="3"/>
        <v>37.410000000000004</v>
      </c>
      <c r="G27" s="6">
        <f t="shared" si="3"/>
        <v>33.24</v>
      </c>
      <c r="H27" s="6">
        <f t="shared" si="3"/>
        <v>72</v>
      </c>
      <c r="I27" s="6">
        <f t="shared" si="3"/>
        <v>92.62</v>
      </c>
      <c r="J27" s="6">
        <f t="shared" si="3"/>
        <v>94.39</v>
      </c>
      <c r="K27" s="6">
        <f t="shared" si="3"/>
        <v>73.35</v>
      </c>
      <c r="L27" s="6">
        <f t="shared" si="3"/>
        <v>71.50999999999999</v>
      </c>
      <c r="M27" s="6">
        <f t="shared" si="3"/>
        <v>56.28</v>
      </c>
      <c r="N27" s="6">
        <f t="shared" si="3"/>
        <v>49.790000000000006</v>
      </c>
      <c r="O27" s="6">
        <f t="shared" si="3"/>
        <v>48.47</v>
      </c>
      <c r="P27" s="6">
        <f t="shared" si="3"/>
        <v>50.980000000000004</v>
      </c>
      <c r="Q27" s="6">
        <f t="shared" si="3"/>
        <v>55.620000000000005</v>
      </c>
      <c r="R27" s="6">
        <f t="shared" si="3"/>
        <v>54.57</v>
      </c>
      <c r="S27" s="6">
        <f t="shared" si="3"/>
        <v>47.91</v>
      </c>
      <c r="T27" s="6">
        <f t="shared" si="3"/>
        <v>48.980000000000004</v>
      </c>
      <c r="U27" s="6">
        <f t="shared" si="3"/>
        <v>52.47</v>
      </c>
      <c r="V27" s="6">
        <f t="shared" si="3"/>
        <v>57.620000000000005</v>
      </c>
      <c r="W27" s="6">
        <f t="shared" si="3"/>
        <v>55.2</v>
      </c>
      <c r="X27" s="14"/>
      <c r="Z27" s="1"/>
    </row>
    <row r="28" spans="1:26" ht="15.75">
      <c r="A28" s="4"/>
      <c r="B28" s="17"/>
      <c r="C28" s="17"/>
      <c r="D28" s="17"/>
      <c r="E28" s="17"/>
      <c r="F28" s="17"/>
      <c r="G28" s="17"/>
      <c r="H28" s="1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7"/>
      <c r="U28" s="17"/>
      <c r="V28" s="17"/>
      <c r="W28" s="17"/>
      <c r="X28" s="11"/>
      <c r="Z28" s="1"/>
    </row>
    <row r="29" spans="1:26" ht="15.75">
      <c r="A29" s="3" t="s">
        <v>23</v>
      </c>
      <c r="B29" s="6">
        <f aca="true" t="shared" si="4" ref="B29:W29">B22+B27</f>
        <v>207.29</v>
      </c>
      <c r="C29" s="6">
        <f t="shared" si="4"/>
        <v>198.5</v>
      </c>
      <c r="D29" s="6">
        <f t="shared" si="4"/>
        <v>186.69</v>
      </c>
      <c r="E29" s="6">
        <f t="shared" si="4"/>
        <v>258.76</v>
      </c>
      <c r="F29" s="6">
        <f t="shared" si="4"/>
        <v>282.77000000000004</v>
      </c>
      <c r="G29" s="6">
        <f t="shared" si="4"/>
        <v>301.17999999999995</v>
      </c>
      <c r="H29" s="6">
        <f t="shared" si="4"/>
        <v>332.65000000000003</v>
      </c>
      <c r="I29" s="6">
        <f t="shared" si="4"/>
        <v>384.08</v>
      </c>
      <c r="J29" s="6">
        <f t="shared" si="4"/>
        <v>358.19</v>
      </c>
      <c r="K29" s="6">
        <f t="shared" si="4"/>
        <v>371.58000000000004</v>
      </c>
      <c r="L29" s="6">
        <f t="shared" si="4"/>
        <v>371.26</v>
      </c>
      <c r="M29" s="6">
        <f t="shared" si="4"/>
        <v>312.91999999999996</v>
      </c>
      <c r="N29" s="6">
        <f t="shared" si="4"/>
        <v>326.39000000000004</v>
      </c>
      <c r="O29" s="6">
        <f t="shared" si="4"/>
        <v>325.43000000000006</v>
      </c>
      <c r="P29" s="6">
        <f t="shared" si="4"/>
        <v>350.14</v>
      </c>
      <c r="Q29" s="6">
        <f t="shared" si="4"/>
        <v>359.36</v>
      </c>
      <c r="R29" s="6">
        <f t="shared" si="4"/>
        <v>326.34999999999997</v>
      </c>
      <c r="S29" s="6">
        <f t="shared" si="4"/>
        <v>323.81999999999994</v>
      </c>
      <c r="T29" s="6">
        <f t="shared" si="4"/>
        <v>332.74</v>
      </c>
      <c r="U29" s="6">
        <f t="shared" si="4"/>
        <v>343.49</v>
      </c>
      <c r="V29" s="6">
        <f t="shared" si="4"/>
        <v>365.53</v>
      </c>
      <c r="W29" s="6">
        <f t="shared" si="4"/>
        <v>363.36</v>
      </c>
      <c r="X29" s="14"/>
      <c r="Z29" s="1"/>
    </row>
    <row r="30" spans="1:26" ht="15.75">
      <c r="A30" s="4"/>
      <c r="B30" s="17"/>
      <c r="C30" s="17"/>
      <c r="D30" s="17"/>
      <c r="E30" s="17"/>
      <c r="F30" s="17"/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7"/>
      <c r="U30" s="17"/>
      <c r="V30" s="17"/>
      <c r="W30" s="17"/>
      <c r="X30" s="11"/>
      <c r="Z30" s="1"/>
    </row>
    <row r="31" spans="1:26" ht="15.75">
      <c r="A31" s="3" t="s">
        <v>24</v>
      </c>
      <c r="B31" s="6">
        <f aca="true" t="shared" si="5" ref="B31:W31">B10-B29</f>
        <v>21.27000000000001</v>
      </c>
      <c r="C31" s="6">
        <f t="shared" si="5"/>
        <v>86.85000000000002</v>
      </c>
      <c r="D31" s="6">
        <f t="shared" si="5"/>
        <v>-20.869999999999976</v>
      </c>
      <c r="E31" s="6">
        <f t="shared" si="5"/>
        <v>49.49000000000001</v>
      </c>
      <c r="F31" s="6">
        <f t="shared" si="5"/>
        <v>77.66999999999996</v>
      </c>
      <c r="G31" s="6">
        <f t="shared" si="5"/>
        <v>1.724800000000073</v>
      </c>
      <c r="H31" s="6">
        <f t="shared" si="5"/>
        <v>3.6532999999999447</v>
      </c>
      <c r="I31" s="6">
        <f t="shared" si="5"/>
        <v>80.03619999999995</v>
      </c>
      <c r="J31" s="6">
        <f t="shared" si="5"/>
        <v>-37.21999999999997</v>
      </c>
      <c r="K31" s="6">
        <f t="shared" si="5"/>
        <v>91.79719999999992</v>
      </c>
      <c r="L31" s="6">
        <f t="shared" si="5"/>
        <v>58.61800000000005</v>
      </c>
      <c r="M31" s="6">
        <f t="shared" si="5"/>
        <v>-65.54819999999998</v>
      </c>
      <c r="N31" s="6">
        <f t="shared" si="5"/>
        <v>106.27280000000002</v>
      </c>
      <c r="O31" s="6">
        <f t="shared" si="5"/>
        <v>-25.060300000000097</v>
      </c>
      <c r="P31" s="6">
        <f t="shared" si="5"/>
        <v>68.85400000000004</v>
      </c>
      <c r="Q31" s="6">
        <f t="shared" si="5"/>
        <v>21.597399999999993</v>
      </c>
      <c r="R31" s="6">
        <f t="shared" si="5"/>
        <v>129.68610000000007</v>
      </c>
      <c r="S31" s="6">
        <f t="shared" si="5"/>
        <v>97.6676000000001</v>
      </c>
      <c r="T31" s="6">
        <f t="shared" si="5"/>
        <v>-7.400000000000034</v>
      </c>
      <c r="U31" s="6">
        <f t="shared" si="5"/>
        <v>255.1848000000001</v>
      </c>
      <c r="V31" s="6">
        <f t="shared" si="5"/>
        <v>98.58250000000004</v>
      </c>
      <c r="W31" s="6">
        <f t="shared" si="5"/>
        <v>267.22</v>
      </c>
      <c r="X31" s="14"/>
      <c r="Z31" s="1"/>
    </row>
    <row r="32" spans="1:24" ht="4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  <c r="Q32" s="9"/>
      <c r="R32" s="9"/>
      <c r="S32" s="9"/>
      <c r="T32" s="8"/>
      <c r="U32" s="8"/>
      <c r="V32" s="8"/>
      <c r="W32" s="8"/>
      <c r="X32" s="12"/>
    </row>
    <row r="33" spans="1:26" ht="15.75">
      <c r="A33" s="3" t="s">
        <v>25</v>
      </c>
      <c r="B33" s="6">
        <v>0.52</v>
      </c>
      <c r="C33" s="6">
        <v>0.66</v>
      </c>
      <c r="D33" s="6">
        <v>0.53</v>
      </c>
      <c r="E33" s="6">
        <v>0.6</v>
      </c>
      <c r="F33" s="6">
        <v>0.65</v>
      </c>
      <c r="G33" s="6">
        <v>0.79</v>
      </c>
      <c r="H33" s="6">
        <v>0.57</v>
      </c>
      <c r="I33" s="6">
        <v>0.58</v>
      </c>
      <c r="J33" s="6">
        <v>0.67</v>
      </c>
      <c r="K33" s="6">
        <v>0.58</v>
      </c>
      <c r="L33" s="6">
        <v>0.55</v>
      </c>
      <c r="M33" s="6">
        <v>0.49</v>
      </c>
      <c r="N33" s="6">
        <v>0.66</v>
      </c>
      <c r="O33" s="6">
        <v>0.53</v>
      </c>
      <c r="P33" s="6">
        <v>0.64</v>
      </c>
      <c r="Q33" s="6">
        <v>0.66</v>
      </c>
      <c r="R33" s="5">
        <v>0.63</v>
      </c>
      <c r="S33" s="5">
        <v>0.56</v>
      </c>
      <c r="T33" s="6">
        <v>0.57</v>
      </c>
      <c r="U33" s="5">
        <v>0.67</v>
      </c>
      <c r="V33" s="5">
        <v>0.75</v>
      </c>
      <c r="W33" s="5">
        <v>0.75</v>
      </c>
      <c r="X33" s="14"/>
      <c r="Y33" s="1"/>
      <c r="Z33" s="1"/>
    </row>
    <row r="34" spans="1:26" ht="15.75">
      <c r="A34" s="3" t="s">
        <v>26</v>
      </c>
      <c r="B34" s="6">
        <v>375</v>
      </c>
      <c r="C34" s="6">
        <v>375</v>
      </c>
      <c r="D34" s="6">
        <v>266</v>
      </c>
      <c r="E34" s="6">
        <v>450</v>
      </c>
      <c r="F34" s="6">
        <v>490.4</v>
      </c>
      <c r="G34" s="6">
        <v>344.12</v>
      </c>
      <c r="H34" s="6">
        <v>528.69</v>
      </c>
      <c r="I34" s="6">
        <v>739.39</v>
      </c>
      <c r="J34" s="6">
        <v>400</v>
      </c>
      <c r="K34" s="6">
        <v>713.34</v>
      </c>
      <c r="L34" s="6">
        <v>728.96</v>
      </c>
      <c r="M34" s="6">
        <v>457.82</v>
      </c>
      <c r="N34" s="6">
        <v>603.08</v>
      </c>
      <c r="O34" s="6">
        <v>486.49</v>
      </c>
      <c r="P34" s="6">
        <v>586.85</v>
      </c>
      <c r="Q34" s="6">
        <v>509.39</v>
      </c>
      <c r="R34" s="5">
        <v>677.47</v>
      </c>
      <c r="S34" s="5">
        <v>677.71</v>
      </c>
      <c r="T34" s="6">
        <v>506</v>
      </c>
      <c r="U34" s="5">
        <v>806.44</v>
      </c>
      <c r="V34" s="5">
        <v>541.51</v>
      </c>
      <c r="W34" s="5">
        <v>715.48</v>
      </c>
      <c r="X34" s="14"/>
      <c r="Y34" s="1"/>
      <c r="Z34" s="1"/>
    </row>
    <row r="35" spans="1:24" ht="6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2"/>
    </row>
    <row r="36" spans="1:26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5"/>
      <c r="Y36" s="1"/>
      <c r="Z36" s="1"/>
    </row>
    <row r="37" spans="1:24" ht="15.75">
      <c r="A37" s="10" t="s">
        <v>38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1"/>
    </row>
    <row r="38" spans="1:24" ht="5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2"/>
    </row>
    <row r="39" spans="1:24" ht="15.75">
      <c r="A39" s="3" t="s">
        <v>0</v>
      </c>
      <c r="B39" s="5">
        <v>1975</v>
      </c>
      <c r="C39" s="5">
        <v>1976</v>
      </c>
      <c r="D39" s="5">
        <v>1977</v>
      </c>
      <c r="E39" s="5">
        <v>1978</v>
      </c>
      <c r="F39" s="5">
        <v>1979</v>
      </c>
      <c r="G39" s="5">
        <v>1980</v>
      </c>
      <c r="H39" s="5">
        <v>1981</v>
      </c>
      <c r="I39" s="5">
        <v>1982</v>
      </c>
      <c r="J39" s="5">
        <v>1983</v>
      </c>
      <c r="K39" s="5">
        <v>1984</v>
      </c>
      <c r="L39" s="5">
        <v>1985</v>
      </c>
      <c r="M39" s="5">
        <v>1986</v>
      </c>
      <c r="N39" s="5">
        <v>1987</v>
      </c>
      <c r="O39" s="5">
        <v>1988</v>
      </c>
      <c r="P39" s="5">
        <v>1989</v>
      </c>
      <c r="Q39" s="5">
        <v>1990</v>
      </c>
      <c r="R39" s="5">
        <v>1991</v>
      </c>
      <c r="S39" s="5">
        <v>1992</v>
      </c>
      <c r="T39" s="5">
        <v>1993</v>
      </c>
      <c r="U39" s="5">
        <v>1994</v>
      </c>
      <c r="V39" s="5">
        <v>1995</v>
      </c>
      <c r="W39" s="5">
        <v>1996</v>
      </c>
      <c r="X39" s="13"/>
    </row>
    <row r="40" spans="1:24" ht="6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2"/>
    </row>
    <row r="41" spans="1:24" ht="15.75">
      <c r="A41" s="4"/>
      <c r="B41" s="4"/>
      <c r="C41" s="4"/>
      <c r="D41" s="4"/>
      <c r="E41" s="4"/>
      <c r="F41" s="4"/>
      <c r="G41" s="4"/>
      <c r="H41" s="3" t="s">
        <v>1</v>
      </c>
      <c r="I41" s="4"/>
      <c r="J41" s="4"/>
      <c r="K41" s="3" t="s">
        <v>1</v>
      </c>
      <c r="L41" s="4"/>
      <c r="M41" s="3" t="s">
        <v>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11"/>
    </row>
    <row r="42" spans="1:24" ht="15.75">
      <c r="A42" s="3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1"/>
    </row>
    <row r="43" spans="1:24" ht="15.75">
      <c r="A43" s="3" t="s">
        <v>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6"/>
      <c r="V43" s="4"/>
      <c r="W43" s="4"/>
      <c r="X43" s="11"/>
    </row>
    <row r="44" spans="1:24" ht="15.75">
      <c r="A44" s="3" t="s">
        <v>5</v>
      </c>
      <c r="B44" s="6">
        <f aca="true" t="shared" si="6" ref="B44:W44">B8</f>
        <v>195</v>
      </c>
      <c r="C44" s="6">
        <f t="shared" si="6"/>
        <v>247.5</v>
      </c>
      <c r="D44" s="6">
        <f t="shared" si="6"/>
        <v>140.98000000000002</v>
      </c>
      <c r="E44" s="6">
        <f t="shared" si="6"/>
        <v>270</v>
      </c>
      <c r="F44" s="6">
        <f t="shared" si="6"/>
        <v>318.76</v>
      </c>
      <c r="G44" s="6">
        <f t="shared" si="6"/>
        <v>271.8548</v>
      </c>
      <c r="H44" s="6">
        <f t="shared" si="6"/>
        <v>301.3533</v>
      </c>
      <c r="I44" s="6">
        <f t="shared" si="6"/>
        <v>428.84619999999995</v>
      </c>
      <c r="J44" s="6">
        <f t="shared" si="6"/>
        <v>268</v>
      </c>
      <c r="K44" s="6">
        <f t="shared" si="6"/>
        <v>413.7372</v>
      </c>
      <c r="L44" s="6">
        <f t="shared" si="6"/>
        <v>400.92800000000005</v>
      </c>
      <c r="M44" s="6">
        <f t="shared" si="6"/>
        <v>224.3318</v>
      </c>
      <c r="N44" s="6">
        <f t="shared" si="6"/>
        <v>398.03280000000007</v>
      </c>
      <c r="O44" s="6">
        <f t="shared" si="6"/>
        <v>257.8397</v>
      </c>
      <c r="P44" s="6">
        <f t="shared" si="6"/>
        <v>375.584</v>
      </c>
      <c r="Q44" s="6">
        <f t="shared" si="6"/>
        <v>336.1974</v>
      </c>
      <c r="R44" s="6">
        <f t="shared" si="6"/>
        <v>426.8061</v>
      </c>
      <c r="S44" s="6">
        <f t="shared" si="6"/>
        <v>379.5176000000001</v>
      </c>
      <c r="T44" s="6">
        <f t="shared" si="6"/>
        <v>288.41999999999996</v>
      </c>
      <c r="U44" s="6">
        <f t="shared" si="6"/>
        <v>540.3148000000001</v>
      </c>
      <c r="V44" s="6">
        <f t="shared" si="6"/>
        <v>406.1325</v>
      </c>
      <c r="W44" s="6">
        <f t="shared" si="6"/>
        <v>536.61</v>
      </c>
      <c r="X44" s="14"/>
    </row>
    <row r="45" spans="1:27" ht="15.75">
      <c r="A45" s="3" t="s">
        <v>6</v>
      </c>
      <c r="B45" s="6">
        <f aca="true" t="shared" si="7" ref="B45:W45">B9</f>
        <v>33.56</v>
      </c>
      <c r="C45" s="6">
        <f t="shared" si="7"/>
        <v>37.85</v>
      </c>
      <c r="D45" s="6">
        <f t="shared" si="7"/>
        <v>24.84</v>
      </c>
      <c r="E45" s="6">
        <f t="shared" si="7"/>
        <v>38.25</v>
      </c>
      <c r="F45" s="6">
        <f t="shared" si="7"/>
        <v>41.68</v>
      </c>
      <c r="G45" s="6">
        <f t="shared" si="7"/>
        <v>31.05</v>
      </c>
      <c r="H45" s="6">
        <f t="shared" si="7"/>
        <v>34.95</v>
      </c>
      <c r="I45" s="6">
        <f t="shared" si="7"/>
        <v>35.27</v>
      </c>
      <c r="J45" s="6">
        <f t="shared" si="7"/>
        <v>52.97</v>
      </c>
      <c r="K45" s="6">
        <f t="shared" si="7"/>
        <v>49.64</v>
      </c>
      <c r="L45" s="6">
        <f t="shared" si="7"/>
        <v>28.95</v>
      </c>
      <c r="M45" s="6">
        <f t="shared" si="7"/>
        <v>23.04</v>
      </c>
      <c r="N45" s="6">
        <f t="shared" si="7"/>
        <v>34.63</v>
      </c>
      <c r="O45" s="6">
        <f t="shared" si="7"/>
        <v>42.53</v>
      </c>
      <c r="P45" s="6">
        <f t="shared" si="7"/>
        <v>43.41</v>
      </c>
      <c r="Q45" s="6">
        <f t="shared" si="7"/>
        <v>44.76</v>
      </c>
      <c r="R45" s="6">
        <f t="shared" si="7"/>
        <v>29.23</v>
      </c>
      <c r="S45" s="6">
        <f t="shared" si="7"/>
        <v>41.97</v>
      </c>
      <c r="T45" s="6">
        <f t="shared" si="7"/>
        <v>36.92</v>
      </c>
      <c r="U45" s="6">
        <f t="shared" si="7"/>
        <v>58.36</v>
      </c>
      <c r="V45" s="6">
        <f t="shared" si="7"/>
        <v>57.98</v>
      </c>
      <c r="W45" s="6">
        <f t="shared" si="7"/>
        <v>93.97</v>
      </c>
      <c r="X45" s="14"/>
      <c r="Y45" s="1"/>
      <c r="Z45" s="1"/>
      <c r="AA45" s="2" t="s">
        <v>1</v>
      </c>
    </row>
    <row r="46" spans="1:27" ht="15.75">
      <c r="A46" s="3" t="s">
        <v>7</v>
      </c>
      <c r="B46" s="6">
        <f aca="true" t="shared" si="8" ref="B46:W46">B10</f>
        <v>228.56</v>
      </c>
      <c r="C46" s="6">
        <f t="shared" si="8"/>
        <v>285.35</v>
      </c>
      <c r="D46" s="6">
        <f t="shared" si="8"/>
        <v>165.82000000000002</v>
      </c>
      <c r="E46" s="6">
        <f t="shared" si="8"/>
        <v>308.25</v>
      </c>
      <c r="F46" s="6">
        <f t="shared" si="8"/>
        <v>360.44</v>
      </c>
      <c r="G46" s="6">
        <f t="shared" si="8"/>
        <v>302.9048</v>
      </c>
      <c r="H46" s="6">
        <f t="shared" si="8"/>
        <v>336.3033</v>
      </c>
      <c r="I46" s="6">
        <f t="shared" si="8"/>
        <v>464.11619999999994</v>
      </c>
      <c r="J46" s="6">
        <f t="shared" si="8"/>
        <v>320.97</v>
      </c>
      <c r="K46" s="6">
        <f t="shared" si="8"/>
        <v>463.37719999999996</v>
      </c>
      <c r="L46" s="6">
        <f t="shared" si="8"/>
        <v>429.87800000000004</v>
      </c>
      <c r="M46" s="6">
        <f t="shared" si="8"/>
        <v>247.37179999999998</v>
      </c>
      <c r="N46" s="6">
        <f t="shared" si="8"/>
        <v>432.66280000000006</v>
      </c>
      <c r="O46" s="6">
        <f t="shared" si="8"/>
        <v>300.36969999999997</v>
      </c>
      <c r="P46" s="6">
        <f t="shared" si="8"/>
        <v>418.994</v>
      </c>
      <c r="Q46" s="6">
        <f t="shared" si="8"/>
        <v>380.9574</v>
      </c>
      <c r="R46" s="6">
        <f t="shared" si="8"/>
        <v>456.03610000000003</v>
      </c>
      <c r="S46" s="6">
        <f t="shared" si="8"/>
        <v>421.48760000000004</v>
      </c>
      <c r="T46" s="6">
        <f t="shared" si="8"/>
        <v>325.34</v>
      </c>
      <c r="U46" s="6">
        <f t="shared" si="8"/>
        <v>598.6748000000001</v>
      </c>
      <c r="V46" s="6">
        <f t="shared" si="8"/>
        <v>464.1125</v>
      </c>
      <c r="W46" s="6">
        <f t="shared" si="8"/>
        <v>630.58</v>
      </c>
      <c r="X46" s="14"/>
      <c r="Y46" s="1"/>
      <c r="Z46" s="1"/>
      <c r="AA46" s="2" t="s">
        <v>1</v>
      </c>
    </row>
    <row r="47" spans="1:27" ht="15.75">
      <c r="A47" s="4"/>
      <c r="B47" s="17"/>
      <c r="C47" s="17"/>
      <c r="D47" s="17"/>
      <c r="E47" s="17"/>
      <c r="F47" s="17"/>
      <c r="G47" s="17"/>
      <c r="H47" s="1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7"/>
      <c r="U47" s="17"/>
      <c r="V47" s="17"/>
      <c r="W47" s="17"/>
      <c r="X47" s="11"/>
      <c r="Y47" s="1"/>
      <c r="Z47" s="1"/>
      <c r="AA47" s="2" t="s">
        <v>1</v>
      </c>
    </row>
    <row r="48" spans="1:27" ht="15.75">
      <c r="A48" s="3" t="s">
        <v>27</v>
      </c>
      <c r="B48" s="17"/>
      <c r="C48" s="17"/>
      <c r="D48" s="17"/>
      <c r="E48" s="17"/>
      <c r="F48" s="17"/>
      <c r="G48" s="17"/>
      <c r="H48" s="1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7"/>
      <c r="U48" s="17"/>
      <c r="V48" s="17"/>
      <c r="W48" s="17"/>
      <c r="X48" s="11"/>
      <c r="Z48" s="1"/>
      <c r="AA48" s="1"/>
    </row>
    <row r="49" spans="1:27" ht="15.75">
      <c r="A49" s="3" t="s">
        <v>28</v>
      </c>
      <c r="B49" s="6">
        <f aca="true" t="shared" si="9" ref="B49:W49">B22</f>
        <v>178.38</v>
      </c>
      <c r="C49" s="6">
        <f t="shared" si="9"/>
        <v>168.8</v>
      </c>
      <c r="D49" s="6">
        <f t="shared" si="9"/>
        <v>155.8</v>
      </c>
      <c r="E49" s="6">
        <f t="shared" si="9"/>
        <v>224.47</v>
      </c>
      <c r="F49" s="6">
        <f t="shared" si="9"/>
        <v>245.36</v>
      </c>
      <c r="G49" s="6">
        <f t="shared" si="9"/>
        <v>267.93999999999994</v>
      </c>
      <c r="H49" s="6">
        <f t="shared" si="9"/>
        <v>260.65000000000003</v>
      </c>
      <c r="I49" s="6">
        <f t="shared" si="9"/>
        <v>291.46</v>
      </c>
      <c r="J49" s="6">
        <f t="shared" si="9"/>
        <v>263.8</v>
      </c>
      <c r="K49" s="6">
        <f t="shared" si="9"/>
        <v>298.23</v>
      </c>
      <c r="L49" s="6">
        <f t="shared" si="9"/>
        <v>299.75</v>
      </c>
      <c r="M49" s="6">
        <f t="shared" si="9"/>
        <v>256.64</v>
      </c>
      <c r="N49" s="6">
        <f t="shared" si="9"/>
        <v>276.6</v>
      </c>
      <c r="O49" s="6">
        <f t="shared" si="9"/>
        <v>276.96000000000004</v>
      </c>
      <c r="P49" s="6">
        <f t="shared" si="9"/>
        <v>299.15999999999997</v>
      </c>
      <c r="Q49" s="6">
        <f t="shared" si="9"/>
        <v>303.74</v>
      </c>
      <c r="R49" s="6">
        <f t="shared" si="9"/>
        <v>271.78</v>
      </c>
      <c r="S49" s="6">
        <f t="shared" si="9"/>
        <v>275.90999999999997</v>
      </c>
      <c r="T49" s="6">
        <f t="shared" si="9"/>
        <v>283.76</v>
      </c>
      <c r="U49" s="6">
        <f t="shared" si="9"/>
        <v>291.02</v>
      </c>
      <c r="V49" s="6">
        <f t="shared" si="9"/>
        <v>307.90999999999997</v>
      </c>
      <c r="W49" s="6">
        <f t="shared" si="9"/>
        <v>308.16</v>
      </c>
      <c r="X49" s="14"/>
      <c r="Z49" s="1"/>
      <c r="AA49" s="1"/>
    </row>
    <row r="50" spans="1:27" ht="15.75">
      <c r="A50" s="3" t="s">
        <v>19</v>
      </c>
      <c r="B50" s="6">
        <f aca="true" t="shared" si="10" ref="B50:W50">B24</f>
        <v>10.98</v>
      </c>
      <c r="C50" s="6">
        <f t="shared" si="10"/>
        <v>11.57</v>
      </c>
      <c r="D50" s="6">
        <f t="shared" si="10"/>
        <v>12.34</v>
      </c>
      <c r="E50" s="6">
        <f t="shared" si="10"/>
        <v>12.18</v>
      </c>
      <c r="F50" s="6">
        <f t="shared" si="10"/>
        <v>11.94</v>
      </c>
      <c r="G50" s="6">
        <f t="shared" si="10"/>
        <v>6.17</v>
      </c>
      <c r="H50" s="6">
        <f t="shared" si="10"/>
        <v>12.46</v>
      </c>
      <c r="I50" s="6">
        <f t="shared" si="10"/>
        <v>17.35</v>
      </c>
      <c r="J50" s="6">
        <f t="shared" si="10"/>
        <v>17.4</v>
      </c>
      <c r="K50" s="6">
        <f t="shared" si="10"/>
        <v>17.79</v>
      </c>
      <c r="L50" s="6">
        <f t="shared" si="10"/>
        <v>15.23</v>
      </c>
      <c r="M50" s="6">
        <f t="shared" si="10"/>
        <v>13.6</v>
      </c>
      <c r="N50" s="6">
        <f t="shared" si="10"/>
        <v>13.31</v>
      </c>
      <c r="O50" s="6">
        <f t="shared" si="10"/>
        <v>14.01</v>
      </c>
      <c r="P50" s="6">
        <f t="shared" si="10"/>
        <v>13.84</v>
      </c>
      <c r="Q50" s="6">
        <f t="shared" si="10"/>
        <v>16.02</v>
      </c>
      <c r="R50" s="6">
        <f t="shared" si="10"/>
        <v>12.14</v>
      </c>
      <c r="S50" s="6">
        <f t="shared" si="10"/>
        <v>11.52</v>
      </c>
      <c r="T50" s="6">
        <f t="shared" si="10"/>
        <v>11.71</v>
      </c>
      <c r="U50" s="6">
        <f t="shared" si="10"/>
        <v>13.21</v>
      </c>
      <c r="V50" s="6">
        <f t="shared" si="10"/>
        <v>14.1</v>
      </c>
      <c r="W50" s="6">
        <f t="shared" si="10"/>
        <v>12.8</v>
      </c>
      <c r="X50" s="14"/>
      <c r="Y50" s="1"/>
      <c r="Z50" s="1"/>
      <c r="AA50" s="2" t="s">
        <v>1</v>
      </c>
    </row>
    <row r="51" spans="1:27" ht="15.75">
      <c r="A51" s="3" t="s">
        <v>20</v>
      </c>
      <c r="B51" s="6">
        <f aca="true" t="shared" si="11" ref="B51:W51">B25</f>
        <v>6.11</v>
      </c>
      <c r="C51" s="6">
        <f t="shared" si="11"/>
        <v>6.79</v>
      </c>
      <c r="D51" s="6">
        <f t="shared" si="11"/>
        <v>7.47</v>
      </c>
      <c r="E51" s="6">
        <f t="shared" si="11"/>
        <v>10.36</v>
      </c>
      <c r="F51" s="6">
        <f t="shared" si="11"/>
        <v>12.34</v>
      </c>
      <c r="G51" s="6">
        <f t="shared" si="11"/>
        <v>12.38</v>
      </c>
      <c r="H51" s="6">
        <f t="shared" si="11"/>
        <v>8.29</v>
      </c>
      <c r="I51" s="6">
        <f t="shared" si="11"/>
        <v>8.85</v>
      </c>
      <c r="J51" s="6">
        <f t="shared" si="11"/>
        <v>9.38</v>
      </c>
      <c r="K51" s="6">
        <f t="shared" si="11"/>
        <v>10.26</v>
      </c>
      <c r="L51" s="6">
        <f t="shared" si="11"/>
        <v>11.62</v>
      </c>
      <c r="M51" s="6">
        <f t="shared" si="11"/>
        <v>12.72</v>
      </c>
      <c r="N51" s="6">
        <f t="shared" si="11"/>
        <v>13.63</v>
      </c>
      <c r="O51" s="6">
        <f t="shared" si="11"/>
        <v>14.1</v>
      </c>
      <c r="P51" s="6">
        <f t="shared" si="11"/>
        <v>14.94</v>
      </c>
      <c r="Q51" s="6">
        <f t="shared" si="11"/>
        <v>15.25</v>
      </c>
      <c r="R51" s="6">
        <f t="shared" si="11"/>
        <v>17.05</v>
      </c>
      <c r="S51" s="6">
        <f t="shared" si="11"/>
        <v>15.59</v>
      </c>
      <c r="T51" s="6">
        <f t="shared" si="11"/>
        <v>16.13</v>
      </c>
      <c r="U51" s="6">
        <f t="shared" si="11"/>
        <v>18.22</v>
      </c>
      <c r="V51" s="6">
        <f t="shared" si="11"/>
        <v>19.15</v>
      </c>
      <c r="W51" s="6">
        <f t="shared" si="11"/>
        <v>19.08</v>
      </c>
      <c r="X51" s="14"/>
      <c r="Y51" s="1"/>
      <c r="Z51" s="1"/>
      <c r="AA51" s="2" t="s">
        <v>1</v>
      </c>
    </row>
    <row r="52" spans="1:27" ht="15.75">
      <c r="A52" s="3" t="s">
        <v>29</v>
      </c>
      <c r="B52" s="6">
        <v>35.13</v>
      </c>
      <c r="C52" s="6">
        <v>42.86</v>
      </c>
      <c r="D52" s="6">
        <v>40.21</v>
      </c>
      <c r="E52" s="6">
        <v>46.2</v>
      </c>
      <c r="F52" s="6">
        <v>56.42</v>
      </c>
      <c r="G52" s="6">
        <v>61.99</v>
      </c>
      <c r="H52" s="6">
        <v>46.98</v>
      </c>
      <c r="I52" s="6">
        <v>52</v>
      </c>
      <c r="J52" s="6">
        <v>53.82</v>
      </c>
      <c r="K52" s="6">
        <v>55.95</v>
      </c>
      <c r="L52" s="6">
        <v>59.74</v>
      </c>
      <c r="M52" s="6">
        <v>58.39</v>
      </c>
      <c r="N52" s="6">
        <v>63.37</v>
      </c>
      <c r="O52" s="6">
        <v>67.97</v>
      </c>
      <c r="P52" s="6">
        <v>73.71</v>
      </c>
      <c r="Q52" s="6">
        <v>76.63</v>
      </c>
      <c r="R52" s="6">
        <v>54.16</v>
      </c>
      <c r="S52" s="6">
        <v>49</v>
      </c>
      <c r="T52" s="6">
        <v>51.54</v>
      </c>
      <c r="U52" s="6">
        <v>56.69</v>
      </c>
      <c r="V52" s="6">
        <v>66.33</v>
      </c>
      <c r="W52" s="6">
        <v>67.7</v>
      </c>
      <c r="X52" s="14"/>
      <c r="Y52" s="1"/>
      <c r="Z52" s="1"/>
      <c r="AA52" s="2" t="s">
        <v>1</v>
      </c>
    </row>
    <row r="53" spans="1:26" ht="15.75">
      <c r="A53" s="3" t="s">
        <v>30</v>
      </c>
      <c r="B53" s="6">
        <v>3.76</v>
      </c>
      <c r="C53" s="6">
        <v>2.84</v>
      </c>
      <c r="D53" s="6">
        <v>3.1</v>
      </c>
      <c r="E53" s="6">
        <v>4.84</v>
      </c>
      <c r="F53" s="6">
        <v>6.41</v>
      </c>
      <c r="G53" s="6">
        <v>8.68</v>
      </c>
      <c r="H53" s="6">
        <v>10.56</v>
      </c>
      <c r="I53" s="6">
        <v>8.82</v>
      </c>
      <c r="J53" s="6">
        <v>6.99</v>
      </c>
      <c r="K53" s="6">
        <v>7.91</v>
      </c>
      <c r="L53" s="6">
        <v>6.18</v>
      </c>
      <c r="M53" s="6">
        <v>7.15</v>
      </c>
      <c r="N53" s="6">
        <v>8.28</v>
      </c>
      <c r="O53" s="6">
        <v>9.47</v>
      </c>
      <c r="P53" s="6">
        <v>11.87</v>
      </c>
      <c r="Q53" s="6">
        <v>11.25</v>
      </c>
      <c r="R53" s="6">
        <v>7.39</v>
      </c>
      <c r="S53" s="6">
        <v>4.92</v>
      </c>
      <c r="T53" s="6">
        <v>4.43</v>
      </c>
      <c r="U53" s="6">
        <v>6.78</v>
      </c>
      <c r="V53" s="6">
        <v>8.61</v>
      </c>
      <c r="W53" s="6">
        <v>7.84</v>
      </c>
      <c r="X53" s="14"/>
      <c r="Z53" s="1"/>
    </row>
    <row r="54" spans="1:26" ht="15.75">
      <c r="A54" s="3" t="s">
        <v>31</v>
      </c>
      <c r="B54" s="6">
        <v>9.51</v>
      </c>
      <c r="C54" s="6">
        <v>10.86</v>
      </c>
      <c r="D54" s="6">
        <v>9.1</v>
      </c>
      <c r="E54" s="6">
        <v>9.77</v>
      </c>
      <c r="F54" s="6">
        <v>11.72</v>
      </c>
      <c r="G54" s="6">
        <v>13.33</v>
      </c>
      <c r="H54" s="6">
        <v>7.67</v>
      </c>
      <c r="I54" s="6">
        <v>8.15</v>
      </c>
      <c r="J54" s="6">
        <v>7.58</v>
      </c>
      <c r="K54" s="6">
        <v>9.89</v>
      </c>
      <c r="L54" s="6">
        <v>10.02</v>
      </c>
      <c r="M54" s="6">
        <v>9.94</v>
      </c>
      <c r="N54" s="6">
        <v>10.71</v>
      </c>
      <c r="O54" s="6">
        <v>13.42</v>
      </c>
      <c r="P54" s="6">
        <v>17.46</v>
      </c>
      <c r="Q54" s="6">
        <v>20.29</v>
      </c>
      <c r="R54" s="6">
        <v>18.37</v>
      </c>
      <c r="S54" s="6">
        <v>16.62</v>
      </c>
      <c r="T54" s="6">
        <v>20.12</v>
      </c>
      <c r="U54" s="6">
        <v>20.21</v>
      </c>
      <c r="V54" s="6">
        <v>22.5</v>
      </c>
      <c r="W54" s="6">
        <v>22.96</v>
      </c>
      <c r="X54" s="14"/>
      <c r="Z54" s="1"/>
    </row>
    <row r="55" spans="1:26" ht="15.75">
      <c r="A55" s="3" t="s">
        <v>32</v>
      </c>
      <c r="B55" s="6">
        <v>24.92</v>
      </c>
      <c r="C55" s="6">
        <v>28.74</v>
      </c>
      <c r="D55" s="6">
        <v>20.36</v>
      </c>
      <c r="E55" s="6">
        <v>32.66</v>
      </c>
      <c r="F55" s="6">
        <v>40.46</v>
      </c>
      <c r="G55" s="6">
        <v>40.36</v>
      </c>
      <c r="H55" s="6">
        <v>46.21</v>
      </c>
      <c r="I55" s="6">
        <v>54.8</v>
      </c>
      <c r="J55" s="6">
        <v>47.88</v>
      </c>
      <c r="K55" s="6">
        <v>54.78</v>
      </c>
      <c r="L55" s="6">
        <v>49.25</v>
      </c>
      <c r="M55" s="6">
        <v>41.01</v>
      </c>
      <c r="N55" s="6">
        <v>46.5</v>
      </c>
      <c r="O55" s="6">
        <v>43.95</v>
      </c>
      <c r="P55" s="6">
        <v>49.9</v>
      </c>
      <c r="Q55" s="6">
        <v>45.56</v>
      </c>
      <c r="R55" s="6">
        <v>29.46</v>
      </c>
      <c r="S55" s="6">
        <v>27.14</v>
      </c>
      <c r="T55" s="6">
        <v>26.32</v>
      </c>
      <c r="U55" s="6">
        <v>34.11</v>
      </c>
      <c r="V55" s="6">
        <v>34.17</v>
      </c>
      <c r="W55" s="6">
        <v>36.02</v>
      </c>
      <c r="X55" s="14"/>
      <c r="Z55" s="1"/>
    </row>
    <row r="56" spans="1:26" ht="15.75">
      <c r="A56" s="3" t="s">
        <v>33</v>
      </c>
      <c r="B56" s="6">
        <v>4.75</v>
      </c>
      <c r="C56" s="6">
        <v>5.2</v>
      </c>
      <c r="D56" s="6">
        <v>5.56</v>
      </c>
      <c r="E56" s="6">
        <v>6.23</v>
      </c>
      <c r="F56" s="6">
        <v>7.45</v>
      </c>
      <c r="G56" s="6">
        <v>7.96</v>
      </c>
      <c r="H56" s="6">
        <v>6.21</v>
      </c>
      <c r="I56" s="6">
        <v>6.46</v>
      </c>
      <c r="J56" s="6">
        <v>6.42</v>
      </c>
      <c r="K56" s="6">
        <v>6.33</v>
      </c>
      <c r="L56" s="6">
        <v>6.6</v>
      </c>
      <c r="M56" s="6">
        <v>16.46</v>
      </c>
      <c r="N56" s="6">
        <v>17.34</v>
      </c>
      <c r="O56" s="6">
        <v>17.98</v>
      </c>
      <c r="P56" s="6">
        <v>20.5</v>
      </c>
      <c r="Q56" s="6">
        <v>21.8</v>
      </c>
      <c r="R56" s="6">
        <v>22.49</v>
      </c>
      <c r="S56" s="6">
        <v>23.15</v>
      </c>
      <c r="T56" s="6">
        <v>22.97</v>
      </c>
      <c r="U56" s="6">
        <v>23.59</v>
      </c>
      <c r="V56" s="6">
        <v>22.94</v>
      </c>
      <c r="W56" s="6">
        <v>24.13</v>
      </c>
      <c r="X56" s="14"/>
      <c r="Z56" s="1"/>
    </row>
    <row r="57" spans="1:26" ht="15.75">
      <c r="A57" s="3" t="s">
        <v>34</v>
      </c>
      <c r="B57" s="6">
        <f aca="true" t="shared" si="12" ref="B57:W57">SUM(B49:B56)</f>
        <v>273.53999999999996</v>
      </c>
      <c r="C57" s="6">
        <f t="shared" si="12"/>
        <v>277.65999999999997</v>
      </c>
      <c r="D57" s="6">
        <f t="shared" si="12"/>
        <v>253.94</v>
      </c>
      <c r="E57" s="6">
        <f t="shared" si="12"/>
        <v>346.7099999999999</v>
      </c>
      <c r="F57" s="6">
        <f t="shared" si="12"/>
        <v>392.1</v>
      </c>
      <c r="G57" s="6">
        <f t="shared" si="12"/>
        <v>418.80999999999995</v>
      </c>
      <c r="H57" s="6">
        <f t="shared" si="12"/>
        <v>399.03000000000003</v>
      </c>
      <c r="I57" s="6">
        <f t="shared" si="12"/>
        <v>447.89</v>
      </c>
      <c r="J57" s="6">
        <f t="shared" si="12"/>
        <v>413.27</v>
      </c>
      <c r="K57" s="6">
        <f t="shared" si="12"/>
        <v>461.14000000000004</v>
      </c>
      <c r="L57" s="6">
        <f t="shared" si="12"/>
        <v>458.39000000000004</v>
      </c>
      <c r="M57" s="6">
        <f t="shared" si="12"/>
        <v>415.90999999999997</v>
      </c>
      <c r="N57" s="6">
        <f t="shared" si="12"/>
        <v>449.73999999999995</v>
      </c>
      <c r="O57" s="6">
        <f t="shared" si="12"/>
        <v>457.8600000000001</v>
      </c>
      <c r="P57" s="6">
        <f t="shared" si="12"/>
        <v>501.3799999999999</v>
      </c>
      <c r="Q57" s="6">
        <f t="shared" si="12"/>
        <v>510.54</v>
      </c>
      <c r="R57" s="6">
        <f t="shared" si="12"/>
        <v>432.84</v>
      </c>
      <c r="S57" s="6">
        <f t="shared" si="12"/>
        <v>423.8499999999999</v>
      </c>
      <c r="T57" s="6">
        <f t="shared" si="12"/>
        <v>436.98</v>
      </c>
      <c r="U57" s="6">
        <f t="shared" si="12"/>
        <v>463.82999999999987</v>
      </c>
      <c r="V57" s="6">
        <f t="shared" si="12"/>
        <v>495.71</v>
      </c>
      <c r="W57" s="6">
        <f t="shared" si="12"/>
        <v>498.68999999999994</v>
      </c>
      <c r="X57" s="14"/>
      <c r="Z57" s="1"/>
    </row>
    <row r="58" spans="1:26" ht="15.75">
      <c r="A58" s="4"/>
      <c r="B58" s="17"/>
      <c r="C58" s="17"/>
      <c r="D58" s="17"/>
      <c r="E58" s="17"/>
      <c r="F58" s="17"/>
      <c r="G58" s="17"/>
      <c r="H58" s="17"/>
      <c r="I58" s="6"/>
      <c r="J58" s="6"/>
      <c r="K58" s="6"/>
      <c r="L58" s="6"/>
      <c r="M58" s="6"/>
      <c r="N58" s="6"/>
      <c r="O58" s="6"/>
      <c r="P58" s="6"/>
      <c r="Q58" s="6"/>
      <c r="R58" s="7" t="s">
        <v>1</v>
      </c>
      <c r="S58" s="7" t="s">
        <v>1</v>
      </c>
      <c r="T58" s="17"/>
      <c r="U58" s="17"/>
      <c r="V58" s="17"/>
      <c r="W58" s="17"/>
      <c r="X58" s="11"/>
      <c r="Z58" s="1"/>
    </row>
    <row r="59" spans="1:24" ht="15.75">
      <c r="A59" s="3" t="s">
        <v>35</v>
      </c>
      <c r="B59" s="6">
        <f aca="true" t="shared" si="13" ref="B59:W59">B46-B57</f>
        <v>-44.97999999999996</v>
      </c>
      <c r="C59" s="6">
        <f t="shared" si="13"/>
        <v>7.690000000000055</v>
      </c>
      <c r="D59" s="6">
        <f t="shared" si="13"/>
        <v>-88.11999999999998</v>
      </c>
      <c r="E59" s="6">
        <f t="shared" si="13"/>
        <v>-38.45999999999992</v>
      </c>
      <c r="F59" s="6">
        <f t="shared" si="13"/>
        <v>-31.660000000000025</v>
      </c>
      <c r="G59" s="6">
        <f t="shared" si="13"/>
        <v>-115.90519999999992</v>
      </c>
      <c r="H59" s="6">
        <f t="shared" si="13"/>
        <v>-62.72670000000005</v>
      </c>
      <c r="I59" s="6">
        <f t="shared" si="13"/>
        <v>16.22619999999995</v>
      </c>
      <c r="J59" s="6">
        <f t="shared" si="13"/>
        <v>-92.29999999999995</v>
      </c>
      <c r="K59" s="6">
        <f t="shared" si="13"/>
        <v>2.237199999999916</v>
      </c>
      <c r="L59" s="6">
        <f t="shared" si="13"/>
        <v>-28.512</v>
      </c>
      <c r="M59" s="6">
        <f t="shared" si="13"/>
        <v>-168.5382</v>
      </c>
      <c r="N59" s="6">
        <f t="shared" si="13"/>
        <v>-17.07719999999989</v>
      </c>
      <c r="O59" s="6">
        <f t="shared" si="13"/>
        <v>-157.49030000000016</v>
      </c>
      <c r="P59" s="6">
        <f t="shared" si="13"/>
        <v>-82.38599999999985</v>
      </c>
      <c r="Q59" s="6">
        <f t="shared" si="13"/>
        <v>-129.5826</v>
      </c>
      <c r="R59" s="6">
        <f t="shared" si="13"/>
        <v>23.196100000000058</v>
      </c>
      <c r="S59" s="6">
        <f t="shared" si="13"/>
        <v>-2.362399999999866</v>
      </c>
      <c r="T59" s="6">
        <f t="shared" si="13"/>
        <v>-111.64000000000004</v>
      </c>
      <c r="U59" s="6">
        <f t="shared" si="13"/>
        <v>134.84480000000025</v>
      </c>
      <c r="V59" s="6">
        <f t="shared" si="13"/>
        <v>-31.597499999999968</v>
      </c>
      <c r="W59" s="6">
        <f t="shared" si="13"/>
        <v>131.8900000000001</v>
      </c>
      <c r="X59" s="14"/>
    </row>
    <row r="60" spans="1:24" ht="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  <c r="Q60" s="9"/>
      <c r="R60" s="8"/>
      <c r="S60" s="8"/>
      <c r="T60" s="8"/>
      <c r="U60" s="8"/>
      <c r="V60" s="8"/>
      <c r="W60" s="8"/>
      <c r="X60" s="12"/>
    </row>
    <row r="61" spans="1:25" ht="15.75">
      <c r="A61" s="3" t="s">
        <v>25</v>
      </c>
      <c r="B61" s="6">
        <f aca="true" t="shared" si="14" ref="B61:W61">B33</f>
        <v>0.52</v>
      </c>
      <c r="C61" s="6">
        <f t="shared" si="14"/>
        <v>0.66</v>
      </c>
      <c r="D61" s="6">
        <f t="shared" si="14"/>
        <v>0.53</v>
      </c>
      <c r="E61" s="6">
        <f t="shared" si="14"/>
        <v>0.6</v>
      </c>
      <c r="F61" s="6">
        <f t="shared" si="14"/>
        <v>0.65</v>
      </c>
      <c r="G61" s="6">
        <f t="shared" si="14"/>
        <v>0.79</v>
      </c>
      <c r="H61" s="6">
        <f t="shared" si="14"/>
        <v>0.57</v>
      </c>
      <c r="I61" s="6">
        <f t="shared" si="14"/>
        <v>0.58</v>
      </c>
      <c r="J61" s="6">
        <f t="shared" si="14"/>
        <v>0.67</v>
      </c>
      <c r="K61" s="6">
        <f t="shared" si="14"/>
        <v>0.58</v>
      </c>
      <c r="L61" s="6">
        <f t="shared" si="14"/>
        <v>0.55</v>
      </c>
      <c r="M61" s="6">
        <f t="shared" si="14"/>
        <v>0.49</v>
      </c>
      <c r="N61" s="6">
        <f t="shared" si="14"/>
        <v>0.66</v>
      </c>
      <c r="O61" s="6">
        <f t="shared" si="14"/>
        <v>0.53</v>
      </c>
      <c r="P61" s="6">
        <f t="shared" si="14"/>
        <v>0.64</v>
      </c>
      <c r="Q61" s="6">
        <f t="shared" si="14"/>
        <v>0.66</v>
      </c>
      <c r="R61" s="6">
        <f t="shared" si="14"/>
        <v>0.63</v>
      </c>
      <c r="S61" s="6">
        <f t="shared" si="14"/>
        <v>0.56</v>
      </c>
      <c r="T61" s="6">
        <f t="shared" si="14"/>
        <v>0.57</v>
      </c>
      <c r="U61" s="6">
        <f t="shared" si="14"/>
        <v>0.67</v>
      </c>
      <c r="V61" s="6">
        <f t="shared" si="14"/>
        <v>0.75</v>
      </c>
      <c r="W61" s="6">
        <f t="shared" si="14"/>
        <v>0.75</v>
      </c>
      <c r="X61" s="14"/>
      <c r="Y61" s="1"/>
    </row>
    <row r="62" spans="1:25" ht="15.75">
      <c r="A62" s="3" t="s">
        <v>26</v>
      </c>
      <c r="B62" s="6">
        <f aca="true" t="shared" si="15" ref="B62:W62">B34</f>
        <v>375</v>
      </c>
      <c r="C62" s="6">
        <f t="shared" si="15"/>
        <v>375</v>
      </c>
      <c r="D62" s="6">
        <f t="shared" si="15"/>
        <v>266</v>
      </c>
      <c r="E62" s="6">
        <f t="shared" si="15"/>
        <v>450</v>
      </c>
      <c r="F62" s="6">
        <f t="shared" si="15"/>
        <v>490.4</v>
      </c>
      <c r="G62" s="6">
        <f t="shared" si="15"/>
        <v>344.12</v>
      </c>
      <c r="H62" s="6">
        <f t="shared" si="15"/>
        <v>528.69</v>
      </c>
      <c r="I62" s="6">
        <f t="shared" si="15"/>
        <v>739.39</v>
      </c>
      <c r="J62" s="6">
        <f t="shared" si="15"/>
        <v>400</v>
      </c>
      <c r="K62" s="6">
        <f t="shared" si="15"/>
        <v>713.34</v>
      </c>
      <c r="L62" s="6">
        <f t="shared" si="15"/>
        <v>728.96</v>
      </c>
      <c r="M62" s="6">
        <f t="shared" si="15"/>
        <v>457.82</v>
      </c>
      <c r="N62" s="6">
        <f t="shared" si="15"/>
        <v>603.08</v>
      </c>
      <c r="O62" s="6">
        <f t="shared" si="15"/>
        <v>486.49</v>
      </c>
      <c r="P62" s="6">
        <f t="shared" si="15"/>
        <v>586.85</v>
      </c>
      <c r="Q62" s="6">
        <f t="shared" si="15"/>
        <v>509.39</v>
      </c>
      <c r="R62" s="6">
        <f t="shared" si="15"/>
        <v>677.47</v>
      </c>
      <c r="S62" s="6">
        <f t="shared" si="15"/>
        <v>677.71</v>
      </c>
      <c r="T62" s="6">
        <f t="shared" si="15"/>
        <v>506</v>
      </c>
      <c r="U62" s="6">
        <f t="shared" si="15"/>
        <v>806.44</v>
      </c>
      <c r="V62" s="6">
        <f t="shared" si="15"/>
        <v>541.51</v>
      </c>
      <c r="W62" s="6">
        <f t="shared" si="15"/>
        <v>715.48</v>
      </c>
      <c r="X62" s="14"/>
      <c r="Y62" s="1"/>
    </row>
    <row r="63" spans="1:24" ht="4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2"/>
    </row>
    <row r="64" spans="1:24" ht="20.25" customHeight="1">
      <c r="A64" s="3" t="s">
        <v>36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1"/>
    </row>
    <row r="65" spans="1:24" ht="15.75">
      <c r="A65" s="3" t="s">
        <v>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1"/>
    </row>
    <row r="66" spans="1:24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11"/>
    </row>
    <row r="67" ht="15.75">
      <c r="X67" s="16"/>
    </row>
    <row r="68" ht="15.75">
      <c r="X68" s="16"/>
    </row>
    <row r="69" ht="15.75">
      <c r="X69" s="16"/>
    </row>
    <row r="70" ht="15.75">
      <c r="X70" s="16"/>
    </row>
    <row r="71" ht="15.75">
      <c r="X71" s="16"/>
    </row>
    <row r="72" ht="15.75">
      <c r="X72" s="16"/>
    </row>
    <row r="73" ht="15.75">
      <c r="X73" s="16"/>
    </row>
    <row r="74" ht="15.75">
      <c r="X74" s="16"/>
    </row>
  </sheetData>
  <printOptions/>
  <pageMargins left="0.5" right="0.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wmcbride</cp:lastModifiedBy>
  <dcterms:created xsi:type="dcterms:W3CDTF">2000-11-21T13:44:31Z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