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75-95" sheetId="1" r:id="rId1"/>
  </sheets>
  <definedNames>
    <definedName name="\x">'Southeast 1975-95'!$IV$8102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<sst xmlns="http://schemas.openxmlformats.org/spreadsheetml/2006/main" count="75" uniqueCount="38">
  <si>
    <t>Corn production cash costs and returns, Southeast, 1975-95</t>
  </si>
  <si>
    <t xml:space="preserve">                   Item</t>
  </si>
  <si>
    <t xml:space="preserve">         Dollars per planted acre</t>
  </si>
  <si>
    <t>Gross value of production</t>
  </si>
  <si>
    <t xml:space="preserve"> (excluding direct Government payments):</t>
  </si>
  <si>
    <t xml:space="preserve">  Corn grain</t>
  </si>
  <si>
    <t xml:space="preserve">  Corn silage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</si>
  <si>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</si>
  <si>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</si>
  <si>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</si>
  <si>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</si>
  <si>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</si>
  <si>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</si>
  <si>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</t>
  </si>
  <si>
    <t xml:space="preserve">  Fuel, lube, and electricity</t>
  </si>
  <si>
    <t xml:space="preserve">  Repairs</t>
  </si>
  <si>
    <t xml:space="preserve">  Hired labor</t>
  </si>
  <si>
    <t xml:space="preserve">  Other variable cash expenses  2/</t>
  </si>
  <si>
    <t xml:space="preserve">    Total, variable cash expenses  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</si>
  <si>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</si>
  <si>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</si>
  <si>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</si>
  <si>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</si>
  <si>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</si>
  <si>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</si>
  <si>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</si>
  <si>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</si>
  <si>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Corn production economic costs and returns, Southeast, 1975-95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</si>
  <si>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</si>
  <si>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</si>
  <si>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</si>
  <si>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</si>
  <si>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</si>
  <si>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</si>
  <si>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</si>
  <si>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</si>
  <si>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</si>
  <si>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operations, technical services and commercial drying.  2/ Cost of purchased irrigation water.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</si>
</sst>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fill"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" max="11" width="8.77734375" style="0" customWidth="1"/>
    <col min="12" max="14" width="11.4453125" style="0" customWidth="1"/>
    <col min="15" max="17" width="8.77734375" style="0" customWidth="1"/>
    <col min="18" max="18" width="8.6640625" style="0" customWidth="1"/>
    <col min="19" max="24" width="8.77734375" style="0" customWidth="1"/>
    <col min="25" max="16384" width="11.4453125" style="0" customWidth="1"/>
  </cols>
  <sheetData>
    <row r="1" spans="1:24" ht="15.75">
      <c r="A1" s="1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3"/>
      <c r="X2" s="13"/>
    </row>
    <row r="3" spans="1:24" ht="15.75">
      <c r="A3" s="4" t="s">
        <v>1</v>
      </c>
      <c r="B3" s="6">
        <v>1975</v>
      </c>
      <c r="C3" s="6">
        <v>1976</v>
      </c>
      <c r="D3" s="6">
        <v>1977</v>
      </c>
      <c r="E3" s="6">
        <v>1978</v>
      </c>
      <c r="F3" s="6">
        <v>1979</v>
      </c>
      <c r="G3" s="6">
        <v>1980</v>
      </c>
      <c r="H3" s="6">
        <v>1981</v>
      </c>
      <c r="I3" s="6">
        <v>1982</v>
      </c>
      <c r="J3" s="6">
        <v>1983</v>
      </c>
      <c r="K3" s="6">
        <v>1984</v>
      </c>
      <c r="L3" s="6">
        <v>1985</v>
      </c>
      <c r="M3" s="6">
        <v>1986</v>
      </c>
      <c r="N3" s="6">
        <v>1987</v>
      </c>
      <c r="O3" s="6">
        <v>1988</v>
      </c>
      <c r="P3" s="6">
        <v>1989</v>
      </c>
      <c r="Q3" s="6">
        <v>1990</v>
      </c>
      <c r="R3" s="6">
        <v>1991</v>
      </c>
      <c r="S3" s="6">
        <v>1992</v>
      </c>
      <c r="T3" s="6">
        <v>1993</v>
      </c>
      <c r="U3" s="6">
        <v>1994</v>
      </c>
      <c r="V3" s="6">
        <v>1995</v>
      </c>
      <c r="W3" s="14"/>
      <c r="X3" s="14"/>
    </row>
    <row r="4" spans="1:24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0"/>
      <c r="S4" s="10"/>
      <c r="T4" s="10"/>
      <c r="U4" s="10"/>
      <c r="V4" s="10"/>
      <c r="W4" s="13"/>
      <c r="X4" s="13"/>
    </row>
    <row r="5" spans="1:2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2</v>
      </c>
      <c r="N5" s="5"/>
      <c r="O5" s="5"/>
      <c r="P5" s="7"/>
      <c r="Q5" s="7"/>
      <c r="R5" s="5"/>
      <c r="S5" s="5"/>
      <c r="T5" s="5"/>
      <c r="U5" s="5"/>
      <c r="V5" s="5"/>
      <c r="W5" s="15"/>
      <c r="X5" s="15"/>
    </row>
    <row r="6" spans="1:24" ht="15.7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  <c r="R6" s="5"/>
      <c r="S6" s="5"/>
      <c r="T6" s="5"/>
      <c r="U6" s="5"/>
      <c r="V6" s="5"/>
      <c r="W6" s="15"/>
      <c r="X6" s="15"/>
    </row>
    <row r="7" spans="1:24" ht="15.7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7"/>
      <c r="R7" s="5"/>
      <c r="S7" s="5"/>
      <c r="T7" s="5"/>
      <c r="U7" s="5"/>
      <c r="V7" s="5"/>
      <c r="W7" s="15"/>
      <c r="X7" s="15"/>
    </row>
    <row r="8" spans="1:24" ht="15.75">
      <c r="A8" s="4" t="s">
        <v>5</v>
      </c>
      <c r="B8" s="7">
        <f aca="true" t="shared" si="0" ref="B8:V8">(B32)*(B33)</f>
        <v>169.95</v>
      </c>
      <c r="C8" s="7">
        <f t="shared" si="0"/>
        <v>175.216</v>
      </c>
      <c r="D8" s="7">
        <f t="shared" si="0"/>
        <v>97.9</v>
      </c>
      <c r="E8" s="7">
        <f t="shared" si="0"/>
        <v>162.26</v>
      </c>
      <c r="F8" s="7">
        <f t="shared" si="0"/>
        <v>213.213</v>
      </c>
      <c r="G8" s="7">
        <f t="shared" si="0"/>
        <v>176.72070000000002</v>
      </c>
      <c r="H8" s="7">
        <f t="shared" si="0"/>
        <v>191.6006</v>
      </c>
      <c r="I8" s="7">
        <f t="shared" si="0"/>
        <v>199.64060000000003</v>
      </c>
      <c r="J8" s="7">
        <f t="shared" si="0"/>
        <v>205.6668</v>
      </c>
      <c r="K8" s="7">
        <f t="shared" si="0"/>
        <v>248.031</v>
      </c>
      <c r="L8" s="7">
        <f t="shared" si="0"/>
        <v>205.4286</v>
      </c>
      <c r="M8" s="7">
        <f t="shared" si="0"/>
        <v>120.28359999999998</v>
      </c>
      <c r="N8" s="7">
        <f t="shared" si="0"/>
        <v>145.0258</v>
      </c>
      <c r="O8" s="7">
        <f t="shared" si="0"/>
        <v>204.11440000000002</v>
      </c>
      <c r="P8" s="7">
        <f t="shared" si="0"/>
        <v>246.6352</v>
      </c>
      <c r="Q8" s="7">
        <f t="shared" si="0"/>
        <v>195.4935</v>
      </c>
      <c r="R8" s="7">
        <f t="shared" si="0"/>
        <v>224.24339999999998</v>
      </c>
      <c r="S8" s="7">
        <f t="shared" si="0"/>
        <v>255.33479999999997</v>
      </c>
      <c r="T8" s="7">
        <f t="shared" si="0"/>
        <v>202.9943</v>
      </c>
      <c r="U8" s="7">
        <f t="shared" si="0"/>
        <v>252.91659999999996</v>
      </c>
      <c r="V8" s="7">
        <f t="shared" si="0"/>
        <v>306.6267</v>
      </c>
      <c r="W8" s="16"/>
      <c r="X8" s="16"/>
    </row>
    <row r="9" spans="1:24" ht="15.75">
      <c r="A9" s="4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6"/>
      <c r="X9" s="14"/>
    </row>
    <row r="10" spans="1:24" ht="15.75">
      <c r="A10" s="4" t="s">
        <v>7</v>
      </c>
      <c r="B10" s="7">
        <f aca="true" t="shared" si="1" ref="B10:V10">B8</f>
        <v>169.95</v>
      </c>
      <c r="C10" s="7">
        <f t="shared" si="1"/>
        <v>175.216</v>
      </c>
      <c r="D10" s="7">
        <f t="shared" si="1"/>
        <v>97.9</v>
      </c>
      <c r="E10" s="7">
        <f t="shared" si="1"/>
        <v>162.26</v>
      </c>
      <c r="F10" s="7">
        <f t="shared" si="1"/>
        <v>213.213</v>
      </c>
      <c r="G10" s="7">
        <f t="shared" si="1"/>
        <v>176.72070000000002</v>
      </c>
      <c r="H10" s="7">
        <f t="shared" si="1"/>
        <v>191.6006</v>
      </c>
      <c r="I10" s="7">
        <f t="shared" si="1"/>
        <v>199.64060000000003</v>
      </c>
      <c r="J10" s="7">
        <f t="shared" si="1"/>
        <v>205.6668</v>
      </c>
      <c r="K10" s="7">
        <f t="shared" si="1"/>
        <v>248.031</v>
      </c>
      <c r="L10" s="7">
        <f t="shared" si="1"/>
        <v>205.4286</v>
      </c>
      <c r="M10" s="7">
        <f t="shared" si="1"/>
        <v>120.28359999999998</v>
      </c>
      <c r="N10" s="7">
        <f t="shared" si="1"/>
        <v>145.0258</v>
      </c>
      <c r="O10" s="7">
        <f t="shared" si="1"/>
        <v>204.11440000000002</v>
      </c>
      <c r="P10" s="7">
        <f t="shared" si="1"/>
        <v>246.6352</v>
      </c>
      <c r="Q10" s="7">
        <f t="shared" si="1"/>
        <v>195.4935</v>
      </c>
      <c r="R10" s="7">
        <f t="shared" si="1"/>
        <v>224.24339999999998</v>
      </c>
      <c r="S10" s="7">
        <f t="shared" si="1"/>
        <v>255.33479999999997</v>
      </c>
      <c r="T10" s="7">
        <f t="shared" si="1"/>
        <v>202.9943</v>
      </c>
      <c r="U10" s="7">
        <f t="shared" si="1"/>
        <v>252.91659999999996</v>
      </c>
      <c r="V10" s="7">
        <f t="shared" si="1"/>
        <v>306.6267</v>
      </c>
      <c r="W10" s="16"/>
      <c r="X10" s="16"/>
    </row>
    <row r="11" spans="1:24" ht="15.75">
      <c r="A11" s="5"/>
      <c r="B11" s="5"/>
      <c r="C11" s="5"/>
      <c r="D11" s="5"/>
      <c r="E11" s="5"/>
      <c r="F11" s="5"/>
      <c r="G11" s="5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5"/>
      <c r="T11" s="5"/>
      <c r="U11" s="7"/>
      <c r="V11" s="5"/>
      <c r="W11" s="15"/>
      <c r="X11" s="15"/>
    </row>
    <row r="12" spans="1:24" ht="15.75">
      <c r="A12" s="4" t="s">
        <v>8</v>
      </c>
      <c r="B12" s="5"/>
      <c r="C12" s="5"/>
      <c r="D12" s="5"/>
      <c r="E12" s="5"/>
      <c r="F12" s="5"/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5"/>
      <c r="T12" s="5"/>
      <c r="U12" s="7"/>
      <c r="V12" s="5"/>
      <c r="W12" s="15"/>
      <c r="X12" s="15"/>
    </row>
    <row r="13" spans="1:24" ht="15.75">
      <c r="A13" s="4" t="s">
        <v>9</v>
      </c>
      <c r="B13" s="7">
        <v>8.22</v>
      </c>
      <c r="C13" s="7">
        <v>8.48</v>
      </c>
      <c r="D13" s="7">
        <v>9.99</v>
      </c>
      <c r="E13" s="7">
        <v>11.76</v>
      </c>
      <c r="F13" s="7">
        <v>12.68</v>
      </c>
      <c r="G13" s="7">
        <v>13.63</v>
      </c>
      <c r="H13" s="7">
        <v>14.52</v>
      </c>
      <c r="I13" s="7">
        <v>15.13</v>
      </c>
      <c r="J13" s="7">
        <v>15.04</v>
      </c>
      <c r="K13" s="7">
        <v>17.02</v>
      </c>
      <c r="L13" s="7">
        <v>17.26</v>
      </c>
      <c r="M13" s="7">
        <v>19.45</v>
      </c>
      <c r="N13" s="7">
        <v>18.98</v>
      </c>
      <c r="O13" s="7">
        <v>18.61</v>
      </c>
      <c r="P13" s="7">
        <v>21.41</v>
      </c>
      <c r="Q13" s="7">
        <v>21.23</v>
      </c>
      <c r="R13" s="7">
        <v>18.74</v>
      </c>
      <c r="S13" s="7">
        <v>18.9</v>
      </c>
      <c r="T13" s="7">
        <v>19.84</v>
      </c>
      <c r="U13" s="7">
        <v>18.96</v>
      </c>
      <c r="V13" s="7">
        <v>20.24</v>
      </c>
      <c r="W13" s="14"/>
      <c r="X13" s="14"/>
    </row>
    <row r="14" spans="1:24" ht="15.75">
      <c r="A14" s="4" t="s">
        <v>10</v>
      </c>
      <c r="B14" s="7">
        <v>51.89</v>
      </c>
      <c r="C14" s="7">
        <v>47.22</v>
      </c>
      <c r="D14" s="7">
        <v>47.77</v>
      </c>
      <c r="E14" s="7">
        <v>47.09</v>
      </c>
      <c r="F14" s="7">
        <v>48.48</v>
      </c>
      <c r="G14" s="7">
        <v>60.6</v>
      </c>
      <c r="H14" s="7">
        <v>63.87</v>
      </c>
      <c r="I14" s="7">
        <v>64.95</v>
      </c>
      <c r="J14" s="7">
        <v>64.08</v>
      </c>
      <c r="K14" s="7">
        <v>66.73</v>
      </c>
      <c r="L14" s="7">
        <v>61.6</v>
      </c>
      <c r="M14" s="7">
        <v>46.1</v>
      </c>
      <c r="N14" s="7">
        <v>43.98</v>
      </c>
      <c r="O14" s="7">
        <v>52.79</v>
      </c>
      <c r="P14" s="7">
        <v>55.72</v>
      </c>
      <c r="Q14" s="7">
        <v>51.18</v>
      </c>
      <c r="R14" s="7">
        <v>55.73</v>
      </c>
      <c r="S14" s="7">
        <v>55.17</v>
      </c>
      <c r="T14" s="7">
        <v>52.47</v>
      </c>
      <c r="U14" s="7">
        <v>56.16</v>
      </c>
      <c r="V14" s="7">
        <v>64.6</v>
      </c>
      <c r="W14" s="14"/>
      <c r="X14" s="16"/>
    </row>
    <row r="15" spans="1:24" ht="15.75">
      <c r="A15" s="4" t="s">
        <v>11</v>
      </c>
      <c r="B15" s="7">
        <v>13.22</v>
      </c>
      <c r="C15" s="7">
        <v>9.77</v>
      </c>
      <c r="D15" s="7">
        <v>8.8</v>
      </c>
      <c r="E15" s="7">
        <v>12.94</v>
      </c>
      <c r="F15" s="7">
        <v>13.16</v>
      </c>
      <c r="G15" s="7">
        <v>14.15</v>
      </c>
      <c r="H15" s="7">
        <v>16.87</v>
      </c>
      <c r="I15" s="7">
        <v>16.6</v>
      </c>
      <c r="J15" s="7">
        <v>17.49</v>
      </c>
      <c r="K15" s="7">
        <v>17.96</v>
      </c>
      <c r="L15" s="7">
        <v>18.03</v>
      </c>
      <c r="M15" s="7">
        <v>21.62</v>
      </c>
      <c r="N15" s="7">
        <v>21.68</v>
      </c>
      <c r="O15" s="7">
        <v>21.99</v>
      </c>
      <c r="P15" s="7">
        <v>23.08</v>
      </c>
      <c r="Q15" s="7">
        <v>24.28</v>
      </c>
      <c r="R15" s="7">
        <v>25.04</v>
      </c>
      <c r="S15" s="7">
        <v>25.47</v>
      </c>
      <c r="T15" s="7">
        <v>26.83</v>
      </c>
      <c r="U15" s="7">
        <v>29.06</v>
      </c>
      <c r="V15" s="7">
        <v>30.25</v>
      </c>
      <c r="W15" s="14"/>
      <c r="X15" s="14"/>
    </row>
    <row r="16" spans="1:30" ht="15.75">
      <c r="A16" s="4" t="s">
        <v>12</v>
      </c>
      <c r="B16" s="7">
        <v>7.7</v>
      </c>
      <c r="C16" s="7">
        <v>10.01</v>
      </c>
      <c r="D16" s="7">
        <v>6.42</v>
      </c>
      <c r="E16" s="7">
        <v>10.2</v>
      </c>
      <c r="F16" s="7">
        <v>11.71</v>
      </c>
      <c r="G16" s="7">
        <v>11.35</v>
      </c>
      <c r="H16" s="7">
        <v>13.32</v>
      </c>
      <c r="I16" s="7">
        <v>10.54</v>
      </c>
      <c r="J16" s="7">
        <v>10.12</v>
      </c>
      <c r="K16" s="7">
        <v>10.88</v>
      </c>
      <c r="L16" s="7">
        <v>8.54</v>
      </c>
      <c r="M16" s="7">
        <v>5.75</v>
      </c>
      <c r="N16" s="7">
        <v>5.92</v>
      </c>
      <c r="O16" s="7">
        <v>6.46</v>
      </c>
      <c r="P16" s="7">
        <v>6.35</v>
      </c>
      <c r="Q16" s="7">
        <v>6.72</v>
      </c>
      <c r="R16" s="7">
        <v>3.77</v>
      </c>
      <c r="S16" s="7">
        <v>3.92</v>
      </c>
      <c r="T16" s="7">
        <v>3.6</v>
      </c>
      <c r="U16" s="7">
        <v>3.94</v>
      </c>
      <c r="V16" s="7">
        <v>3.84</v>
      </c>
      <c r="W16" s="14"/>
      <c r="X16" s="14"/>
      <c r="AA16" s="1" t="s">
        <v>13</v>
      </c>
      <c r="AB16" s="1" t="s">
        <v>13</v>
      </c>
      <c r="AC16" s="1" t="s">
        <v>13</v>
      </c>
      <c r="AD16" s="1" t="s">
        <v>13</v>
      </c>
    </row>
    <row r="17" spans="1:24" ht="15.75">
      <c r="A17" s="4" t="s">
        <v>14</v>
      </c>
      <c r="B17" s="7">
        <v>4.91</v>
      </c>
      <c r="C17" s="7">
        <v>6.32</v>
      </c>
      <c r="D17" s="7">
        <v>4.03</v>
      </c>
      <c r="E17" s="7">
        <v>6.35</v>
      </c>
      <c r="F17" s="7">
        <v>9.58</v>
      </c>
      <c r="G17" s="7">
        <v>13.86</v>
      </c>
      <c r="H17" s="7">
        <v>16.73</v>
      </c>
      <c r="I17" s="7">
        <v>19.11</v>
      </c>
      <c r="J17" s="7">
        <v>15.2</v>
      </c>
      <c r="K17" s="7">
        <v>14.75</v>
      </c>
      <c r="L17" s="7">
        <v>16.64</v>
      </c>
      <c r="M17" s="7">
        <v>10.61</v>
      </c>
      <c r="N17" s="7">
        <v>12.38</v>
      </c>
      <c r="O17" s="7">
        <v>11.5</v>
      </c>
      <c r="P17" s="7">
        <v>15.24</v>
      </c>
      <c r="Q17" s="7">
        <v>16.13</v>
      </c>
      <c r="R17" s="7">
        <v>14.67</v>
      </c>
      <c r="S17" s="7">
        <v>14.75</v>
      </c>
      <c r="T17" s="7">
        <v>13.1</v>
      </c>
      <c r="U17" s="7">
        <v>13.58</v>
      </c>
      <c r="V17" s="7">
        <v>13.34</v>
      </c>
      <c r="W17" s="14"/>
      <c r="X17" s="14"/>
    </row>
    <row r="18" spans="1:24" ht="15.75">
      <c r="A18" s="4" t="s">
        <v>15</v>
      </c>
      <c r="B18" s="7">
        <v>5.63</v>
      </c>
      <c r="C18" s="7">
        <v>6.69</v>
      </c>
      <c r="D18" s="7">
        <v>3.98</v>
      </c>
      <c r="E18" s="7">
        <v>6.17</v>
      </c>
      <c r="F18" s="7">
        <v>6.85</v>
      </c>
      <c r="G18" s="7">
        <v>7.85</v>
      </c>
      <c r="H18" s="7">
        <v>9.66</v>
      </c>
      <c r="I18" s="7">
        <v>10.16</v>
      </c>
      <c r="J18" s="7">
        <v>9.5</v>
      </c>
      <c r="K18" s="7">
        <v>10.79</v>
      </c>
      <c r="L18" s="7">
        <v>10.61</v>
      </c>
      <c r="M18" s="7">
        <v>8.88</v>
      </c>
      <c r="N18" s="7">
        <v>9.54</v>
      </c>
      <c r="O18" s="7">
        <v>9.68</v>
      </c>
      <c r="P18" s="7">
        <v>11.88</v>
      </c>
      <c r="Q18" s="7">
        <v>10.86</v>
      </c>
      <c r="R18" s="7">
        <v>16.17</v>
      </c>
      <c r="S18" s="7">
        <v>17.72</v>
      </c>
      <c r="T18" s="7">
        <v>16.83</v>
      </c>
      <c r="U18" s="7">
        <v>19.25</v>
      </c>
      <c r="V18" s="7">
        <v>19.12</v>
      </c>
      <c r="W18" s="14"/>
      <c r="X18" s="14"/>
    </row>
    <row r="19" spans="1:24" ht="15.75">
      <c r="A19" s="4" t="s">
        <v>16</v>
      </c>
      <c r="B19" s="7">
        <v>2.82</v>
      </c>
      <c r="C19" s="7">
        <v>3.01</v>
      </c>
      <c r="D19" s="7">
        <v>3.1</v>
      </c>
      <c r="E19" s="7">
        <v>3.02</v>
      </c>
      <c r="F19" s="7">
        <v>3.36</v>
      </c>
      <c r="G19" s="7">
        <v>3.6</v>
      </c>
      <c r="H19" s="7">
        <v>3.94</v>
      </c>
      <c r="I19" s="7">
        <v>3.98</v>
      </c>
      <c r="J19" s="7">
        <v>3.92</v>
      </c>
      <c r="K19" s="7">
        <v>4.20920691711389</v>
      </c>
      <c r="L19" s="7">
        <v>4.36</v>
      </c>
      <c r="M19" s="7">
        <v>10.01</v>
      </c>
      <c r="N19" s="7">
        <v>9.77</v>
      </c>
      <c r="O19" s="7">
        <v>9.64</v>
      </c>
      <c r="P19" s="7">
        <v>10.15</v>
      </c>
      <c r="Q19" s="7">
        <v>10.77</v>
      </c>
      <c r="R19" s="7">
        <v>16.47</v>
      </c>
      <c r="S19" s="7">
        <v>16.11</v>
      </c>
      <c r="T19" s="7">
        <v>15.98</v>
      </c>
      <c r="U19" s="7">
        <v>16.37</v>
      </c>
      <c r="V19" s="7">
        <v>17.87</v>
      </c>
      <c r="W19" s="14"/>
      <c r="X19" s="14"/>
    </row>
    <row r="20" spans="1:24" ht="15.75">
      <c r="A20" s="4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0.12</v>
      </c>
      <c r="I20" s="7">
        <v>0.18</v>
      </c>
      <c r="J20" s="7">
        <v>0.18</v>
      </c>
      <c r="K20" s="7">
        <v>0.18</v>
      </c>
      <c r="L20" s="7">
        <v>0.18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16"/>
      <c r="X20" s="16"/>
    </row>
    <row r="21" spans="1:24" ht="15.75">
      <c r="A21" s="4" t="s">
        <v>18</v>
      </c>
      <c r="B21" s="7">
        <f aca="true" t="shared" si="2" ref="B21:V21">SUM(B13:B20)</f>
        <v>94.38999999999999</v>
      </c>
      <c r="C21" s="7">
        <f t="shared" si="2"/>
        <v>91.50000000000001</v>
      </c>
      <c r="D21" s="7">
        <f t="shared" si="2"/>
        <v>84.09</v>
      </c>
      <c r="E21" s="7">
        <f t="shared" si="2"/>
        <v>97.53</v>
      </c>
      <c r="F21" s="7">
        <f t="shared" si="2"/>
        <v>105.82</v>
      </c>
      <c r="G21" s="7">
        <f t="shared" si="2"/>
        <v>125.03999999999999</v>
      </c>
      <c r="H21" s="7">
        <f t="shared" si="2"/>
        <v>139.03000000000003</v>
      </c>
      <c r="I21" s="7">
        <f t="shared" si="2"/>
        <v>140.65</v>
      </c>
      <c r="J21" s="7">
        <f t="shared" si="2"/>
        <v>135.53</v>
      </c>
      <c r="K21" s="7">
        <f t="shared" si="2"/>
        <v>142.5192069171139</v>
      </c>
      <c r="L21" s="7">
        <f t="shared" si="2"/>
        <v>137.22000000000003</v>
      </c>
      <c r="M21" s="7">
        <f t="shared" si="2"/>
        <v>122.42</v>
      </c>
      <c r="N21" s="7">
        <f t="shared" si="2"/>
        <v>122.24999999999999</v>
      </c>
      <c r="O21" s="7">
        <f t="shared" si="2"/>
        <v>130.67000000000002</v>
      </c>
      <c r="P21" s="7">
        <f t="shared" si="2"/>
        <v>143.82999999999998</v>
      </c>
      <c r="Q21" s="7">
        <f t="shared" si="2"/>
        <v>141.17</v>
      </c>
      <c r="R21" s="7">
        <f t="shared" si="2"/>
        <v>150.59</v>
      </c>
      <c r="S21" s="7">
        <f t="shared" si="2"/>
        <v>152.04000000000002</v>
      </c>
      <c r="T21" s="7">
        <f t="shared" si="2"/>
        <v>148.64999999999998</v>
      </c>
      <c r="U21" s="7">
        <f t="shared" si="2"/>
        <v>157.32</v>
      </c>
      <c r="V21" s="7">
        <f t="shared" si="2"/>
        <v>169.26</v>
      </c>
      <c r="W21" s="16"/>
      <c r="X21" s="16"/>
    </row>
    <row r="22" spans="1:24" ht="15.75">
      <c r="A22" s="5"/>
      <c r="B22" s="5"/>
      <c r="C22" s="5"/>
      <c r="D22" s="5"/>
      <c r="E22" s="5"/>
      <c r="F22" s="5"/>
      <c r="G22" s="5"/>
      <c r="H22" s="5"/>
      <c r="I22" s="8" t="s">
        <v>13</v>
      </c>
      <c r="J22" s="8" t="s">
        <v>13</v>
      </c>
      <c r="K22" s="8" t="s">
        <v>13</v>
      </c>
      <c r="L22" s="8" t="s">
        <v>13</v>
      </c>
      <c r="M22" s="8" t="s">
        <v>13</v>
      </c>
      <c r="N22" s="8" t="s">
        <v>13</v>
      </c>
      <c r="O22" s="7"/>
      <c r="P22" s="8" t="s">
        <v>13</v>
      </c>
      <c r="Q22" s="8" t="s">
        <v>13</v>
      </c>
      <c r="R22" s="7"/>
      <c r="S22" s="5"/>
      <c r="T22" s="5"/>
      <c r="U22" s="7"/>
      <c r="V22" s="5"/>
      <c r="W22" s="15"/>
      <c r="X22" s="15"/>
    </row>
    <row r="23" spans="1:24" ht="15.75">
      <c r="A23" s="4" t="s">
        <v>19</v>
      </c>
      <c r="B23" s="7">
        <v>8.96</v>
      </c>
      <c r="C23" s="7">
        <v>9.52</v>
      </c>
      <c r="D23" s="7">
        <v>10.14</v>
      </c>
      <c r="E23" s="7">
        <v>10.48</v>
      </c>
      <c r="F23" s="7">
        <v>10.06</v>
      </c>
      <c r="G23" s="7">
        <v>12.51</v>
      </c>
      <c r="H23" s="7">
        <v>9.42</v>
      </c>
      <c r="I23" s="7">
        <v>10.99</v>
      </c>
      <c r="J23" s="7">
        <v>10.26</v>
      </c>
      <c r="K23" s="7">
        <v>10.44</v>
      </c>
      <c r="L23" s="7">
        <v>7.38</v>
      </c>
      <c r="M23" s="7">
        <v>7.32</v>
      </c>
      <c r="N23" s="7">
        <v>7.08</v>
      </c>
      <c r="O23" s="7">
        <v>7.64</v>
      </c>
      <c r="P23" s="7">
        <v>7.27</v>
      </c>
      <c r="Q23" s="7">
        <v>8.41</v>
      </c>
      <c r="R23" s="7">
        <v>9.36</v>
      </c>
      <c r="S23" s="6">
        <v>9.57</v>
      </c>
      <c r="T23" s="7">
        <v>8</v>
      </c>
      <c r="U23" s="7">
        <v>12.3</v>
      </c>
      <c r="V23" s="7">
        <v>11.31</v>
      </c>
      <c r="W23" s="14"/>
      <c r="X23" s="14"/>
    </row>
    <row r="24" spans="1:24" ht="15.75">
      <c r="A24" s="4" t="s">
        <v>20</v>
      </c>
      <c r="B24" s="7">
        <v>4.6</v>
      </c>
      <c r="C24" s="7">
        <v>4.97</v>
      </c>
      <c r="D24" s="7">
        <v>5.27</v>
      </c>
      <c r="E24" s="7">
        <v>5.5</v>
      </c>
      <c r="F24" s="7">
        <v>6.15</v>
      </c>
      <c r="G24" s="7">
        <v>6.32</v>
      </c>
      <c r="H24" s="7">
        <v>6.54</v>
      </c>
      <c r="I24" s="7">
        <v>6.68</v>
      </c>
      <c r="J24" s="7">
        <v>6.68</v>
      </c>
      <c r="K24" s="7">
        <v>7.47</v>
      </c>
      <c r="L24" s="7">
        <v>7.8</v>
      </c>
      <c r="M24" s="7">
        <v>7.99</v>
      </c>
      <c r="N24" s="7">
        <v>8.42</v>
      </c>
      <c r="O24" s="7">
        <v>8.45</v>
      </c>
      <c r="P24" s="7">
        <v>9.08</v>
      </c>
      <c r="Q24" s="7">
        <v>8.61</v>
      </c>
      <c r="R24" s="7">
        <v>11.75</v>
      </c>
      <c r="S24" s="6">
        <v>12.72</v>
      </c>
      <c r="T24" s="7">
        <v>12.14</v>
      </c>
      <c r="U24" s="7">
        <v>14.08</v>
      </c>
      <c r="V24" s="7">
        <v>13.01</v>
      </c>
      <c r="W24" s="14"/>
      <c r="X24" s="14"/>
    </row>
    <row r="25" spans="1:24" ht="15.75">
      <c r="A25" s="4" t="s">
        <v>21</v>
      </c>
      <c r="B25" s="7">
        <v>23.97</v>
      </c>
      <c r="C25" s="7">
        <v>22.99</v>
      </c>
      <c r="D25" s="7">
        <v>22.46</v>
      </c>
      <c r="E25" s="7">
        <v>23.84</v>
      </c>
      <c r="F25" s="7">
        <v>26.61</v>
      </c>
      <c r="G25" s="7">
        <v>29.78</v>
      </c>
      <c r="H25" s="7">
        <v>28.75</v>
      </c>
      <c r="I25" s="7">
        <v>41.48</v>
      </c>
      <c r="J25" s="7">
        <v>32.99</v>
      </c>
      <c r="K25" s="7">
        <v>34.2</v>
      </c>
      <c r="L25" s="7">
        <v>22.43</v>
      </c>
      <c r="M25" s="7">
        <v>11.5</v>
      </c>
      <c r="N25" s="7">
        <v>8.78</v>
      </c>
      <c r="O25" s="7">
        <v>8.33</v>
      </c>
      <c r="P25" s="7">
        <v>8.25</v>
      </c>
      <c r="Q25" s="7">
        <v>9.1</v>
      </c>
      <c r="R25" s="7">
        <v>8.64</v>
      </c>
      <c r="S25" s="7">
        <v>7.29</v>
      </c>
      <c r="T25" s="7">
        <v>5.98</v>
      </c>
      <c r="U25" s="7">
        <v>8.07</v>
      </c>
      <c r="V25" s="7">
        <v>9.02</v>
      </c>
      <c r="W25" s="14"/>
      <c r="X25" s="14"/>
    </row>
    <row r="26" spans="1:24" ht="15.75">
      <c r="A26" s="4" t="s">
        <v>22</v>
      </c>
      <c r="B26" s="7">
        <f aca="true" t="shared" si="3" ref="B26:V26">SUM(B23:B25)</f>
        <v>37.53</v>
      </c>
      <c r="C26" s="7">
        <f t="shared" si="3"/>
        <v>37.48</v>
      </c>
      <c r="D26" s="7">
        <f t="shared" si="3"/>
        <v>37.870000000000005</v>
      </c>
      <c r="E26" s="7">
        <f t="shared" si="3"/>
        <v>39.82</v>
      </c>
      <c r="F26" s="7">
        <f t="shared" si="3"/>
        <v>42.82</v>
      </c>
      <c r="G26" s="7">
        <f t="shared" si="3"/>
        <v>48.61</v>
      </c>
      <c r="H26" s="7">
        <f t="shared" si="3"/>
        <v>44.71</v>
      </c>
      <c r="I26" s="7">
        <f t="shared" si="3"/>
        <v>59.15</v>
      </c>
      <c r="J26" s="7">
        <f t="shared" si="3"/>
        <v>49.93</v>
      </c>
      <c r="K26" s="7">
        <f t="shared" si="3"/>
        <v>52.11</v>
      </c>
      <c r="L26" s="7">
        <f t="shared" si="3"/>
        <v>37.61</v>
      </c>
      <c r="M26" s="7">
        <f t="shared" si="3"/>
        <v>26.810000000000002</v>
      </c>
      <c r="N26" s="7">
        <f t="shared" si="3"/>
        <v>24.28</v>
      </c>
      <c r="O26" s="7">
        <f t="shared" si="3"/>
        <v>24.42</v>
      </c>
      <c r="P26" s="7">
        <f t="shared" si="3"/>
        <v>24.6</v>
      </c>
      <c r="Q26" s="7">
        <f t="shared" si="3"/>
        <v>26.119999999999997</v>
      </c>
      <c r="R26" s="7">
        <f t="shared" si="3"/>
        <v>29.75</v>
      </c>
      <c r="S26" s="7">
        <f t="shared" si="3"/>
        <v>29.58</v>
      </c>
      <c r="T26" s="7">
        <f t="shared" si="3"/>
        <v>26.12</v>
      </c>
      <c r="U26" s="7">
        <f t="shared" si="3"/>
        <v>34.45</v>
      </c>
      <c r="V26" s="7">
        <f t="shared" si="3"/>
        <v>33.34</v>
      </c>
      <c r="W26" s="16"/>
      <c r="X26" s="16"/>
    </row>
    <row r="27" spans="1:24" ht="15.75">
      <c r="A27" s="5"/>
      <c r="B27" s="5"/>
      <c r="C27" s="5"/>
      <c r="D27" s="5"/>
      <c r="E27" s="5"/>
      <c r="F27" s="5"/>
      <c r="G27" s="5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7"/>
      <c r="V27" s="7"/>
      <c r="W27" s="15"/>
      <c r="X27" s="15"/>
    </row>
    <row r="28" spans="1:24" ht="15.75">
      <c r="A28" s="4" t="s">
        <v>23</v>
      </c>
      <c r="B28" s="7">
        <f aca="true" t="shared" si="4" ref="B28:V28">B21+B26</f>
        <v>131.92</v>
      </c>
      <c r="C28" s="7">
        <f t="shared" si="4"/>
        <v>128.98000000000002</v>
      </c>
      <c r="D28" s="7">
        <f t="shared" si="4"/>
        <v>121.96000000000001</v>
      </c>
      <c r="E28" s="7">
        <f t="shared" si="4"/>
        <v>137.35</v>
      </c>
      <c r="F28" s="7">
        <f t="shared" si="4"/>
        <v>148.64</v>
      </c>
      <c r="G28" s="7">
        <f t="shared" si="4"/>
        <v>173.64999999999998</v>
      </c>
      <c r="H28" s="7">
        <f t="shared" si="4"/>
        <v>183.74000000000004</v>
      </c>
      <c r="I28" s="7">
        <f t="shared" si="4"/>
        <v>199.8</v>
      </c>
      <c r="J28" s="7">
        <f t="shared" si="4"/>
        <v>185.46</v>
      </c>
      <c r="K28" s="7">
        <f t="shared" si="4"/>
        <v>194.6292069171139</v>
      </c>
      <c r="L28" s="7">
        <f t="shared" si="4"/>
        <v>174.83000000000004</v>
      </c>
      <c r="M28" s="7">
        <f t="shared" si="4"/>
        <v>149.23000000000002</v>
      </c>
      <c r="N28" s="7">
        <f t="shared" si="4"/>
        <v>146.52999999999997</v>
      </c>
      <c r="O28" s="7">
        <f t="shared" si="4"/>
        <v>155.09000000000003</v>
      </c>
      <c r="P28" s="7">
        <f t="shared" si="4"/>
        <v>168.42999999999998</v>
      </c>
      <c r="Q28" s="7">
        <f t="shared" si="4"/>
        <v>167.29</v>
      </c>
      <c r="R28" s="7">
        <f t="shared" si="4"/>
        <v>180.34</v>
      </c>
      <c r="S28" s="7">
        <f t="shared" si="4"/>
        <v>181.62</v>
      </c>
      <c r="T28" s="7">
        <f t="shared" si="4"/>
        <v>174.76999999999998</v>
      </c>
      <c r="U28" s="7">
        <f t="shared" si="4"/>
        <v>191.76999999999998</v>
      </c>
      <c r="V28" s="7">
        <f t="shared" si="4"/>
        <v>202.6</v>
      </c>
      <c r="W28" s="16"/>
      <c r="X28" s="16"/>
    </row>
    <row r="29" spans="1:24" ht="15.75">
      <c r="A29" s="5"/>
      <c r="B29" s="5"/>
      <c r="C29" s="5"/>
      <c r="D29" s="5"/>
      <c r="E29" s="5"/>
      <c r="F29" s="5"/>
      <c r="G29" s="5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16"/>
      <c r="X29" s="16"/>
    </row>
    <row r="30" spans="1:24" ht="15.75">
      <c r="A30" s="4" t="s">
        <v>24</v>
      </c>
      <c r="B30" s="7">
        <f aca="true" t="shared" si="5" ref="B30:V30">B10-B28</f>
        <v>38.03</v>
      </c>
      <c r="C30" s="7">
        <f t="shared" si="5"/>
        <v>46.23599999999999</v>
      </c>
      <c r="D30" s="7">
        <f t="shared" si="5"/>
        <v>-24.060000000000002</v>
      </c>
      <c r="E30" s="7">
        <f t="shared" si="5"/>
        <v>24.909999999999997</v>
      </c>
      <c r="F30" s="7">
        <f t="shared" si="5"/>
        <v>64.57300000000001</v>
      </c>
      <c r="G30" s="7">
        <f t="shared" si="5"/>
        <v>3.070700000000045</v>
      </c>
      <c r="H30" s="7">
        <f t="shared" si="5"/>
        <v>7.860599999999948</v>
      </c>
      <c r="I30" s="7">
        <f t="shared" si="5"/>
        <v>-0.15939999999997667</v>
      </c>
      <c r="J30" s="7">
        <f t="shared" si="5"/>
        <v>20.206799999999987</v>
      </c>
      <c r="K30" s="7">
        <f t="shared" si="5"/>
        <v>53.401793082886115</v>
      </c>
      <c r="L30" s="7">
        <f t="shared" si="5"/>
        <v>30.598599999999948</v>
      </c>
      <c r="M30" s="7">
        <f t="shared" si="5"/>
        <v>-28.94640000000004</v>
      </c>
      <c r="N30" s="7">
        <f t="shared" si="5"/>
        <v>-1.504199999999969</v>
      </c>
      <c r="O30" s="7">
        <f t="shared" si="5"/>
        <v>49.024399999999986</v>
      </c>
      <c r="P30" s="7">
        <f t="shared" si="5"/>
        <v>78.20520000000002</v>
      </c>
      <c r="Q30" s="7">
        <f t="shared" si="5"/>
        <v>28.20350000000002</v>
      </c>
      <c r="R30" s="7">
        <f t="shared" si="5"/>
        <v>43.903399999999976</v>
      </c>
      <c r="S30" s="7">
        <f t="shared" si="5"/>
        <v>73.71479999999997</v>
      </c>
      <c r="T30" s="7">
        <f t="shared" si="5"/>
        <v>28.224300000000028</v>
      </c>
      <c r="U30" s="7">
        <f t="shared" si="5"/>
        <v>61.14659999999998</v>
      </c>
      <c r="V30" s="7">
        <f t="shared" si="5"/>
        <v>104.02670000000003</v>
      </c>
      <c r="W30" s="16"/>
      <c r="X30" s="16"/>
    </row>
    <row r="31" spans="1:24" ht="4.5" customHeight="1">
      <c r="A31" s="10"/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/>
      <c r="V31" s="10"/>
      <c r="W31" s="13"/>
      <c r="X31" s="13"/>
    </row>
    <row r="32" spans="1:25" ht="15.75">
      <c r="A32" s="4" t="s">
        <v>25</v>
      </c>
      <c r="B32" s="7">
        <v>2.75</v>
      </c>
      <c r="C32" s="7">
        <v>2.33</v>
      </c>
      <c r="D32" s="7">
        <v>2.2</v>
      </c>
      <c r="E32" s="7">
        <v>2.44</v>
      </c>
      <c r="F32" s="7">
        <v>2.73</v>
      </c>
      <c r="G32" s="7">
        <v>3.39</v>
      </c>
      <c r="H32" s="7">
        <v>2.62</v>
      </c>
      <c r="I32" s="7">
        <v>2.14</v>
      </c>
      <c r="J32" s="7">
        <v>3.67</v>
      </c>
      <c r="K32" s="7">
        <v>2.79</v>
      </c>
      <c r="L32" s="7">
        <v>2.34</v>
      </c>
      <c r="M32" s="7">
        <v>1.66</v>
      </c>
      <c r="N32" s="7">
        <v>1.79</v>
      </c>
      <c r="O32" s="7">
        <v>2.87</v>
      </c>
      <c r="P32" s="7">
        <v>2.44</v>
      </c>
      <c r="Q32" s="7">
        <v>2.43</v>
      </c>
      <c r="R32" s="7">
        <v>2.51</v>
      </c>
      <c r="S32" s="7">
        <v>2.26</v>
      </c>
      <c r="T32" s="7">
        <v>2.41</v>
      </c>
      <c r="U32" s="6">
        <v>2.26</v>
      </c>
      <c r="V32" s="6">
        <v>2.91</v>
      </c>
      <c r="W32" s="14"/>
      <c r="X32" s="16"/>
      <c r="Y32" s="2"/>
    </row>
    <row r="33" spans="1:25" ht="15.75">
      <c r="A33" s="4" t="s">
        <v>26</v>
      </c>
      <c r="B33" s="7">
        <v>61.8</v>
      </c>
      <c r="C33" s="7">
        <v>75.2</v>
      </c>
      <c r="D33" s="7">
        <v>44.5</v>
      </c>
      <c r="E33" s="7">
        <v>66.5</v>
      </c>
      <c r="F33" s="7">
        <v>78.1</v>
      </c>
      <c r="G33" s="7">
        <v>52.13</v>
      </c>
      <c r="H33" s="7">
        <v>73.13</v>
      </c>
      <c r="I33" s="7">
        <v>93.29</v>
      </c>
      <c r="J33" s="7">
        <v>56.04</v>
      </c>
      <c r="K33" s="7">
        <v>88.9</v>
      </c>
      <c r="L33" s="7">
        <v>87.79</v>
      </c>
      <c r="M33" s="7">
        <v>72.46</v>
      </c>
      <c r="N33" s="7">
        <v>81.02</v>
      </c>
      <c r="O33" s="7">
        <v>71.12</v>
      </c>
      <c r="P33" s="7">
        <v>101.08</v>
      </c>
      <c r="Q33" s="7">
        <v>80.45</v>
      </c>
      <c r="R33" s="7">
        <v>89.34</v>
      </c>
      <c r="S33" s="7">
        <v>112.98</v>
      </c>
      <c r="T33" s="7">
        <v>84.23</v>
      </c>
      <c r="U33" s="6">
        <v>111.91</v>
      </c>
      <c r="V33" s="6">
        <v>105.37</v>
      </c>
      <c r="W33" s="14"/>
      <c r="X33" s="16"/>
      <c r="Y33" s="2"/>
    </row>
    <row r="34" spans="1:24" ht="6" customHeight="1">
      <c r="A34" s="10"/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0"/>
      <c r="V34" s="10"/>
      <c r="W34" s="13"/>
      <c r="X34" s="13"/>
    </row>
    <row r="35" spans="1:24" ht="15.75">
      <c r="A35" s="5"/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5"/>
      <c r="U35" s="5"/>
      <c r="V35" s="5"/>
      <c r="W35" s="15"/>
      <c r="X35" s="15"/>
    </row>
    <row r="36" spans="1:26" ht="15.75">
      <c r="A36" s="12" t="s">
        <v>27</v>
      </c>
      <c r="B36" s="5"/>
      <c r="C36" s="5"/>
      <c r="D36" s="5"/>
      <c r="E36" s="5"/>
      <c r="F36" s="5"/>
      <c r="G36" s="5"/>
      <c r="H36" s="5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15"/>
      <c r="X36" s="15"/>
      <c r="Y36" s="2"/>
      <c r="Z36" s="2"/>
    </row>
    <row r="37" spans="1:26" ht="5.25" customHeight="1">
      <c r="A37" s="10"/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0"/>
      <c r="V37" s="10"/>
      <c r="W37" s="13"/>
      <c r="X37" s="13"/>
      <c r="Z37" s="2"/>
    </row>
    <row r="38" spans="1:26" ht="15.75">
      <c r="A38" s="4" t="s">
        <v>1</v>
      </c>
      <c r="B38" s="6">
        <v>1975</v>
      </c>
      <c r="C38" s="6">
        <v>1976</v>
      </c>
      <c r="D38" s="6">
        <v>1977</v>
      </c>
      <c r="E38" s="6">
        <v>1978</v>
      </c>
      <c r="F38" s="6">
        <v>1979</v>
      </c>
      <c r="G38" s="6">
        <v>1980</v>
      </c>
      <c r="H38" s="6">
        <v>1981</v>
      </c>
      <c r="I38" s="9">
        <v>1982</v>
      </c>
      <c r="J38" s="9">
        <v>1983</v>
      </c>
      <c r="K38" s="9">
        <v>1984</v>
      </c>
      <c r="L38" s="9">
        <v>1985</v>
      </c>
      <c r="M38" s="9">
        <v>1986</v>
      </c>
      <c r="N38" s="9">
        <v>1987</v>
      </c>
      <c r="O38" s="9">
        <v>1988</v>
      </c>
      <c r="P38" s="9">
        <v>1989</v>
      </c>
      <c r="Q38" s="9">
        <v>1990</v>
      </c>
      <c r="R38" s="9">
        <v>1991</v>
      </c>
      <c r="S38" s="6">
        <v>1992</v>
      </c>
      <c r="T38" s="6">
        <v>1993</v>
      </c>
      <c r="U38" s="6">
        <v>1994</v>
      </c>
      <c r="V38" s="6">
        <v>1995</v>
      </c>
      <c r="W38" s="14"/>
      <c r="X38" s="14"/>
      <c r="Z38" s="1" t="s">
        <v>13</v>
      </c>
    </row>
    <row r="39" spans="1:24" ht="7.5" customHeight="1">
      <c r="A39" s="10"/>
      <c r="B39" s="10"/>
      <c r="C39" s="10"/>
      <c r="D39" s="10"/>
      <c r="E39" s="10"/>
      <c r="F39" s="10"/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3"/>
      <c r="X39" s="13"/>
    </row>
    <row r="40" spans="1:26" ht="15.75">
      <c r="A40" s="5"/>
      <c r="B40" s="5"/>
      <c r="C40" s="5"/>
      <c r="D40" s="5"/>
      <c r="E40" s="5"/>
      <c r="F40" s="5"/>
      <c r="G40" s="5"/>
      <c r="H40" s="4" t="s">
        <v>13</v>
      </c>
      <c r="I40" s="5"/>
      <c r="J40" s="5"/>
      <c r="K40" s="8" t="s">
        <v>13</v>
      </c>
      <c r="L40" s="5"/>
      <c r="M40" s="4" t="s">
        <v>2</v>
      </c>
      <c r="N40" s="5"/>
      <c r="O40" s="5"/>
      <c r="P40" s="7"/>
      <c r="Q40" s="7"/>
      <c r="R40" s="7"/>
      <c r="S40" s="5"/>
      <c r="T40" s="5"/>
      <c r="U40" s="5"/>
      <c r="V40" s="5"/>
      <c r="W40" s="15"/>
      <c r="X40" s="15"/>
      <c r="Z40" s="1" t="s">
        <v>13</v>
      </c>
    </row>
    <row r="41" spans="1:26" ht="15.75">
      <c r="A41" s="4" t="s">
        <v>3</v>
      </c>
      <c r="B41" s="5"/>
      <c r="C41" s="5"/>
      <c r="D41" s="5"/>
      <c r="E41" s="5"/>
      <c r="F41" s="5"/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5"/>
      <c r="T41" s="5"/>
      <c r="U41" s="5"/>
      <c r="V41" s="5"/>
      <c r="W41" s="15"/>
      <c r="X41" s="16"/>
      <c r="Z41" s="1" t="s">
        <v>13</v>
      </c>
    </row>
    <row r="42" spans="1:26" ht="15.75">
      <c r="A42" s="4" t="s">
        <v>4</v>
      </c>
      <c r="B42" s="5"/>
      <c r="C42" s="5"/>
      <c r="D42" s="5"/>
      <c r="E42" s="5"/>
      <c r="F42" s="5"/>
      <c r="G42" s="5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  <c r="T42" s="5"/>
      <c r="U42" s="5"/>
      <c r="V42" s="5"/>
      <c r="W42" s="15"/>
      <c r="X42" s="15"/>
      <c r="Y42" s="2"/>
      <c r="Z42" s="3" t="s">
        <v>13</v>
      </c>
    </row>
    <row r="43" spans="1:26" ht="15.75">
      <c r="A43" s="4" t="s">
        <v>5</v>
      </c>
      <c r="B43" s="7">
        <f aca="true" t="shared" si="6" ref="B43:V43">B8</f>
        <v>169.95</v>
      </c>
      <c r="C43" s="7">
        <f t="shared" si="6"/>
        <v>175.216</v>
      </c>
      <c r="D43" s="7">
        <f t="shared" si="6"/>
        <v>97.9</v>
      </c>
      <c r="E43" s="7">
        <f t="shared" si="6"/>
        <v>162.26</v>
      </c>
      <c r="F43" s="7">
        <f t="shared" si="6"/>
        <v>213.213</v>
      </c>
      <c r="G43" s="7">
        <f t="shared" si="6"/>
        <v>176.72070000000002</v>
      </c>
      <c r="H43" s="7">
        <f t="shared" si="6"/>
        <v>191.6006</v>
      </c>
      <c r="I43" s="7">
        <f t="shared" si="6"/>
        <v>199.64060000000003</v>
      </c>
      <c r="J43" s="7">
        <f t="shared" si="6"/>
        <v>205.6668</v>
      </c>
      <c r="K43" s="7">
        <f t="shared" si="6"/>
        <v>248.031</v>
      </c>
      <c r="L43" s="7">
        <f t="shared" si="6"/>
        <v>205.4286</v>
      </c>
      <c r="M43" s="7">
        <f t="shared" si="6"/>
        <v>120.28359999999998</v>
      </c>
      <c r="N43" s="7">
        <f t="shared" si="6"/>
        <v>145.0258</v>
      </c>
      <c r="O43" s="7">
        <f t="shared" si="6"/>
        <v>204.11440000000002</v>
      </c>
      <c r="P43" s="7">
        <f t="shared" si="6"/>
        <v>246.6352</v>
      </c>
      <c r="Q43" s="7">
        <f t="shared" si="6"/>
        <v>195.4935</v>
      </c>
      <c r="R43" s="7">
        <f t="shared" si="6"/>
        <v>224.24339999999998</v>
      </c>
      <c r="S43" s="7">
        <f t="shared" si="6"/>
        <v>255.33479999999997</v>
      </c>
      <c r="T43" s="7">
        <f t="shared" si="6"/>
        <v>202.9943</v>
      </c>
      <c r="U43" s="7">
        <f t="shared" si="6"/>
        <v>252.91659999999996</v>
      </c>
      <c r="V43" s="7">
        <f t="shared" si="6"/>
        <v>306.6267</v>
      </c>
      <c r="W43" s="16"/>
      <c r="X43" s="16"/>
      <c r="Y43" s="2"/>
      <c r="Z43" s="2"/>
    </row>
    <row r="44" spans="1:26" ht="15.75">
      <c r="A44" s="4" t="s">
        <v>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6"/>
      <c r="X44" s="16"/>
      <c r="Y44" s="2"/>
      <c r="Z44" s="2"/>
    </row>
    <row r="45" spans="1:26" ht="15.75">
      <c r="A45" s="4" t="s">
        <v>7</v>
      </c>
      <c r="B45" s="7">
        <f aca="true" t="shared" si="7" ref="B45:V45">B10</f>
        <v>169.95</v>
      </c>
      <c r="C45" s="7">
        <f t="shared" si="7"/>
        <v>175.216</v>
      </c>
      <c r="D45" s="7">
        <f t="shared" si="7"/>
        <v>97.9</v>
      </c>
      <c r="E45" s="7">
        <f t="shared" si="7"/>
        <v>162.26</v>
      </c>
      <c r="F45" s="7">
        <f t="shared" si="7"/>
        <v>213.213</v>
      </c>
      <c r="G45" s="7">
        <f t="shared" si="7"/>
        <v>176.72070000000002</v>
      </c>
      <c r="H45" s="7">
        <f t="shared" si="7"/>
        <v>191.6006</v>
      </c>
      <c r="I45" s="7">
        <f t="shared" si="7"/>
        <v>199.64060000000003</v>
      </c>
      <c r="J45" s="7">
        <f t="shared" si="7"/>
        <v>205.6668</v>
      </c>
      <c r="K45" s="7">
        <f t="shared" si="7"/>
        <v>248.031</v>
      </c>
      <c r="L45" s="7">
        <f t="shared" si="7"/>
        <v>205.4286</v>
      </c>
      <c r="M45" s="7">
        <f t="shared" si="7"/>
        <v>120.28359999999998</v>
      </c>
      <c r="N45" s="7">
        <f t="shared" si="7"/>
        <v>145.0258</v>
      </c>
      <c r="O45" s="7">
        <f t="shared" si="7"/>
        <v>204.11440000000002</v>
      </c>
      <c r="P45" s="7">
        <f t="shared" si="7"/>
        <v>246.6352</v>
      </c>
      <c r="Q45" s="7">
        <f t="shared" si="7"/>
        <v>195.4935</v>
      </c>
      <c r="R45" s="7">
        <f t="shared" si="7"/>
        <v>224.24339999999998</v>
      </c>
      <c r="S45" s="7">
        <f t="shared" si="7"/>
        <v>255.33479999999997</v>
      </c>
      <c r="T45" s="7">
        <f t="shared" si="7"/>
        <v>202.9943</v>
      </c>
      <c r="U45" s="7">
        <f t="shared" si="7"/>
        <v>252.91659999999996</v>
      </c>
      <c r="V45" s="7">
        <f t="shared" si="7"/>
        <v>306.6267</v>
      </c>
      <c r="W45" s="16"/>
      <c r="X45" s="16"/>
      <c r="Z45" s="2"/>
    </row>
    <row r="46" spans="1:24" ht="15.75">
      <c r="A46" s="5"/>
      <c r="B46" s="5"/>
      <c r="C46" s="5"/>
      <c r="D46" s="5"/>
      <c r="E46" s="5"/>
      <c r="F46" s="5"/>
      <c r="G46" s="5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/>
      <c r="U46" s="5"/>
      <c r="V46" s="5"/>
      <c r="W46" s="15"/>
      <c r="X46" s="16"/>
    </row>
    <row r="47" spans="1:24" ht="15.75">
      <c r="A47" s="4" t="s">
        <v>28</v>
      </c>
      <c r="B47" s="5"/>
      <c r="C47" s="5"/>
      <c r="D47" s="5"/>
      <c r="E47" s="5"/>
      <c r="F47" s="5"/>
      <c r="G47" s="5"/>
      <c r="H47" s="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/>
      <c r="U47" s="5"/>
      <c r="V47" s="5"/>
      <c r="W47" s="15"/>
      <c r="X47" s="15"/>
    </row>
    <row r="48" spans="1:24" ht="15.75">
      <c r="A48" s="4" t="s">
        <v>29</v>
      </c>
      <c r="B48" s="7">
        <f aca="true" t="shared" si="8" ref="B48:V48">B21</f>
        <v>94.38999999999999</v>
      </c>
      <c r="C48" s="7">
        <f t="shared" si="8"/>
        <v>91.50000000000001</v>
      </c>
      <c r="D48" s="7">
        <f t="shared" si="8"/>
        <v>84.09</v>
      </c>
      <c r="E48" s="7">
        <f t="shared" si="8"/>
        <v>97.53</v>
      </c>
      <c r="F48" s="7">
        <f t="shared" si="8"/>
        <v>105.82</v>
      </c>
      <c r="G48" s="7">
        <f t="shared" si="8"/>
        <v>125.03999999999999</v>
      </c>
      <c r="H48" s="7">
        <f t="shared" si="8"/>
        <v>139.03000000000003</v>
      </c>
      <c r="I48" s="7">
        <f t="shared" si="8"/>
        <v>140.65</v>
      </c>
      <c r="J48" s="7">
        <f t="shared" si="8"/>
        <v>135.53</v>
      </c>
      <c r="K48" s="7">
        <f t="shared" si="8"/>
        <v>142.5192069171139</v>
      </c>
      <c r="L48" s="7">
        <f t="shared" si="8"/>
        <v>137.22000000000003</v>
      </c>
      <c r="M48" s="7">
        <f t="shared" si="8"/>
        <v>122.42</v>
      </c>
      <c r="N48" s="7">
        <f t="shared" si="8"/>
        <v>122.24999999999999</v>
      </c>
      <c r="O48" s="7">
        <f t="shared" si="8"/>
        <v>130.67000000000002</v>
      </c>
      <c r="P48" s="7">
        <f t="shared" si="8"/>
        <v>143.82999999999998</v>
      </c>
      <c r="Q48" s="7">
        <f t="shared" si="8"/>
        <v>141.17</v>
      </c>
      <c r="R48" s="7">
        <f t="shared" si="8"/>
        <v>150.59</v>
      </c>
      <c r="S48" s="7">
        <f t="shared" si="8"/>
        <v>152.04000000000002</v>
      </c>
      <c r="T48" s="7">
        <f t="shared" si="8"/>
        <v>148.64999999999998</v>
      </c>
      <c r="U48" s="7">
        <f t="shared" si="8"/>
        <v>157.32</v>
      </c>
      <c r="V48" s="7">
        <f t="shared" si="8"/>
        <v>169.26</v>
      </c>
      <c r="W48" s="16"/>
      <c r="X48" s="16"/>
    </row>
    <row r="49" spans="1:26" ht="15.75">
      <c r="A49" s="4" t="s">
        <v>19</v>
      </c>
      <c r="B49" s="7">
        <f aca="true" t="shared" si="9" ref="B49:V49">B23</f>
        <v>8.96</v>
      </c>
      <c r="C49" s="7">
        <f t="shared" si="9"/>
        <v>9.52</v>
      </c>
      <c r="D49" s="7">
        <f t="shared" si="9"/>
        <v>10.14</v>
      </c>
      <c r="E49" s="7">
        <f t="shared" si="9"/>
        <v>10.48</v>
      </c>
      <c r="F49" s="7">
        <f t="shared" si="9"/>
        <v>10.06</v>
      </c>
      <c r="G49" s="7">
        <f t="shared" si="9"/>
        <v>12.51</v>
      </c>
      <c r="H49" s="7">
        <f t="shared" si="9"/>
        <v>9.42</v>
      </c>
      <c r="I49" s="7">
        <f t="shared" si="9"/>
        <v>10.99</v>
      </c>
      <c r="J49" s="7">
        <f t="shared" si="9"/>
        <v>10.26</v>
      </c>
      <c r="K49" s="7">
        <f t="shared" si="9"/>
        <v>10.44</v>
      </c>
      <c r="L49" s="7">
        <f t="shared" si="9"/>
        <v>7.38</v>
      </c>
      <c r="M49" s="7">
        <f t="shared" si="9"/>
        <v>7.32</v>
      </c>
      <c r="N49" s="7">
        <f t="shared" si="9"/>
        <v>7.08</v>
      </c>
      <c r="O49" s="7">
        <f t="shared" si="9"/>
        <v>7.64</v>
      </c>
      <c r="P49" s="7">
        <f t="shared" si="9"/>
        <v>7.27</v>
      </c>
      <c r="Q49" s="7">
        <f t="shared" si="9"/>
        <v>8.41</v>
      </c>
      <c r="R49" s="7">
        <f t="shared" si="9"/>
        <v>9.36</v>
      </c>
      <c r="S49" s="7">
        <f t="shared" si="9"/>
        <v>9.57</v>
      </c>
      <c r="T49" s="7">
        <f t="shared" si="9"/>
        <v>8</v>
      </c>
      <c r="U49" s="7">
        <f t="shared" si="9"/>
        <v>12.3</v>
      </c>
      <c r="V49" s="7">
        <f t="shared" si="9"/>
        <v>11.31</v>
      </c>
      <c r="W49" s="16"/>
      <c r="X49" s="16"/>
      <c r="Y49" s="2"/>
      <c r="Z49" s="2"/>
    </row>
    <row r="50" spans="1:26" ht="15.75">
      <c r="A50" s="4" t="s">
        <v>20</v>
      </c>
      <c r="B50" s="7">
        <f aca="true" t="shared" si="10" ref="B50:V50">B24</f>
        <v>4.6</v>
      </c>
      <c r="C50" s="7">
        <f t="shared" si="10"/>
        <v>4.97</v>
      </c>
      <c r="D50" s="7">
        <f t="shared" si="10"/>
        <v>5.27</v>
      </c>
      <c r="E50" s="7">
        <f t="shared" si="10"/>
        <v>5.5</v>
      </c>
      <c r="F50" s="7">
        <f t="shared" si="10"/>
        <v>6.15</v>
      </c>
      <c r="G50" s="7">
        <f t="shared" si="10"/>
        <v>6.32</v>
      </c>
      <c r="H50" s="7">
        <f t="shared" si="10"/>
        <v>6.54</v>
      </c>
      <c r="I50" s="7">
        <f t="shared" si="10"/>
        <v>6.68</v>
      </c>
      <c r="J50" s="7">
        <f t="shared" si="10"/>
        <v>6.68</v>
      </c>
      <c r="K50" s="7">
        <f t="shared" si="10"/>
        <v>7.47</v>
      </c>
      <c r="L50" s="7">
        <f t="shared" si="10"/>
        <v>7.8</v>
      </c>
      <c r="M50" s="7">
        <f t="shared" si="10"/>
        <v>7.99</v>
      </c>
      <c r="N50" s="7">
        <f t="shared" si="10"/>
        <v>8.42</v>
      </c>
      <c r="O50" s="7">
        <f t="shared" si="10"/>
        <v>8.45</v>
      </c>
      <c r="P50" s="7">
        <f t="shared" si="10"/>
        <v>9.08</v>
      </c>
      <c r="Q50" s="7">
        <f t="shared" si="10"/>
        <v>8.61</v>
      </c>
      <c r="R50" s="7">
        <f t="shared" si="10"/>
        <v>11.75</v>
      </c>
      <c r="S50" s="7">
        <f t="shared" si="10"/>
        <v>12.72</v>
      </c>
      <c r="T50" s="7">
        <f t="shared" si="10"/>
        <v>12.14</v>
      </c>
      <c r="U50" s="7">
        <f t="shared" si="10"/>
        <v>14.08</v>
      </c>
      <c r="V50" s="7">
        <f t="shared" si="10"/>
        <v>13.01</v>
      </c>
      <c r="W50" s="16"/>
      <c r="X50" s="16"/>
      <c r="Y50" s="2"/>
      <c r="Z50" s="2"/>
    </row>
    <row r="51" spans="1:24" ht="15.75">
      <c r="A51" s="4" t="s">
        <v>30</v>
      </c>
      <c r="B51" s="7">
        <v>14.32</v>
      </c>
      <c r="C51" s="7">
        <v>17.08</v>
      </c>
      <c r="D51" s="7">
        <v>15.47</v>
      </c>
      <c r="E51" s="7">
        <v>16.28</v>
      </c>
      <c r="F51" s="7">
        <v>18.14</v>
      </c>
      <c r="G51" s="7">
        <v>19.62</v>
      </c>
      <c r="H51" s="7">
        <v>21.25</v>
      </c>
      <c r="I51" s="7">
        <v>23.19</v>
      </c>
      <c r="J51" s="7">
        <v>22.93</v>
      </c>
      <c r="K51" s="7">
        <v>24.77</v>
      </c>
      <c r="L51" s="7">
        <v>24.05</v>
      </c>
      <c r="M51" s="7">
        <v>22.93</v>
      </c>
      <c r="N51" s="7">
        <v>23.64</v>
      </c>
      <c r="O51" s="7">
        <v>24.31</v>
      </c>
      <c r="P51" s="7">
        <v>28.39</v>
      </c>
      <c r="Q51" s="7">
        <v>27.54</v>
      </c>
      <c r="R51" s="7">
        <v>25.05</v>
      </c>
      <c r="S51" s="7">
        <v>27.6</v>
      </c>
      <c r="T51" s="7">
        <v>26.11</v>
      </c>
      <c r="U51" s="7">
        <v>30.1</v>
      </c>
      <c r="V51" s="6">
        <v>29.79</v>
      </c>
      <c r="W51" s="14"/>
      <c r="X51" s="14"/>
    </row>
    <row r="52" spans="1:24" ht="15.75">
      <c r="A52" s="4" t="s">
        <v>31</v>
      </c>
      <c r="B52" s="7">
        <v>2.67</v>
      </c>
      <c r="C52" s="7">
        <v>2.02</v>
      </c>
      <c r="D52" s="7">
        <v>2.17</v>
      </c>
      <c r="E52" s="7">
        <v>3.01</v>
      </c>
      <c r="F52" s="7">
        <v>4.19</v>
      </c>
      <c r="G52" s="7">
        <v>5.86</v>
      </c>
      <c r="H52" s="7">
        <v>7.44</v>
      </c>
      <c r="I52" s="7">
        <v>5.9</v>
      </c>
      <c r="J52" s="7">
        <v>4.71</v>
      </c>
      <c r="K52" s="7">
        <v>5.37</v>
      </c>
      <c r="L52" s="7">
        <v>4.1</v>
      </c>
      <c r="M52" s="7">
        <v>2.59</v>
      </c>
      <c r="N52" s="7">
        <v>2.84</v>
      </c>
      <c r="O52" s="7">
        <v>3.51</v>
      </c>
      <c r="P52" s="7">
        <v>4.34</v>
      </c>
      <c r="Q52" s="7">
        <v>4.01</v>
      </c>
      <c r="R52" s="7">
        <v>4.1</v>
      </c>
      <c r="S52" s="6">
        <v>2.72</v>
      </c>
      <c r="T52" s="7">
        <v>2.32</v>
      </c>
      <c r="U52" s="7">
        <v>3.66</v>
      </c>
      <c r="V52" s="6">
        <v>4.73</v>
      </c>
      <c r="W52" s="14"/>
      <c r="X52" s="14"/>
    </row>
    <row r="53" spans="1:24" ht="15.75">
      <c r="A53" s="4" t="s">
        <v>32</v>
      </c>
      <c r="B53" s="7">
        <v>4.12</v>
      </c>
      <c r="C53" s="7">
        <v>4.6</v>
      </c>
      <c r="D53" s="7">
        <v>3.72</v>
      </c>
      <c r="E53" s="7">
        <v>3.66</v>
      </c>
      <c r="F53" s="7">
        <v>4</v>
      </c>
      <c r="G53" s="7">
        <v>3.95</v>
      </c>
      <c r="H53" s="7">
        <v>3.86</v>
      </c>
      <c r="I53" s="7">
        <v>4.05</v>
      </c>
      <c r="J53" s="7">
        <v>3.48</v>
      </c>
      <c r="K53" s="7">
        <v>4.82</v>
      </c>
      <c r="L53" s="7">
        <v>4.51</v>
      </c>
      <c r="M53" s="7">
        <v>4.32</v>
      </c>
      <c r="N53" s="7">
        <v>4.44</v>
      </c>
      <c r="O53" s="7">
        <v>5.3</v>
      </c>
      <c r="P53" s="7">
        <v>7.63</v>
      </c>
      <c r="Q53" s="7">
        <v>7.79</v>
      </c>
      <c r="R53" s="7">
        <v>9.29</v>
      </c>
      <c r="S53" s="6">
        <v>10.79</v>
      </c>
      <c r="T53" s="7">
        <v>10.13</v>
      </c>
      <c r="U53" s="7">
        <v>12.05</v>
      </c>
      <c r="V53" s="6">
        <v>11.73</v>
      </c>
      <c r="W53" s="14"/>
      <c r="X53" s="14"/>
    </row>
    <row r="54" spans="1:24" ht="15.75">
      <c r="A54" s="4" t="s">
        <v>33</v>
      </c>
      <c r="B54" s="7">
        <v>29.18</v>
      </c>
      <c r="C54" s="7">
        <v>30.93</v>
      </c>
      <c r="D54" s="7">
        <v>21.17</v>
      </c>
      <c r="E54" s="7">
        <v>30.51</v>
      </c>
      <c r="F54" s="7">
        <v>40.25</v>
      </c>
      <c r="G54" s="7">
        <v>36.4</v>
      </c>
      <c r="H54" s="7">
        <v>39.52</v>
      </c>
      <c r="I54" s="7">
        <v>36.7</v>
      </c>
      <c r="J54" s="7">
        <v>33.48</v>
      </c>
      <c r="K54" s="7">
        <v>42.84</v>
      </c>
      <c r="L54" s="7">
        <v>35.43</v>
      </c>
      <c r="M54" s="7">
        <v>23.33</v>
      </c>
      <c r="N54" s="7">
        <v>26.41</v>
      </c>
      <c r="O54" s="7">
        <v>34.31</v>
      </c>
      <c r="P54" s="7">
        <v>43.45</v>
      </c>
      <c r="Q54" s="7">
        <v>32.75</v>
      </c>
      <c r="R54" s="7">
        <v>44.69</v>
      </c>
      <c r="S54" s="6">
        <v>49.61</v>
      </c>
      <c r="T54" s="7">
        <v>45.08</v>
      </c>
      <c r="U54" s="7">
        <v>52.9</v>
      </c>
      <c r="V54" s="6">
        <v>59.03</v>
      </c>
      <c r="W54" s="14"/>
      <c r="X54" s="14"/>
    </row>
    <row r="55" spans="1:24" ht="15.75">
      <c r="A55" s="4" t="s">
        <v>34</v>
      </c>
      <c r="B55" s="7">
        <v>8.01</v>
      </c>
      <c r="C55" s="7">
        <v>8.56</v>
      </c>
      <c r="D55" s="7">
        <v>8.81</v>
      </c>
      <c r="E55" s="7">
        <v>8.59</v>
      </c>
      <c r="F55" s="7">
        <v>9.57</v>
      </c>
      <c r="G55" s="7">
        <v>10.23</v>
      </c>
      <c r="H55" s="7">
        <v>11.2</v>
      </c>
      <c r="I55" s="7">
        <v>11.31</v>
      </c>
      <c r="J55" s="7">
        <v>11.16</v>
      </c>
      <c r="K55" s="7">
        <v>11.9807930828861</v>
      </c>
      <c r="L55" s="7">
        <v>12.41</v>
      </c>
      <c r="M55" s="7">
        <v>18.6</v>
      </c>
      <c r="N55" s="7">
        <v>19.36</v>
      </c>
      <c r="O55" s="7">
        <v>21.43</v>
      </c>
      <c r="P55" s="7">
        <v>21.3</v>
      </c>
      <c r="Q55" s="7">
        <v>22.49</v>
      </c>
      <c r="R55" s="7">
        <v>19.59</v>
      </c>
      <c r="S55" s="6">
        <v>20.63</v>
      </c>
      <c r="T55" s="7">
        <v>20.16</v>
      </c>
      <c r="U55" s="7">
        <v>20.31</v>
      </c>
      <c r="V55" s="6">
        <v>19.28</v>
      </c>
      <c r="W55" s="14"/>
      <c r="X55" s="14"/>
    </row>
    <row r="56" spans="1:24" ht="15.75">
      <c r="A56" s="4" t="s">
        <v>35</v>
      </c>
      <c r="B56" s="7">
        <f aca="true" t="shared" si="11" ref="B56:U56">SUM(B48:B55)</f>
        <v>166.24999999999997</v>
      </c>
      <c r="C56" s="7">
        <f t="shared" si="11"/>
        <v>169.18</v>
      </c>
      <c r="D56" s="7">
        <f t="shared" si="11"/>
        <v>150.84</v>
      </c>
      <c r="E56" s="7">
        <f t="shared" si="11"/>
        <v>175.56</v>
      </c>
      <c r="F56" s="7">
        <f t="shared" si="11"/>
        <v>198.18</v>
      </c>
      <c r="G56" s="7">
        <f t="shared" si="11"/>
        <v>219.92999999999998</v>
      </c>
      <c r="H56" s="7">
        <f t="shared" si="11"/>
        <v>238.26000000000002</v>
      </c>
      <c r="I56" s="7">
        <f t="shared" si="11"/>
        <v>239.47000000000003</v>
      </c>
      <c r="J56" s="7">
        <f t="shared" si="11"/>
        <v>228.23</v>
      </c>
      <c r="K56" s="7">
        <f t="shared" si="11"/>
        <v>250.21</v>
      </c>
      <c r="L56" s="7">
        <f t="shared" si="11"/>
        <v>232.90000000000003</v>
      </c>
      <c r="M56" s="7">
        <f t="shared" si="11"/>
        <v>209.50000000000003</v>
      </c>
      <c r="N56" s="7">
        <f t="shared" si="11"/>
        <v>214.44</v>
      </c>
      <c r="O56" s="7">
        <f t="shared" si="11"/>
        <v>235.62</v>
      </c>
      <c r="P56" s="7">
        <f t="shared" si="11"/>
        <v>265.29</v>
      </c>
      <c r="Q56" s="7">
        <f t="shared" si="11"/>
        <v>252.76999999999998</v>
      </c>
      <c r="R56" s="7">
        <f t="shared" si="11"/>
        <v>274.41999999999996</v>
      </c>
      <c r="S56" s="7">
        <f t="shared" si="11"/>
        <v>285.68</v>
      </c>
      <c r="T56" s="7">
        <f t="shared" si="11"/>
        <v>272.59</v>
      </c>
      <c r="U56" s="7">
        <f t="shared" si="11"/>
        <v>302.72</v>
      </c>
      <c r="V56" s="7">
        <v>318.14</v>
      </c>
      <c r="W56" s="16"/>
      <c r="X56" s="16"/>
    </row>
    <row r="57" spans="1:24" ht="15.75">
      <c r="A57" s="5"/>
      <c r="B57" s="5"/>
      <c r="C57" s="5"/>
      <c r="D57" s="5"/>
      <c r="E57" s="5"/>
      <c r="F57" s="5"/>
      <c r="G57" s="5"/>
      <c r="H57" s="5"/>
      <c r="I57" s="8" t="s">
        <v>13</v>
      </c>
      <c r="J57" s="8" t="s">
        <v>13</v>
      </c>
      <c r="K57" s="8" t="s">
        <v>13</v>
      </c>
      <c r="L57" s="8" t="s">
        <v>13</v>
      </c>
      <c r="M57" s="8" t="s">
        <v>13</v>
      </c>
      <c r="N57" s="8" t="s">
        <v>13</v>
      </c>
      <c r="O57" s="8" t="s">
        <v>13</v>
      </c>
      <c r="P57" s="8" t="s">
        <v>13</v>
      </c>
      <c r="Q57" s="8" t="s">
        <v>13</v>
      </c>
      <c r="R57" s="7"/>
      <c r="S57" s="7"/>
      <c r="T57" s="5"/>
      <c r="U57" s="5"/>
      <c r="V57" s="5"/>
      <c r="W57" s="16"/>
      <c r="X57" s="16"/>
    </row>
    <row r="58" spans="1:24" ht="15.75">
      <c r="A58" s="4" t="s">
        <v>36</v>
      </c>
      <c r="B58" s="7">
        <f aca="true" t="shared" si="12" ref="B58:V58">B45-B56</f>
        <v>3.700000000000017</v>
      </c>
      <c r="C58" s="7">
        <f t="shared" si="12"/>
        <v>6.036000000000001</v>
      </c>
      <c r="D58" s="7">
        <f t="shared" si="12"/>
        <v>-52.94</v>
      </c>
      <c r="E58" s="7">
        <f t="shared" si="12"/>
        <v>-13.300000000000011</v>
      </c>
      <c r="F58" s="7">
        <f t="shared" si="12"/>
        <v>15.032999999999987</v>
      </c>
      <c r="G58" s="7">
        <f t="shared" si="12"/>
        <v>-43.209299999999956</v>
      </c>
      <c r="H58" s="7">
        <f t="shared" si="12"/>
        <v>-46.65940000000003</v>
      </c>
      <c r="I58" s="7">
        <f t="shared" si="12"/>
        <v>-39.82939999999999</v>
      </c>
      <c r="J58" s="7">
        <f t="shared" si="12"/>
        <v>-22.563199999999995</v>
      </c>
      <c r="K58" s="7">
        <f t="shared" si="12"/>
        <v>-2.179000000000002</v>
      </c>
      <c r="L58" s="7">
        <f t="shared" si="12"/>
        <v>-27.471400000000045</v>
      </c>
      <c r="M58" s="7">
        <f t="shared" si="12"/>
        <v>-89.21640000000005</v>
      </c>
      <c r="N58" s="7">
        <f t="shared" si="12"/>
        <v>-69.4142</v>
      </c>
      <c r="O58" s="7">
        <f t="shared" si="12"/>
        <v>-31.505599999999987</v>
      </c>
      <c r="P58" s="7">
        <f t="shared" si="12"/>
        <v>-18.654800000000023</v>
      </c>
      <c r="Q58" s="7">
        <f t="shared" si="12"/>
        <v>-57.27649999999997</v>
      </c>
      <c r="R58" s="7">
        <f t="shared" si="12"/>
        <v>-50.17659999999998</v>
      </c>
      <c r="S58" s="7">
        <f t="shared" si="12"/>
        <v>-30.345200000000034</v>
      </c>
      <c r="T58" s="7">
        <f t="shared" si="12"/>
        <v>-69.59569999999997</v>
      </c>
      <c r="U58" s="7">
        <f t="shared" si="12"/>
        <v>-49.80340000000007</v>
      </c>
      <c r="V58" s="7">
        <f t="shared" si="12"/>
        <v>-11.513299999999958</v>
      </c>
      <c r="W58" s="16"/>
      <c r="X58" s="16"/>
    </row>
    <row r="59" spans="1:24" ht="7.5" customHeight="1">
      <c r="A59" s="10"/>
      <c r="B59" s="10"/>
      <c r="C59" s="10"/>
      <c r="D59" s="10"/>
      <c r="E59" s="10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"/>
      <c r="V59" s="10"/>
      <c r="W59" s="13"/>
      <c r="X59" s="13"/>
    </row>
    <row r="60" spans="1:25" ht="15.75">
      <c r="A60" s="4" t="s">
        <v>25</v>
      </c>
      <c r="B60" s="7">
        <v>2.75</v>
      </c>
      <c r="C60" s="7">
        <v>2.33</v>
      </c>
      <c r="D60" s="7">
        <v>2.2</v>
      </c>
      <c r="E60" s="7">
        <v>2.44</v>
      </c>
      <c r="F60" s="7">
        <v>2.73</v>
      </c>
      <c r="G60" s="7">
        <v>3.39</v>
      </c>
      <c r="H60" s="7">
        <v>2.62</v>
      </c>
      <c r="I60" s="7">
        <v>2.14</v>
      </c>
      <c r="J60" s="7">
        <v>3.67</v>
      </c>
      <c r="K60" s="7">
        <v>2.79</v>
      </c>
      <c r="L60" s="7">
        <v>2.34</v>
      </c>
      <c r="M60" s="7">
        <v>1.66</v>
      </c>
      <c r="N60" s="7">
        <v>1.79</v>
      </c>
      <c r="O60" s="7">
        <v>2.87</v>
      </c>
      <c r="P60" s="7">
        <v>2.44</v>
      </c>
      <c r="Q60" s="7">
        <v>2.43</v>
      </c>
      <c r="R60" s="7">
        <f aca="true" t="shared" si="13" ref="R60:V61">R32</f>
        <v>2.51</v>
      </c>
      <c r="S60" s="7">
        <f t="shared" si="13"/>
        <v>2.26</v>
      </c>
      <c r="T60" s="7">
        <f t="shared" si="13"/>
        <v>2.41</v>
      </c>
      <c r="U60" s="7">
        <f t="shared" si="13"/>
        <v>2.26</v>
      </c>
      <c r="V60" s="7">
        <f t="shared" si="13"/>
        <v>2.91</v>
      </c>
      <c r="W60" s="16"/>
      <c r="X60" s="16"/>
      <c r="Y60" s="2"/>
    </row>
    <row r="61" spans="1:25" ht="15.75">
      <c r="A61" s="4" t="s">
        <v>26</v>
      </c>
      <c r="B61" s="7">
        <v>61.8</v>
      </c>
      <c r="C61" s="7">
        <v>75.2</v>
      </c>
      <c r="D61" s="7">
        <v>44.5</v>
      </c>
      <c r="E61" s="7">
        <v>66.5</v>
      </c>
      <c r="F61" s="7">
        <v>78.1</v>
      </c>
      <c r="G61" s="7">
        <v>52.13</v>
      </c>
      <c r="H61" s="7">
        <v>73.13</v>
      </c>
      <c r="I61" s="7">
        <v>93.29</v>
      </c>
      <c r="J61" s="7">
        <v>56.04</v>
      </c>
      <c r="K61" s="7">
        <v>88.9</v>
      </c>
      <c r="L61" s="7">
        <v>87.79</v>
      </c>
      <c r="M61" s="7">
        <v>72.46</v>
      </c>
      <c r="N61" s="7">
        <v>81.02</v>
      </c>
      <c r="O61" s="7">
        <v>71.12</v>
      </c>
      <c r="P61" s="7">
        <v>101.08</v>
      </c>
      <c r="Q61" s="7">
        <v>80.45</v>
      </c>
      <c r="R61" s="7">
        <f t="shared" si="13"/>
        <v>89.34</v>
      </c>
      <c r="S61" s="7">
        <f t="shared" si="13"/>
        <v>112.98</v>
      </c>
      <c r="T61" s="7">
        <f t="shared" si="13"/>
        <v>84.23</v>
      </c>
      <c r="U61" s="7">
        <f t="shared" si="13"/>
        <v>111.91</v>
      </c>
      <c r="V61" s="7">
        <f t="shared" si="13"/>
        <v>105.37</v>
      </c>
      <c r="W61" s="16"/>
      <c r="X61" s="16"/>
      <c r="Y61" s="2"/>
    </row>
    <row r="62" spans="1:25" ht="7.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7"/>
      <c r="X62" s="17"/>
      <c r="Y62" s="2"/>
    </row>
    <row r="63" spans="1:24" ht="15.75">
      <c r="A63" s="4" t="s">
        <v>37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5"/>
      <c r="X63" s="15"/>
    </row>
    <row r="64" spans="1:24" ht="15.7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5"/>
      <c r="T64" s="5"/>
      <c r="U64" s="7"/>
      <c r="V64" s="7"/>
      <c r="W64" s="15"/>
      <c r="X64" s="15"/>
    </row>
    <row r="65" spans="1:24" ht="15.7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5"/>
      <c r="X65" s="15"/>
    </row>
    <row r="66" spans="23:24" ht="15.75">
      <c r="W66" s="18"/>
      <c r="X66" s="18"/>
    </row>
    <row r="67" spans="23:24" ht="15.75">
      <c r="W67" s="18"/>
      <c r="X67" s="18"/>
    </row>
    <row r="68" spans="23:24" ht="15.75">
      <c r="W68" s="18"/>
      <c r="X68" s="18"/>
    </row>
    <row r="69" spans="23:24" ht="15.75">
      <c r="W69" s="18"/>
      <c r="X69" s="18"/>
    </row>
    <row r="70" spans="23:24" ht="15.75">
      <c r="W70" s="18"/>
      <c r="X70" s="18"/>
    </row>
    <row r="71" spans="23:24" ht="15.75">
      <c r="W71" s="18"/>
      <c r="X71" s="18"/>
    </row>
    <row r="72" spans="23:24" ht="15.75">
      <c r="W72" s="18"/>
      <c r="X72" s="18"/>
    </row>
    <row r="73" spans="23:24" ht="15.75">
      <c r="W73" s="18"/>
      <c r="X73" s="18"/>
    </row>
    <row r="74" spans="23:24" ht="15.75">
      <c r="W74" s="18"/>
      <c r="X74" s="18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